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3000096d\共有\業務班\■予算総括（下水道課）\経営比較分析表\H30_決算\02.作業場\"/>
    </mc:Choice>
  </mc:AlternateContent>
  <workbookProtection workbookAlgorithmName="SHA-512" workbookHashValue="QtM6N6Okm60O4P1mh6eSoMjNh8TBA7UHN7topgIzmoLW4bmQ6XukiWmr3SrqcJlenp6X86AhRnsXRj/1i75tXg==" workbookSaltValue="B2cPv44TohzEF92INnJz2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<sst xmlns="http://schemas.openxmlformats.org/spreadsheetml/2006/main" count="228" uniqueCount="113">
  <si>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</si>
  <si>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</si>
  <si>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</si>
  <si>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</si>
  <si>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</si>
  <si>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</si>
  <si>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</si>
  <si>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</si>
  <si>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</si>
  <si>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</si>
  <si>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</si>
  <si>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</si>
  <si>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</si>
  <si>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</si>
  <si>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</si>
  <si>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</si>
  <si>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</si>
  <si>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</si>
  <si>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</si>
  <si>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</si>
  <si>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</si>
  <si>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</si>
  <si>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</si>
  <si>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</si>
  <si>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</si>
  <si>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</si>
  <si>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</si>
  <si>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</si>
  <si>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</si>
  <si>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</si>
  <si>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</si>
  <si>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</si>
  <si>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</si>
  <si>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</si>
  <si>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</si>
  <si>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</si>
  <si>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</si>
  <si>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</si>
  <si>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</si>
  <si>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</si>
  <si>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</si>
  <si>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</si>
  <si>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</si>
  <si>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</si>
  <si>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</si>
  <si>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</si>
  <si>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</si>
  <si>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</si>
  <si>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</si>
  <si>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</si>
  <si>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</si>
  <si>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</si>
  <si>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</si>
  <si>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</si>
  <si>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</si>
  <si>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</si>
  <si>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</si>
  <si>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</si>
  <si>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</si>
  <si>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</si>
  <si>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</si>
  <si>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</si>
  <si>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</si>
  <si>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</si>
  <si>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</si>
  <si>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</si>
  <si>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</si>
  <si>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</si>
  <si>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</si>
  <si>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</si>
  <si>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</si>
  <si>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</si>
  <si>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</si>
  <si>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</si>
  <si>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</si>
  <si>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</si>
  <si>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</si>
  <si>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</si>
  <si>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</si>
  <si>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</si>
  <si>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</si>
  <si>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</si>
  <si>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</si>
  <si>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</si>
  <si>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</si>
  <si>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</si>
  <si>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</si>
  <si>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</si>
  <si>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</si>
  <si>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</si>
  <si>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</si>
  <si>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</si>
  <si>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</si>
  <si>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</si>
  <si>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</si>
  <si>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</si>
  <si>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</si>
  <si>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</si>
  <si>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</si>
  <si>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</si>
  <si>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</si>
  <si>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</si>
  <si>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</si>
  <si>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</si>
  <si>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</si>
  <si>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</si>
  <si>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</si>
  <si>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</si>
  <si>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</si>
  <si>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</si>
  <si>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本県の流域下水道事業は、琉球政府が昭和39年に着手して以降、事業開始から50年以上経過している。
　そのため、最も古い管路は敷設後、40年以上経過しているものもあることから、毎年実施する予防保全としての点検と、管更生工事を計画的に実施しているところである。
  今後、ストックマネジメント導入により、下水道施設全体の中長期的な予測に基づく維持管理等を実施することで、長寿命化及びライフサイクルコストの平準化を図り、下水道施設の事故を未然に防止する。</t>
    <phoneticPr fontId="4"/>
  </si>
  <si>
    <t>　今後、管渠や処理場の老朽化に伴う維持管理費の増加が懸念されることから、効果的かつ効率的な維持管理と改築等をより一層推進していく。
　今後の経営改善の具体的な取組としては、令和２年度までに地方公営企業法を適用し、経営状態、資産等を明確にするとともに、中長期的な経営計画である経営戦略の策定やストックマネジメントを実施し、計画的かつ合理的な経営を行うことにより収支の改善等を通じた経営基盤の強化を図る。</t>
    <rPh sb="86" eb="88">
      <t>レイワ</t>
    </rPh>
    <phoneticPr fontId="4"/>
  </si>
  <si>
    <r>
      <t>　収益的収支における主な収入としては、流域関連市町村からの負担金及び一般会計からの繰入金となっている。そのうち負担金については、</t>
    </r>
    <r>
      <rPr>
        <sz val="11"/>
        <color rgb="FFFF0000"/>
        <rFont val="ＭＳ ゴシック"/>
        <family val="3"/>
        <charset val="128"/>
      </rPr>
      <t>有収水量が横ばいのため、負担金収入も横ばいであった。</t>
    </r>
    <r>
      <rPr>
        <sz val="11"/>
        <color theme="1"/>
        <rFont val="ＭＳ ゴシック"/>
        <family val="3"/>
        <charset val="128"/>
      </rPr>
      <t>また、一般会計からの繰入金については、総務省の繰出基準に基づき適正な額を繰り入れており、ほぼ横ばいとなっている。ただし、平成28年度から活用している再生可能エネルギー固定価格買取制度（FIT）による民間発電事業者へのバイオガス売却収益が増加したことで、総収益は増となった。
　支出については、</t>
    </r>
    <r>
      <rPr>
        <sz val="11"/>
        <color rgb="FFFF0000"/>
        <rFont val="ＭＳ ゴシック"/>
        <family val="3"/>
        <charset val="128"/>
      </rPr>
      <t>平成30年度の維持管理費が前年度に続いて増加したことから増加しており、総じて、「①収支比率」は低下している。また、総支出の増加に見合った有収水量の増加がなかったことから、「⑥汚水処理原価」は上昇している。
　企業債は、償還が進んでいることから残高が減少しているため、「④企業債残高対事業規模比率」は改善している。</t>
    </r>
    <r>
      <rPr>
        <sz val="11"/>
        <color theme="1"/>
        <rFont val="ＭＳ ゴシック"/>
        <family val="3"/>
        <charset val="128"/>
      </rPr>
      <t xml:space="preserve">
　水洗便所設置済み人口が増加しており、処理区域内人口の増加割合を上回っていることから、「⑧水洗化率」は平成27年度以降、改善傾向が続いている。</t>
    </r>
    <rPh sb="1" eb="4">
      <t>シュウエキテキ</t>
    </rPh>
    <rPh sb="4" eb="6">
      <t>シュウシ</t>
    </rPh>
    <rPh sb="10" eb="11">
      <t>オモ</t>
    </rPh>
    <rPh sb="12" eb="14">
      <t>シュウニュウ</t>
    </rPh>
    <rPh sb="19" eb="21">
      <t>リュウイキ</t>
    </rPh>
    <rPh sb="21" eb="23">
      <t>カンレン</t>
    </rPh>
    <rPh sb="23" eb="26">
      <t>シチョウソン</t>
    </rPh>
    <rPh sb="29" eb="32">
      <t>フタンキン</t>
    </rPh>
    <rPh sb="32" eb="33">
      <t>オヨ</t>
    </rPh>
    <rPh sb="34" eb="36">
      <t>イッパン</t>
    </rPh>
    <rPh sb="36" eb="38">
      <t>カイケイ</t>
    </rPh>
    <rPh sb="41" eb="44">
      <t>クリイレキン</t>
    </rPh>
    <rPh sb="55" eb="58">
      <t>フタンキン</t>
    </rPh>
    <rPh sb="64" eb="65">
      <t>ア</t>
    </rPh>
    <rPh sb="65" eb="66">
      <t>オサ</t>
    </rPh>
    <rPh sb="66" eb="68">
      <t>スイリョウ</t>
    </rPh>
    <rPh sb="69" eb="70">
      <t>ヨコ</t>
    </rPh>
    <rPh sb="76" eb="79">
      <t>フタンキン</t>
    </rPh>
    <rPh sb="79" eb="81">
      <t>シュウニュウ</t>
    </rPh>
    <rPh sb="82" eb="83">
      <t>ヨコ</t>
    </rPh>
    <rPh sb="93" eb="95">
      <t>イッパン</t>
    </rPh>
    <rPh sb="95" eb="97">
      <t>カイケイ</t>
    </rPh>
    <rPh sb="100" eb="102">
      <t>クリイレ</t>
    </rPh>
    <rPh sb="102" eb="103">
      <t>カネ</t>
    </rPh>
    <rPh sb="109" eb="112">
      <t>ソウムショウ</t>
    </rPh>
    <rPh sb="113" eb="114">
      <t>ク</t>
    </rPh>
    <rPh sb="114" eb="115">
      <t>ダ</t>
    </rPh>
    <rPh sb="115" eb="117">
      <t>キジュン</t>
    </rPh>
    <rPh sb="118" eb="119">
      <t>モト</t>
    </rPh>
    <rPh sb="121" eb="123">
      <t>テキセイ</t>
    </rPh>
    <rPh sb="124" eb="125">
      <t>ガク</t>
    </rPh>
    <rPh sb="126" eb="127">
      <t>ク</t>
    </rPh>
    <rPh sb="128" eb="129">
      <t>イ</t>
    </rPh>
    <rPh sb="136" eb="137">
      <t>ヨコ</t>
    </rPh>
    <rPh sb="150" eb="152">
      <t>ヘイセイ</t>
    </rPh>
    <rPh sb="154" eb="156">
      <t>ネンド</t>
    </rPh>
    <rPh sb="158" eb="160">
      <t>カツヨウ</t>
    </rPh>
    <rPh sb="164" eb="166">
      <t>サイセイ</t>
    </rPh>
    <rPh sb="166" eb="168">
      <t>カノウ</t>
    </rPh>
    <rPh sb="173" eb="175">
      <t>コテイ</t>
    </rPh>
    <rPh sb="175" eb="177">
      <t>カカク</t>
    </rPh>
    <rPh sb="177" eb="178">
      <t>カ</t>
    </rPh>
    <rPh sb="178" eb="179">
      <t>ト</t>
    </rPh>
    <rPh sb="179" eb="181">
      <t>セイド</t>
    </rPh>
    <rPh sb="189" eb="191">
      <t>ミンカン</t>
    </rPh>
    <rPh sb="191" eb="193">
      <t>ハツデン</t>
    </rPh>
    <rPh sb="193" eb="196">
      <t>ジギョウシャ</t>
    </rPh>
    <rPh sb="203" eb="205">
      <t>バイキャク</t>
    </rPh>
    <rPh sb="205" eb="207">
      <t>シュウエキ</t>
    </rPh>
    <rPh sb="208" eb="210">
      <t>ゾウカ</t>
    </rPh>
    <rPh sb="216" eb="219">
      <t>ソウシュウエキ</t>
    </rPh>
    <rPh sb="228" eb="230">
      <t>シシュツ</t>
    </rPh>
    <rPh sb="236" eb="238">
      <t>ヘイセイ</t>
    </rPh>
    <rPh sb="240" eb="242">
      <t>ネンド</t>
    </rPh>
    <rPh sb="243" eb="245">
      <t>イジ</t>
    </rPh>
    <rPh sb="245" eb="248">
      <t>カンリヒ</t>
    </rPh>
    <rPh sb="249" eb="252">
      <t>ゼンネンド</t>
    </rPh>
    <rPh sb="253" eb="254">
      <t>ツヅ</t>
    </rPh>
    <rPh sb="256" eb="258">
      <t>ゾウカ</t>
    </rPh>
    <rPh sb="283" eb="285">
      <t>テイカ</t>
    </rPh>
    <rPh sb="300" eb="302">
      <t>ミア</t>
    </rPh>
    <rPh sb="340" eb="343">
      <t>キギョウサイ</t>
    </rPh>
    <rPh sb="345" eb="347">
      <t>ショウカン</t>
    </rPh>
    <rPh sb="348" eb="349">
      <t>スス</t>
    </rPh>
    <rPh sb="357" eb="359">
      <t>ザンダカ</t>
    </rPh>
    <rPh sb="360" eb="362">
      <t>ゲンショウ</t>
    </rPh>
    <rPh sb="371" eb="374">
      <t>キギョウサイ</t>
    </rPh>
    <rPh sb="374" eb="376">
      <t>ザンダカ</t>
    </rPh>
    <rPh sb="376" eb="377">
      <t>タイ</t>
    </rPh>
    <rPh sb="377" eb="379">
      <t>ジギョウ</t>
    </rPh>
    <rPh sb="379" eb="381">
      <t>キボ</t>
    </rPh>
    <rPh sb="381" eb="383">
      <t>ヒリツ</t>
    </rPh>
    <rPh sb="385" eb="387">
      <t>カイゼン</t>
    </rPh>
    <rPh sb="394" eb="396">
      <t>スイセン</t>
    </rPh>
    <rPh sb="396" eb="398">
      <t>ベンジョ</t>
    </rPh>
    <rPh sb="398" eb="400">
      <t>セッチ</t>
    </rPh>
    <rPh sb="400" eb="401">
      <t>ズ</t>
    </rPh>
    <rPh sb="402" eb="404">
      <t>ジンコウ</t>
    </rPh>
    <rPh sb="405" eb="407">
      <t>ゾウカ</t>
    </rPh>
    <rPh sb="412" eb="414">
      <t>ショリ</t>
    </rPh>
    <rPh sb="414" eb="417">
      <t>クイキナイ</t>
    </rPh>
    <rPh sb="417" eb="419">
      <t>ジンコウ</t>
    </rPh>
    <rPh sb="420" eb="422">
      <t>ゾウカ</t>
    </rPh>
    <rPh sb="422" eb="424">
      <t>ワリアイ</t>
    </rPh>
    <rPh sb="425" eb="427">
      <t>ウワマワ</t>
    </rPh>
    <rPh sb="438" eb="440">
      <t>スイセン</t>
    </rPh>
    <rPh sb="440" eb="441">
      <t>カ</t>
    </rPh>
    <rPh sb="441" eb="442">
      <t>リツ</t>
    </rPh>
    <rPh sb="444" eb="446">
      <t>ヘイセイ</t>
    </rPh>
    <rPh sb="448" eb="450">
      <t>ネンド</t>
    </rPh>
    <rPh sb="450" eb="452">
      <t>イコウ</t>
    </rPh>
    <rPh sb="453" eb="455">
      <t>カイゼン</t>
    </rPh>
    <rPh sb="455" eb="457">
      <t>ケイコウ</t>
    </rPh>
    <rPh sb="458" eb="45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</si>
</sst>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0.64</c:v>
                </c:pt>
                <c:pt idx="1">
                  <c:v>0.45</c:v>
                </c:pt>
                <c:pt idx="2">
                  <c:v>0.36</c:v>
                </c:pt>
                <c:pt idx="3">
                  <c:v>0.48</c:v>
                </c:pt>
                <c:pt idx="4">
                  <c:v>0.48</c:v>
                </c:pt>
              </c:numCache>
            </c:numRef>
          </c:val>
          <c:extLst>
            <c:ext xmlns:c16="http://schemas.microsoft.com/office/drawing/2014/chart" uri="{C3380CC4-5D6E-409C-BE32-E72D297353CC}">
              <c16:uniqueId val="{00000000-5F7A-4E57-8746-876056445F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5F7A-4E57-8746-876056445F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78.64</c:v>
                </c:pt>
                <c:pt idx="1">
                  <c:v>79.349999999999994</c:v>
                </c:pt>
                <c:pt idx="2">
                  <c:v>82.99</c:v>
                </c:pt>
                <c:pt idx="3">
                  <c:v>90.09</c:v>
                </c:pt>
                <c:pt idx="4">
                  <c:v>90.09</c:v>
                </c:pt>
              </c:numCache>
            </c:numRef>
          </c:val>
          <c:extLst>
            <c:ext xmlns:c16="http://schemas.microsoft.com/office/drawing/2014/chart" uri="{C3380CC4-5D6E-409C-BE32-E72D297353CC}">
              <c16:uniqueId val="{00000000-C063-45B5-8DE6-792EB8C919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C063-45B5-8DE6-792EB8C919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87.48</c:v>
                </c:pt>
                <c:pt idx="1">
                  <c:v>86.81</c:v>
                </c:pt>
                <c:pt idx="2">
                  <c:v>86.98</c:v>
                </c:pt>
                <c:pt idx="3">
                  <c:v>87.61</c:v>
                </c:pt>
                <c:pt idx="4">
                  <c:v>88.27</c:v>
                </c:pt>
              </c:numCache>
            </c:numRef>
          </c:val>
          <c:extLst>
            <c:ext xmlns:c16="http://schemas.microsoft.com/office/drawing/2014/chart" uri="{C3380CC4-5D6E-409C-BE32-E72D297353CC}">
              <c16:uniqueId val="{00000000-F866-4175-92A5-8B40244F78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F866-4175-92A5-8B40244F78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93.99</c:v>
                </c:pt>
                <c:pt idx="1">
                  <c:v>93.73</c:v>
                </c:pt>
                <c:pt idx="2">
                  <c:v>96.13</c:v>
                </c:pt>
                <c:pt idx="3">
                  <c:v>90.03</c:v>
                </c:pt>
                <c:pt idx="4">
                  <c:v>89.38</c:v>
                </c:pt>
              </c:numCache>
            </c:numRef>
          </c:val>
          <c:extLst>
            <c:ext xmlns:c16="http://schemas.microsoft.com/office/drawing/2014/chart" uri="{C3380CC4-5D6E-409C-BE32-E72D297353CC}">
              <c16:uniqueId val="{00000000-AB66-441C-94FB-6C2E23239D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6-441C-94FB-6C2E23239D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3-4F2A-ADAC-3AB0ED55F0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3-4F2A-ADAC-3AB0ED55F0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5-440C-82C8-EFCF7C2D69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5-440C-82C8-EFCF7C2D69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A-4C22-A7CE-B5CBF09F0A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A-4C22-A7CE-B5CBF09F0A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5-465F-8EB0-56B3A76085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5-465F-8EB0-56B3A76085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158.55000000000001</c:v>
                </c:pt>
                <c:pt idx="1">
                  <c:v>151.78</c:v>
                </c:pt>
                <c:pt idx="2">
                  <c:v>149.31</c:v>
                </c:pt>
                <c:pt idx="3">
                  <c:v>148.02000000000001</c:v>
                </c:pt>
                <c:pt idx="4">
                  <c:v>142.46</c:v>
                </c:pt>
              </c:numCache>
            </c:numRef>
          </c:val>
          <c:extLst>
            <c:ext xmlns:c16="http://schemas.microsoft.com/office/drawing/2014/chart" uri="{C3380CC4-5D6E-409C-BE32-E72D297353CC}">
              <c16:uniqueId val="{00000000-6AC3-45BC-A650-71D53D6EF1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6AC3-45BC-A650-71D53D6EF1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6-4166-813C-572C26B7F9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A6-4166-813C-572C26B7F9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49.34</c:v>
                </c:pt>
                <c:pt idx="1">
                  <c:v>49.16</c:v>
                </c:pt>
                <c:pt idx="2">
                  <c:v>48.35</c:v>
                </c:pt>
                <c:pt idx="3">
                  <c:v>52.55</c:v>
                </c:pt>
                <c:pt idx="4">
                  <c:v>52.9</c:v>
                </c:pt>
              </c:numCache>
            </c:numRef>
          </c:val>
          <c:extLst>
            <c:ext xmlns:c16="http://schemas.microsoft.com/office/drawing/2014/chart" uri="{C3380CC4-5D6E-409C-BE32-E72D297353CC}">
              <c16:uniqueId val="{00000000-2779-4419-84B5-C70D483A49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2779-4419-84B5-C70D483A49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1476178</v>
      </c>
      <c r="AM8" s="68"/>
      <c r="AN8" s="68"/>
      <c r="AO8" s="68"/>
      <c r="AP8" s="68"/>
      <c r="AQ8" s="68"/>
      <c r="AR8" s="68"/>
      <c r="AS8" s="68"/>
      <c r="AT8" s="67">
        <f>データ!T6</f>
        <v>2281.0500000000002</v>
      </c>
      <c r="AU8" s="67"/>
      <c r="AV8" s="67"/>
      <c r="AW8" s="67"/>
      <c r="AX8" s="67"/>
      <c r="AY8" s="67"/>
      <c r="AZ8" s="67"/>
      <c r="BA8" s="67"/>
      <c r="BB8" s="67">
        <f>データ!U6</f>
        <v>647.15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80.989999999999995</v>
      </c>
      <c r="Q10" s="67"/>
      <c r="R10" s="67"/>
      <c r="S10" s="67"/>
      <c r="T10" s="67"/>
      <c r="U10" s="67"/>
      <c r="V10" s="67"/>
      <c r="W10" s="67">
        <f>データ!Q6</f>
        <v>93.93</v>
      </c>
      <c r="X10" s="67"/>
      <c r="Y10" s="67"/>
      <c r="Z10" s="67"/>
      <c r="AA10" s="67"/>
      <c r="AB10" s="67"/>
      <c r="AC10" s="67"/>
      <c r="AD10" s="68">
        <f>データ!R6</f>
        <v>0</v>
      </c>
      <c r="AE10" s="68"/>
      <c r="AF10" s="68"/>
      <c r="AG10" s="68"/>
      <c r="AH10" s="68"/>
      <c r="AI10" s="68"/>
      <c r="AJ10" s="68"/>
      <c r="AK10" s="2"/>
      <c r="AL10" s="68">
        <f>データ!V6</f>
        <v>910765</v>
      </c>
      <c r="AM10" s="68"/>
      <c r="AN10" s="68"/>
      <c r="AO10" s="68"/>
      <c r="AP10" s="68"/>
      <c r="AQ10" s="68"/>
      <c r="AR10" s="68"/>
      <c r="AS10" s="68"/>
      <c r="AT10" s="67">
        <f>データ!W6</f>
        <v>162.80000000000001</v>
      </c>
      <c r="AU10" s="67"/>
      <c r="AV10" s="67"/>
      <c r="AW10" s="67"/>
      <c r="AX10" s="67"/>
      <c r="AY10" s="67"/>
      <c r="AZ10" s="67"/>
      <c r="BA10" s="67"/>
      <c r="BB10" s="67">
        <f>データ!X6</f>
        <v>5594.38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J4c5niNqSWyWCH5RCtLqfhi1zmVb12s4Kpd5X+sCjQb8BPwjYjH0+fOFFiF4l2aYMrKrJSoL7tcz4fz+Cd7DIQ==" saltValue="eTeMNWANz/IUSTS5TFg4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470007</v>
      </c>
      <c r="D6" s="33">
        <f t="shared" si="3"/>
        <v>47</v>
      </c>
      <c r="E6" s="33">
        <f t="shared" si="3"/>
        <v>17</v>
      </c>
      <c r="F6" s="33">
        <f t="shared" si="3"/>
        <v>3</v>
      </c>
      <c r="G6" s="33">
        <f t="shared" si="3"/>
        <v>0</v>
      </c>
      <c r="H6" s="33" t="str">
        <f t="shared" si="3"/>
        <v>沖縄県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80.989999999999995</v>
      </c>
      <c r="Q6" s="34">
        <f t="shared" si="3"/>
        <v>93.93</v>
      </c>
      <c r="R6" s="34">
        <f t="shared" si="3"/>
        <v>0</v>
      </c>
      <c r="S6" s="34">
        <f t="shared" si="3"/>
        <v>1476178</v>
      </c>
      <c r="T6" s="34">
        <f t="shared" si="3"/>
        <v>2281.0500000000002</v>
      </c>
      <c r="U6" s="34">
        <f t="shared" si="3"/>
        <v>647.15</v>
      </c>
      <c r="V6" s="34">
        <f t="shared" si="3"/>
        <v>910765</v>
      </c>
      <c r="W6" s="34">
        <f t="shared" si="3"/>
        <v>162.80000000000001</v>
      </c>
      <c r="X6" s="34">
        <f t="shared" si="3"/>
        <v>5594.38</v>
      </c>
      <c r="Y6" s="35">
        <f>IF(Y7="",NA(),Y7)</f>
        <v>93.99</v>
      </c>
      <c r="Z6" s="35">
        <f t="shared" ref="Z6:AH6" si="4">IF(Z7="",NA(),Z7)</f>
        <v>93.73</v>
      </c>
      <c r="AA6" s="35">
        <f t="shared" si="4"/>
        <v>96.13</v>
      </c>
      <c r="AB6" s="35">
        <f t="shared" si="4"/>
        <v>90.03</v>
      </c>
      <c r="AC6" s="35">
        <f t="shared" si="4"/>
        <v>89.38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158.55000000000001</v>
      </c>
      <c r="BG6" s="35">
        <f t="shared" ref="BG6:BO6" si="7">IF(BG7="",NA(),BG7)</f>
        <v>151.78</v>
      </c>
      <c r="BH6" s="35">
        <f t="shared" si="7"/>
        <v>149.31</v>
      </c>
      <c r="BI6" s="35">
        <f t="shared" si="7"/>
        <v>148.02000000000001</v>
      </c>
      <c r="BJ6" s="35">
        <f t="shared" si="7"/>
        <v>142.46</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49.34</v>
      </c>
      <c r="CC6" s="35">
        <f t="shared" ref="CC6:CK6" si="9">IF(CC7="",NA(),CC7)</f>
        <v>49.16</v>
      </c>
      <c r="CD6" s="35">
        <f t="shared" si="9"/>
        <v>48.35</v>
      </c>
      <c r="CE6" s="35">
        <f t="shared" si="9"/>
        <v>52.55</v>
      </c>
      <c r="CF6" s="35">
        <f t="shared" si="9"/>
        <v>52.9</v>
      </c>
      <c r="CG6" s="35">
        <f t="shared" si="9"/>
        <v>66.680000000000007</v>
      </c>
      <c r="CH6" s="35">
        <f t="shared" si="9"/>
        <v>60.18</v>
      </c>
      <c r="CI6" s="35">
        <f t="shared" si="9"/>
        <v>58.19</v>
      </c>
      <c r="CJ6" s="35">
        <f t="shared" si="9"/>
        <v>56.65</v>
      </c>
      <c r="CK6" s="35">
        <f t="shared" si="9"/>
        <v>55.61</v>
      </c>
      <c r="CL6" s="34" t="str">
        <f>IF(CL7="","",IF(CL7="-","【-】","【"&amp;SUBSTITUTE(TEXT(CL7,"#,##0.00"),"-","△")&amp;"】"))</f>
        <v>【56.10】</v>
      </c>
      <c r="CM6" s="35">
        <f>IF(CM7="",NA(),CM7)</f>
        <v>78.64</v>
      </c>
      <c r="CN6" s="35">
        <f t="shared" ref="CN6:CV6" si="10">IF(CN7="",NA(),CN7)</f>
        <v>79.349999999999994</v>
      </c>
      <c r="CO6" s="35">
        <f t="shared" si="10"/>
        <v>82.99</v>
      </c>
      <c r="CP6" s="35">
        <f t="shared" si="10"/>
        <v>90.09</v>
      </c>
      <c r="CQ6" s="35">
        <f t="shared" si="10"/>
        <v>90.09</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87.48</v>
      </c>
      <c r="CY6" s="35">
        <f t="shared" ref="CY6:DG6" si="11">IF(CY7="",NA(),CY7)</f>
        <v>86.81</v>
      </c>
      <c r="CZ6" s="35">
        <f t="shared" si="11"/>
        <v>86.98</v>
      </c>
      <c r="DA6" s="35">
        <f t="shared" si="11"/>
        <v>87.61</v>
      </c>
      <c r="DB6" s="35">
        <f t="shared" si="11"/>
        <v>88.27</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0.64</v>
      </c>
      <c r="EF6" s="35">
        <f t="shared" ref="EF6:EN6" si="14">IF(EF7="",NA(),EF7)</f>
        <v>0.45</v>
      </c>
      <c r="EG6" s="35">
        <f t="shared" si="14"/>
        <v>0.36</v>
      </c>
      <c r="EH6" s="35">
        <f t="shared" si="14"/>
        <v>0.48</v>
      </c>
      <c r="EI6" s="35">
        <f t="shared" si="14"/>
        <v>0.48</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470007</v>
      </c>
      <c r="D7" s="37">
        <v>47</v>
      </c>
      <c r="E7" s="37">
        <v>17</v>
      </c>
      <c r="F7" s="37">
        <v>3</v>
      </c>
      <c r="G7" s="37">
        <v>0</v>
      </c>
      <c r="H7" s="37" t="s">
        <v>97</v>
      </c>
      <c r="I7" s="37" t="s">
        <v>98</v>
      </c>
      <c r="J7" s="37" t="s">
        <v>99</v>
      </c>
      <c r="K7" s="37" t="s">
        <v>100</v>
      </c>
      <c r="L7" s="37" t="s">
        <v>101</v>
      </c>
      <c r="M7" s="37" t="s">
        <v>102</v>
      </c>
      <c r="N7" s="38" t="s">
        <v>103</v>
      </c>
      <c r="O7" s="38" t="s">
        <v>104</v>
      </c>
      <c r="P7" s="38">
        <v>80.989999999999995</v>
      </c>
      <c r="Q7" s="38">
        <v>93.93</v>
      </c>
      <c r="R7" s="38">
        <v>0</v>
      </c>
      <c r="S7" s="38">
        <v>1476178</v>
      </c>
      <c r="T7" s="38">
        <v>2281.0500000000002</v>
      </c>
      <c r="U7" s="38">
        <v>647.15</v>
      </c>
      <c r="V7" s="38">
        <v>910765</v>
      </c>
      <c r="W7" s="38">
        <v>162.80000000000001</v>
      </c>
      <c r="X7" s="38">
        <v>5594.38</v>
      </c>
      <c r="Y7" s="38">
        <v>93.99</v>
      </c>
      <c r="Z7" s="38">
        <v>93.73</v>
      </c>
      <c r="AA7" s="38">
        <v>96.13</v>
      </c>
      <c r="AB7" s="38">
        <v>90.03</v>
      </c>
      <c r="AC7" s="38">
        <v>89.38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158.55000000000001</v>
      </c>
      <c r="BG7" s="38">
        <v>151.78</v>
      </c>
      <c r="BH7" s="38">
        <v>149.31</v>
      </c>
      <c r="BI7" s="38">
        <v>148.02000000000001</v>
      </c>
      <c r="BJ7" s="38">
        <v>142.46</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49.34</v>
      </c>
      <c r="CC7" s="38">
        <v>49.16</v>
      </c>
      <c r="CD7" s="38">
        <v>48.35</v>
      </c>
      <c r="CE7" s="38">
        <v>52.55</v>
      </c>
      <c r="CF7" s="38">
        <v>52.9</v>
      </c>
      <c r="CG7" s="38">
        <v>66.680000000000007</v>
      </c>
      <c r="CH7" s="38">
        <v>60.18</v>
      </c>
      <c r="CI7" s="38">
        <v>58.19</v>
      </c>
      <c r="CJ7" s="38">
        <v>56.65</v>
      </c>
      <c r="CK7" s="38">
        <v>55.61</v>
      </c>
      <c r="CL7" s="38">
        <v>56.1</v>
      </c>
      <c r="CM7" s="38">
        <v>78.64</v>
      </c>
      <c r="CN7" s="38">
        <v>79.349999999999994</v>
      </c>
      <c r="CO7" s="38">
        <v>82.99</v>
      </c>
      <c r="CP7" s="38">
        <v>90.09</v>
      </c>
      <c r="CQ7" s="38">
        <v>90.09</v>
      </c>
      <c r="CR7" s="38">
        <v>64.930000000000007</v>
      </c>
      <c r="CS7" s="38">
        <v>66.02</v>
      </c>
      <c r="CT7" s="38">
        <v>65.900000000000006</v>
      </c>
      <c r="CU7" s="38">
        <v>65.33</v>
      </c>
      <c r="CV7" s="38">
        <v>66.11</v>
      </c>
      <c r="CW7" s="38">
        <v>66.05</v>
      </c>
      <c r="CX7" s="38">
        <v>87.48</v>
      </c>
      <c r="CY7" s="38">
        <v>86.81</v>
      </c>
      <c r="CZ7" s="38">
        <v>86.98</v>
      </c>
      <c r="DA7" s="38">
        <v>87.61</v>
      </c>
      <c r="DB7" s="38">
        <v>88.27</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0.64</v>
      </c>
      <c r="EF7" s="38">
        <v>0.45</v>
      </c>
      <c r="EG7" s="38">
        <v>0.36</v>
      </c>
      <c r="EH7" s="38">
        <v>0.48</v>
      </c>
      <c r="EI7" s="38">
        <v>0.48</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2020-01-24T09:55:25Z</cp:lastPrinted>
  <dcterms:created xsi:type="dcterms:W3CDTF">2019-12-05T05:08:57Z</dcterms:created>
  <dcterms:modified xsi:type="dcterms:W3CDTF">2020-01-30T03:00:29Z</dcterms:modified>
  <cp:category/>
</cp:coreProperties>
</file>