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14-1248\Documents\分担事務\調査・照会\H31調査物\00未回答\【1.28〆】公営企業に係る経営比較分析表（平成30年度決算）の分析等について（依頼）\02回答\"/>
    </mc:Choice>
  </mc:AlternateContent>
  <workbookProtection workbookAlgorithmName="SHA-512" workbookHashValue="WXYz7LvJmSUMobA0PtpflKaw710geD3zoIFsC9lJVx/kGOEm81yPWXeMblg1HlqPsKrS3dAN/nwdvNybxfnw6A==" workbookSaltValue="8PZeBFpIpcdebr2vfznGD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MA51" i="4"/>
  <c r="IT76" i="4"/>
  <c r="CS51" i="4"/>
  <c r="HJ30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30" i="4"/>
  <c r="LE76" i="4"/>
  <c r="FX51" i="4"/>
  <c r="KO30" i="4"/>
  <c r="BG51" i="4"/>
  <c r="FX30" i="4"/>
  <c r="AV76" i="4"/>
  <c r="KO51" i="4"/>
  <c r="HP76" i="4"/>
  <c r="HA76" i="4"/>
  <c r="AN51" i="4"/>
  <c r="FE30" i="4"/>
  <c r="AN30" i="4"/>
  <c r="JV51" i="4"/>
  <c r="JV30" i="4"/>
  <c r="AG76" i="4"/>
  <c r="KP76" i="4"/>
  <c r="FE51" i="4"/>
  <c r="KA76" i="4"/>
  <c r="EL51" i="4"/>
  <c r="JC30" i="4"/>
  <c r="U30" i="4"/>
  <c r="GL76" i="4"/>
  <c r="U51" i="4"/>
  <c r="EL30" i="4"/>
  <c r="JC51" i="4"/>
  <c r="R76" i="4"/>
</calcChain>
</file>

<file path=xl/sharedStrings.xml><?xml version="1.0" encoding="utf-8"?>
<sst xmlns="http://schemas.openxmlformats.org/spreadsheetml/2006/main" count="278" uniqueCount="143">
  <si>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</si>
  <si>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</si>
  <si>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</si>
  <si>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</si>
  <si>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</si>
  <si>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</si>
  <si>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</si>
  <si>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</si>
  <si>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</si>
  <si>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</si>
  <si>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</si>
  <si>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</si>
  <si>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</si>
  <si>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</si>
  <si>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</si>
  <si>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</si>
  <si>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</si>
  <si>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</si>
  <si>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</si>
  <si>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</si>
  <si>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</si>
  <si>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</si>
  <si>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</si>
  <si>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</si>
  <si>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</si>
  <si>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</si>
  <si>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</si>
  <si>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</si>
  <si>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</si>
  <si>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</si>
  <si>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</si>
  <si>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</si>
  <si>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</si>
  <si>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</si>
  <si>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</si>
  <si>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</si>
  <si>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</si>
  <si>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</si>
  <si>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</si>
  <si>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</si>
  <si>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</si>
  <si>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</si>
  <si>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</si>
  <si>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</si>
  <si>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</si>
  <si>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</si>
  <si>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</si>
  <si>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</si>
  <si>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</si>
  <si>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</si>
  <si>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</si>
  <si>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</si>
  <si>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</si>
  <si>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</si>
  <si>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</si>
  <si>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</si>
  <si>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</si>
  <si>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</si>
  <si>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</si>
  <si>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</si>
  <si>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</si>
  <si>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</si>
  <si>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</si>
  <si>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</si>
  <si>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</si>
  <si>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</si>
  <si>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</si>
  <si>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</si>
  <si>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</si>
  <si>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</si>
  <si>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</si>
  <si>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</si>
  <si>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</si>
  <si>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</si>
  <si>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</si>
  <si>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</si>
  <si>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</si>
  <si>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</si>
  <si>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</si>
  <si>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</si>
  <si>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</si>
  <si>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</si>
  <si>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</si>
  <si>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</si>
  <si>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</si>
  <si>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</si>
  <si>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</si>
  <si>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</si>
  <si>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</si>
  <si>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</si>
  <si>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</si>
  <si>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</si>
  <si>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</si>
  <si>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</si>
  <si>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</si>
  <si>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</si>
  <si>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</si>
  <si>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</si>
  <si>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</si>
  <si>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</si>
  <si>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</si>
  <si>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</si>
  <si>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</si>
  <si>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</si>
  <si>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</si>
  <si>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</si>
  <si>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</si>
  <si>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</si>
  <si>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</si>
  <si>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当該値(N-3)</t>
    <phoneticPr fontId="5"/>
  </si>
  <si>
    <t>当該値(N-2)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</si>
  <si>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</si>
  <si>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</si>
  <si>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</si>
  <si>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</si>
  <si>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</si>
  <si>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</si>
  <si>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</si>
  <si>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</si>
  <si>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</si>
  <si>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</si>
  <si>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香川県</t>
  </si>
  <si>
    <t>香川県玉藻町駐車場</t>
  </si>
  <si>
    <t>法非適用</t>
  </si>
  <si>
    <t>駐車場整備事業</t>
  </si>
  <si>
    <t>-</t>
  </si>
  <si>
    <t>Ａ１Ｂ２</t>
  </si>
  <si>
    <t>非設置</t>
  </si>
  <si>
    <t>該当数値なし</t>
  </si>
  <si>
    <t>届出駐車場</t>
  </si>
  <si>
    <t>立体式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</si>
  <si>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</si>
  <si>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</si>
  <si>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</si>
  <si>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</si>
  <si>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</si>
  <si>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</si>
  <si>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</si>
  <si>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</si>
  <si>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近隣の大規模施設のイベントによる影響が大きいが、稼働率は、60％前後で推移している。また、利用者の実態としては、3時間～4時間の駐車時間が多いことから、稼働率が類似施設の平均値と比べると低くなっている。</t>
    <rPh sb="1" eb="3">
      <t>キンリン</t>
    </rPh>
    <rPh sb="4" eb="7">
      <t>ダイキボ</t>
    </rPh>
    <rPh sb="7" eb="9">
      <t>シセツ</t>
    </rPh>
    <rPh sb="17" eb="19">
      <t>エイキョウ</t>
    </rPh>
    <rPh sb="20" eb="21">
      <t>オオ</t>
    </rPh>
    <rPh sb="46" eb="49">
      <t>リヨウシャ</t>
    </rPh>
    <rPh sb="50" eb="52">
      <t>ジッタイ</t>
    </rPh>
    <rPh sb="58" eb="60">
      <t>ジカン</t>
    </rPh>
    <rPh sb="62" eb="64">
      <t>ジカン</t>
    </rPh>
    <rPh sb="65" eb="67">
      <t>チュウシャ</t>
    </rPh>
    <rPh sb="67" eb="69">
      <t>ジカン</t>
    </rPh>
    <rPh sb="70" eb="71">
      <t>オオ</t>
    </rPh>
    <rPh sb="77" eb="79">
      <t>カドウ</t>
    </rPh>
    <rPh sb="79" eb="80">
      <t>リツ</t>
    </rPh>
    <rPh sb="81" eb="83">
      <t>ルイジ</t>
    </rPh>
    <rPh sb="83" eb="85">
      <t>シセツ</t>
    </rPh>
    <rPh sb="86" eb="88">
      <t>ヘイキン</t>
    </rPh>
    <rPh sb="88" eb="89">
      <t>チ</t>
    </rPh>
    <rPh sb="90" eb="91">
      <t>クラ</t>
    </rPh>
    <rPh sb="94" eb="95">
      <t>ヒク</t>
    </rPh>
    <phoneticPr fontId="5"/>
  </si>
  <si>
    <t>・収益的収支比率
　H29年度で企業債の償還が終了したことから、H30年度は黒字に転換している。
・他会計補助金比率
　H29年度で企業債の償還が終了したことから、H30年度は０％となっている。
・売上高GOP比率、EBITDA
　H29年度は、近隣の大規模な施設の設備改修に伴い利用者が減少し、類似施設の平均値を下回ったが、H30年度は、近隣施設の改修も終了したことから、平均値と同程度に回復した。</t>
    <rPh sb="1" eb="3">
      <t>シュウエキ</t>
    </rPh>
    <rPh sb="3" eb="4">
      <t>テキ</t>
    </rPh>
    <rPh sb="4" eb="6">
      <t>シュウシ</t>
    </rPh>
    <rPh sb="6" eb="8">
      <t>ヒリツ</t>
    </rPh>
    <rPh sb="99" eb="101">
      <t>ウリアゲ</t>
    </rPh>
    <rPh sb="101" eb="102">
      <t>ダカ</t>
    </rPh>
    <rPh sb="105" eb="107">
      <t>ヒリツ</t>
    </rPh>
    <rPh sb="119" eb="120">
      <t>ネン</t>
    </rPh>
    <rPh sb="120" eb="121">
      <t>ド</t>
    </rPh>
    <rPh sb="123" eb="125">
      <t>キンリン</t>
    </rPh>
    <rPh sb="126" eb="129">
      <t>ダイキボ</t>
    </rPh>
    <rPh sb="130" eb="132">
      <t>シセツ</t>
    </rPh>
    <rPh sb="133" eb="135">
      <t>セツビ</t>
    </rPh>
    <rPh sb="135" eb="137">
      <t>カイシュウ</t>
    </rPh>
    <rPh sb="138" eb="139">
      <t>トモナ</t>
    </rPh>
    <rPh sb="140" eb="143">
      <t>リヨウシャ</t>
    </rPh>
    <rPh sb="144" eb="146">
      <t>ゲンショウ</t>
    </rPh>
    <rPh sb="148" eb="150">
      <t>ルイジ</t>
    </rPh>
    <rPh sb="150" eb="152">
      <t>シセツ</t>
    </rPh>
    <rPh sb="153" eb="155">
      <t>ヘイキン</t>
    </rPh>
    <rPh sb="155" eb="156">
      <t>チ</t>
    </rPh>
    <rPh sb="157" eb="159">
      <t>シタマワ</t>
    </rPh>
    <rPh sb="166" eb="167">
      <t>ネン</t>
    </rPh>
    <rPh sb="167" eb="168">
      <t>ド</t>
    </rPh>
    <rPh sb="187" eb="190">
      <t>ヘイキンチ</t>
    </rPh>
    <rPh sb="191" eb="192">
      <t>ドウ</t>
    </rPh>
    <rPh sb="192" eb="194">
      <t>テイド</t>
    </rPh>
    <rPh sb="195" eb="197">
      <t>カイフク</t>
    </rPh>
    <phoneticPr fontId="5"/>
  </si>
  <si>
    <t>・設備投資見込額
　建設後20年を経過していること及び海岸に位置しており、塩害の被害を受けることから、設備の更新等に多額の費用を要する見込みである。
・企業債残高対料金収入比率
　類似施設の平均値と同様年々比率が減少傾向にあり、H29年度には、償還を終了した。</t>
    <rPh sb="1" eb="3">
      <t>セツビ</t>
    </rPh>
    <rPh sb="3" eb="5">
      <t>トウシ</t>
    </rPh>
    <rPh sb="5" eb="7">
      <t>ミコミ</t>
    </rPh>
    <rPh sb="7" eb="8">
      <t>ガク</t>
    </rPh>
    <rPh sb="10" eb="12">
      <t>ケンセツ</t>
    </rPh>
    <rPh sb="12" eb="13">
      <t>ゴ</t>
    </rPh>
    <rPh sb="15" eb="16">
      <t>ネン</t>
    </rPh>
    <rPh sb="17" eb="19">
      <t>ケイカ</t>
    </rPh>
    <rPh sb="25" eb="26">
      <t>オヨ</t>
    </rPh>
    <rPh sb="27" eb="29">
      <t>カイガン</t>
    </rPh>
    <rPh sb="30" eb="32">
      <t>イチ</t>
    </rPh>
    <rPh sb="37" eb="39">
      <t>エンガイ</t>
    </rPh>
    <rPh sb="40" eb="42">
      <t>ヒガイ</t>
    </rPh>
    <rPh sb="43" eb="44">
      <t>ウ</t>
    </rPh>
    <rPh sb="51" eb="53">
      <t>セツビ</t>
    </rPh>
    <rPh sb="54" eb="56">
      <t>コウシン</t>
    </rPh>
    <rPh sb="56" eb="57">
      <t>トウ</t>
    </rPh>
    <rPh sb="58" eb="60">
      <t>タガク</t>
    </rPh>
    <rPh sb="61" eb="63">
      <t>ヒヨウ</t>
    </rPh>
    <rPh sb="64" eb="65">
      <t>ヨウ</t>
    </rPh>
    <rPh sb="67" eb="69">
      <t>ミコ</t>
    </rPh>
    <rPh sb="76" eb="78">
      <t>キギョウ</t>
    </rPh>
    <rPh sb="78" eb="79">
      <t>サイ</t>
    </rPh>
    <rPh sb="79" eb="81">
      <t>ザンダカ</t>
    </rPh>
    <rPh sb="81" eb="82">
      <t>タイ</t>
    </rPh>
    <rPh sb="82" eb="84">
      <t>リョウキン</t>
    </rPh>
    <rPh sb="84" eb="86">
      <t>シュウニュウ</t>
    </rPh>
    <rPh sb="86" eb="88">
      <t>ヒリツ</t>
    </rPh>
    <rPh sb="90" eb="92">
      <t>ルイジ</t>
    </rPh>
    <rPh sb="92" eb="94">
      <t>シセツ</t>
    </rPh>
    <rPh sb="95" eb="98">
      <t>ヘイキンチ</t>
    </rPh>
    <rPh sb="99" eb="101">
      <t>ドウヨウ</t>
    </rPh>
    <rPh sb="101" eb="103">
      <t>ネンネン</t>
    </rPh>
    <rPh sb="103" eb="105">
      <t>ヒリツ</t>
    </rPh>
    <rPh sb="106" eb="108">
      <t>ゲンショウ</t>
    </rPh>
    <rPh sb="108" eb="110">
      <t>ケイコウ</t>
    </rPh>
    <rPh sb="117" eb="118">
      <t>ネン</t>
    </rPh>
    <rPh sb="118" eb="119">
      <t>ド</t>
    </rPh>
    <rPh sb="122" eb="124">
      <t>ショウカン</t>
    </rPh>
    <rPh sb="125" eb="127">
      <t>シュウリョウ</t>
    </rPh>
    <phoneticPr fontId="5"/>
  </si>
  <si>
    <t>　H16.6から指定管理者による管理を行っており、料金収入の増加及び管理経費の節減を図っている。
　また、駐車場の利用時間の延長や利用者のサービス向上のため、商店街共通駐車場サービス券や電子マネーの導入等を行っている。
　今後も健全な経営を続けながら、計画的に設備の更新等を進めるととともに、引き続き安定した経営が可能となるように努めてまいりたい。</t>
    <rPh sb="19" eb="20">
      <t>オコナ</t>
    </rPh>
    <rPh sb="93" eb="95">
      <t>デンシ</t>
    </rPh>
    <rPh sb="126" eb="129">
      <t>ケイカクテキ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</si>
</sst>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32.4</c:v>
                </c:pt>
                <c:pt idx="2">
                  <c:v>30.1</c:v>
                </c:pt>
                <c:pt idx="3">
                  <c:v>30.8</c:v>
                </c:pt>
                <c:pt idx="4">
                  <c:v>161.1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60-41EC-957F-63C88F64E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453840"/>
        <c:axId val="30745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149.69999999999999</c:v>
                </c:pt>
                <c:pt idx="1">
                  <c:v>176.4</c:v>
                </c:pt>
                <c:pt idx="2">
                  <c:v>172.5</c:v>
                </c:pt>
                <c:pt idx="3">
                  <c:v>198.5</c:v>
                </c:pt>
                <c:pt idx="4">
                  <c:v>217.4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60-41EC-957F-63C88F64E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453840"/>
        <c:axId val="307453056"/>
      </c:lineChart>
      <c:dateAx>
        <c:axId val="30745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453056"/>
        <c:crosses val="autoZero"/>
        <c:auto val="1"/>
        <c:lblOffset val="100"/>
        <c:baseTimeUnit val="years"/>
      </c:dateAx>
      <c:valAx>
        <c:axId val="30745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7453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757.4</c:v>
                </c:pt>
                <c:pt idx="1">
                  <c:v>470.3</c:v>
                </c:pt>
                <c:pt idx="2">
                  <c:v>219.7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D3-419F-9E27-2637E185D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454232"/>
        <c:axId val="307450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1098.3</c:v>
                </c:pt>
                <c:pt idx="1">
                  <c:v>655.5</c:v>
                </c:pt>
                <c:pt idx="2">
                  <c:v>316.8</c:v>
                </c:pt>
                <c:pt idx="3">
                  <c:v>113.9</c:v>
                </c:pt>
                <c:pt idx="4">
                  <c:v>101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D3-419F-9E27-2637E185D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454232"/>
        <c:axId val="307450312"/>
      </c:lineChart>
      <c:dateAx>
        <c:axId val="307454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450312"/>
        <c:crosses val="autoZero"/>
        <c:auto val="1"/>
        <c:lblOffset val="100"/>
        <c:baseTimeUnit val="years"/>
      </c:dateAx>
      <c:valAx>
        <c:axId val="307450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7454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BB-4E76-A70C-48D4DC7F4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451096"/>
        <c:axId val="307449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BB-4E76-A70C-48D4DC7F4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451096"/>
        <c:axId val="307449136"/>
      </c:lineChart>
      <c:dateAx>
        <c:axId val="307451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449136"/>
        <c:crosses val="autoZero"/>
        <c:auto val="1"/>
        <c:lblOffset val="100"/>
        <c:baseTimeUnit val="years"/>
      </c:dateAx>
      <c:valAx>
        <c:axId val="307449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7451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47-4DF2-9135-0FE95BF5C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455800"/>
        <c:axId val="307448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47-4DF2-9135-0FE95BF5C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455800"/>
        <c:axId val="307448744"/>
      </c:lineChart>
      <c:dateAx>
        <c:axId val="307455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448744"/>
        <c:crosses val="autoZero"/>
        <c:auto val="1"/>
        <c:lblOffset val="100"/>
        <c:baseTimeUnit val="years"/>
      </c:dateAx>
      <c:valAx>
        <c:axId val="307448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7455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4.3</c:v>
                </c:pt>
                <c:pt idx="1">
                  <c:v>3.6</c:v>
                </c:pt>
                <c:pt idx="2">
                  <c:v>2.1</c:v>
                </c:pt>
                <c:pt idx="3">
                  <c:v>0.9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11-4075-B531-ED70566B5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449528"/>
        <c:axId val="30744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</c:v>
                </c:pt>
                <c:pt idx="1">
                  <c:v>6.1</c:v>
                </c:pt>
                <c:pt idx="2">
                  <c:v>5.6</c:v>
                </c:pt>
                <c:pt idx="3">
                  <c:v>3.8</c:v>
                </c:pt>
                <c:pt idx="4">
                  <c:v>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11-4075-B531-ED70566B5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449528"/>
        <c:axId val="307449920"/>
      </c:lineChart>
      <c:dateAx>
        <c:axId val="307449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449920"/>
        <c:crosses val="autoZero"/>
        <c:auto val="1"/>
        <c:lblOffset val="100"/>
        <c:baseTimeUnit val="years"/>
      </c:dateAx>
      <c:valAx>
        <c:axId val="30744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7449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132</c:v>
                </c:pt>
                <c:pt idx="1">
                  <c:v>91</c:v>
                </c:pt>
                <c:pt idx="2">
                  <c:v>62</c:v>
                </c:pt>
                <c:pt idx="3">
                  <c:v>26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68-4530-9456-F7C3EC606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022920"/>
        <c:axId val="31201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30</c:v>
                </c:pt>
                <c:pt idx="1">
                  <c:v>26</c:v>
                </c:pt>
                <c:pt idx="2">
                  <c:v>26</c:v>
                </c:pt>
                <c:pt idx="3">
                  <c:v>14</c:v>
                </c:pt>
                <c:pt idx="4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68-4530-9456-F7C3EC606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022920"/>
        <c:axId val="312017824"/>
      </c:lineChart>
      <c:dateAx>
        <c:axId val="312022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017824"/>
        <c:crosses val="autoZero"/>
        <c:auto val="1"/>
        <c:lblOffset val="100"/>
        <c:baseTimeUnit val="years"/>
      </c:dateAx>
      <c:valAx>
        <c:axId val="31201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2022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64</c:v>
                </c:pt>
                <c:pt idx="1">
                  <c:v>67</c:v>
                </c:pt>
                <c:pt idx="2">
                  <c:v>60.4</c:v>
                </c:pt>
                <c:pt idx="3">
                  <c:v>59.5</c:v>
                </c:pt>
                <c:pt idx="4">
                  <c:v>59.5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9E-43B7-851A-458208586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018608"/>
        <c:axId val="312019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149.69999999999999</c:v>
                </c:pt>
                <c:pt idx="1">
                  <c:v>152.30000000000001</c:v>
                </c:pt>
                <c:pt idx="2">
                  <c:v>148.5</c:v>
                </c:pt>
                <c:pt idx="3">
                  <c:v>159.30000000000001</c:v>
                </c:pt>
                <c:pt idx="4">
                  <c:v>159.80000000000001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9E-43B7-851A-458208586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018608"/>
        <c:axId val="312019000"/>
      </c:lineChart>
      <c:dateAx>
        <c:axId val="312018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019000"/>
        <c:crosses val="autoZero"/>
        <c:auto val="1"/>
        <c:lblOffset val="100"/>
        <c:baseTimeUnit val="years"/>
      </c:dateAx>
      <c:valAx>
        <c:axId val="312019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2018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-27.1</c:v>
                </c:pt>
                <c:pt idx="1">
                  <c:v>32</c:v>
                </c:pt>
                <c:pt idx="2">
                  <c:v>30.7</c:v>
                </c:pt>
                <c:pt idx="3">
                  <c:v>17</c:v>
                </c:pt>
                <c:pt idx="4">
                  <c:v>37.9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2C-4C5A-BD95-57702F996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019784"/>
        <c:axId val="312021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29.9</c:v>
                </c:pt>
                <c:pt idx="1">
                  <c:v>36.1</c:v>
                </c:pt>
                <c:pt idx="2">
                  <c:v>33.9</c:v>
                </c:pt>
                <c:pt idx="3">
                  <c:v>26.5</c:v>
                </c:pt>
                <c:pt idx="4">
                  <c:v>42.1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2C-4C5A-BD95-57702F996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019784"/>
        <c:axId val="312021352"/>
      </c:lineChart>
      <c:dateAx>
        <c:axId val="312019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021352"/>
        <c:crosses val="autoZero"/>
        <c:auto val="1"/>
        <c:lblOffset val="100"/>
        <c:baseTimeUnit val="years"/>
      </c:dateAx>
      <c:valAx>
        <c:axId val="312021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2019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-3861</c:v>
                </c:pt>
                <c:pt idx="1">
                  <c:v>30173</c:v>
                </c:pt>
                <c:pt idx="2">
                  <c:v>24557</c:v>
                </c:pt>
                <c:pt idx="3">
                  <c:v>11239</c:v>
                </c:pt>
                <c:pt idx="4">
                  <c:v>22446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95-488A-BBC6-32DF5BB22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021744"/>
        <c:axId val="312016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18295</c:v>
                </c:pt>
                <c:pt idx="1">
                  <c:v>22959</c:v>
                </c:pt>
                <c:pt idx="2">
                  <c:v>22148</c:v>
                </c:pt>
                <c:pt idx="3">
                  <c:v>24086</c:v>
                </c:pt>
                <c:pt idx="4">
                  <c:v>23885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95-488A-BBC6-32DF5BB22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021744"/>
        <c:axId val="312016648"/>
      </c:lineChart>
      <c:dateAx>
        <c:axId val="31202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016648"/>
        <c:crosses val="autoZero"/>
        <c:auto val="1"/>
        <c:lblOffset val="100"/>
        <c:baseTimeUnit val="years"/>
      </c:dateAx>
      <c:valAx>
        <c:axId val="312016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2021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T1" zoomScale="75" zoomScaleNormal="75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香川県　香川県玉藻町駐車場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Ａ１Ｂ２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17036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129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立体式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21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333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240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140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32.299999999999997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32.4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30.1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30.8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161.1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4.3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3.6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2.1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0.9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64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67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60.4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59.5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59.5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149.69999999999999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176.4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172.5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198.5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217.4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5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6.1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5.6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3.8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3.3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149.69999999999999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152.30000000000001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148.5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159.30000000000001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159.80000000000001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141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139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132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91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62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26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-27.1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32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30.7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17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37.9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-3861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30173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24557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11239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22446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30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26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26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14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10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29.9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36.1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33.9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26.5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42.1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18295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22959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22148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24086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23885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142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757.4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470.3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219.7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1098.3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655.5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316.8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113.9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101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oVKU4KpaNTp/CX956JzrT3vlWrhTBz3Nse7M6+TIdGa8THUhP29RtoqKEoq8LjbhWtbkXEcwdg/e/MCPsPAhmg==" saltValue="CNIzGJnIkLHNnpxwmmjkY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101</v>
      </c>
      <c r="AL5" s="59" t="s">
        <v>102</v>
      </c>
      <c r="AM5" s="59" t="s">
        <v>103</v>
      </c>
      <c r="AN5" s="59" t="s">
        <v>104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90</v>
      </c>
      <c r="AV5" s="59" t="s">
        <v>91</v>
      </c>
      <c r="AW5" s="59" t="s">
        <v>102</v>
      </c>
      <c r="AX5" s="59" t="s">
        <v>105</v>
      </c>
      <c r="AY5" s="59" t="s">
        <v>106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107</v>
      </c>
      <c r="BG5" s="59" t="s">
        <v>91</v>
      </c>
      <c r="BH5" s="59" t="s">
        <v>102</v>
      </c>
      <c r="BI5" s="59" t="s">
        <v>108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107</v>
      </c>
      <c r="BR5" s="59" t="s">
        <v>109</v>
      </c>
      <c r="BS5" s="59" t="s">
        <v>110</v>
      </c>
      <c r="BT5" s="59" t="s">
        <v>93</v>
      </c>
      <c r="BU5" s="59" t="s">
        <v>104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91</v>
      </c>
      <c r="CD5" s="59" t="s">
        <v>111</v>
      </c>
      <c r="CE5" s="59" t="s">
        <v>112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91</v>
      </c>
      <c r="CQ5" s="59" t="s">
        <v>102</v>
      </c>
      <c r="CR5" s="59" t="s">
        <v>93</v>
      </c>
      <c r="CS5" s="59" t="s">
        <v>106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109</v>
      </c>
      <c r="DB5" s="59" t="s">
        <v>102</v>
      </c>
      <c r="DC5" s="59" t="s">
        <v>103</v>
      </c>
      <c r="DD5" s="59" t="s">
        <v>113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114</v>
      </c>
      <c r="DL5" s="59" t="s">
        <v>109</v>
      </c>
      <c r="DM5" s="59" t="s">
        <v>111</v>
      </c>
      <c r="DN5" s="59" t="s">
        <v>103</v>
      </c>
      <c r="DO5" s="59" t="s">
        <v>113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115</v>
      </c>
      <c r="B6" s="60">
        <f>B8</f>
        <v>2018</v>
      </c>
      <c r="C6" s="60">
        <f t="shared" ref="C6:X6" si="1">C8</f>
        <v>370002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香川県</v>
      </c>
      <c r="I6" s="60" t="str">
        <f t="shared" si="1"/>
        <v>香川県玉藻町駐車場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立体式</v>
      </c>
      <c r="R6" s="63">
        <f t="shared" si="1"/>
        <v>21</v>
      </c>
      <c r="S6" s="62" t="str">
        <f t="shared" si="1"/>
        <v>公共施設</v>
      </c>
      <c r="T6" s="62" t="str">
        <f t="shared" si="1"/>
        <v>無</v>
      </c>
      <c r="U6" s="63">
        <f t="shared" si="1"/>
        <v>17036</v>
      </c>
      <c r="V6" s="63">
        <f t="shared" si="1"/>
        <v>333</v>
      </c>
      <c r="W6" s="63">
        <f t="shared" si="1"/>
        <v>240</v>
      </c>
      <c r="X6" s="62" t="str">
        <f t="shared" si="1"/>
        <v>代行制</v>
      </c>
      <c r="Y6" s="64">
        <f>IF(Y8="-",NA(),Y8)</f>
        <v>32.299999999999997</v>
      </c>
      <c r="Z6" s="64">
        <f t="shared" ref="Z6:AH6" si="2">IF(Z8="-",NA(),Z8)</f>
        <v>32.4</v>
      </c>
      <c r="AA6" s="64">
        <f t="shared" si="2"/>
        <v>30.1</v>
      </c>
      <c r="AB6" s="64">
        <f t="shared" si="2"/>
        <v>30.8</v>
      </c>
      <c r="AC6" s="64">
        <f t="shared" si="2"/>
        <v>161.1</v>
      </c>
      <c r="AD6" s="64">
        <f t="shared" si="2"/>
        <v>149.69999999999999</v>
      </c>
      <c r="AE6" s="64">
        <f t="shared" si="2"/>
        <v>176.4</v>
      </c>
      <c r="AF6" s="64">
        <f t="shared" si="2"/>
        <v>172.5</v>
      </c>
      <c r="AG6" s="64">
        <f t="shared" si="2"/>
        <v>198.5</v>
      </c>
      <c r="AH6" s="64">
        <f t="shared" si="2"/>
        <v>217.4</v>
      </c>
      <c r="AI6" s="61" t="str">
        <f>IF(AI8="-","",IF(AI8="-","【-】","【"&amp;SUBSTITUTE(TEXT(AI8,"#,##0.0"),"-","△")&amp;"】"))</f>
        <v>【297.1】</v>
      </c>
      <c r="AJ6" s="64">
        <f>IF(AJ8="-",NA(),AJ8)</f>
        <v>4.3</v>
      </c>
      <c r="AK6" s="64">
        <f t="shared" ref="AK6:AS6" si="3">IF(AK8="-",NA(),AK8)</f>
        <v>3.6</v>
      </c>
      <c r="AL6" s="64">
        <f t="shared" si="3"/>
        <v>2.1</v>
      </c>
      <c r="AM6" s="64">
        <f t="shared" si="3"/>
        <v>0.9</v>
      </c>
      <c r="AN6" s="64">
        <f t="shared" si="3"/>
        <v>0</v>
      </c>
      <c r="AO6" s="64">
        <f t="shared" si="3"/>
        <v>5</v>
      </c>
      <c r="AP6" s="64">
        <f t="shared" si="3"/>
        <v>6.1</v>
      </c>
      <c r="AQ6" s="64">
        <f t="shared" si="3"/>
        <v>5.6</v>
      </c>
      <c r="AR6" s="64">
        <f t="shared" si="3"/>
        <v>3.8</v>
      </c>
      <c r="AS6" s="64">
        <f t="shared" si="3"/>
        <v>3.3</v>
      </c>
      <c r="AT6" s="61" t="str">
        <f>IF(AT8="-","",IF(AT8="-","【-】","【"&amp;SUBSTITUTE(TEXT(AT8,"#,##0.0"),"-","△")&amp;"】"))</f>
        <v>【5.3】</v>
      </c>
      <c r="AU6" s="65">
        <f>IF(AU8="-",NA(),AU8)</f>
        <v>132</v>
      </c>
      <c r="AV6" s="65">
        <f t="shared" ref="AV6:BD6" si="4">IF(AV8="-",NA(),AV8)</f>
        <v>91</v>
      </c>
      <c r="AW6" s="65">
        <f t="shared" si="4"/>
        <v>62</v>
      </c>
      <c r="AX6" s="65">
        <f t="shared" si="4"/>
        <v>26</v>
      </c>
      <c r="AY6" s="65">
        <f t="shared" si="4"/>
        <v>0</v>
      </c>
      <c r="AZ6" s="65">
        <f t="shared" si="4"/>
        <v>30</v>
      </c>
      <c r="BA6" s="65">
        <f t="shared" si="4"/>
        <v>26</v>
      </c>
      <c r="BB6" s="65">
        <f t="shared" si="4"/>
        <v>26</v>
      </c>
      <c r="BC6" s="65">
        <f t="shared" si="4"/>
        <v>14</v>
      </c>
      <c r="BD6" s="65">
        <f t="shared" si="4"/>
        <v>10</v>
      </c>
      <c r="BE6" s="63" t="str">
        <f>IF(BE8="-","",IF(BE8="-","【-】","【"&amp;SUBSTITUTE(TEXT(BE8,"#,##0"),"-","△")&amp;"】"))</f>
        <v>【30】</v>
      </c>
      <c r="BF6" s="64">
        <f>IF(BF8="-",NA(),BF8)</f>
        <v>-27.1</v>
      </c>
      <c r="BG6" s="64">
        <f t="shared" ref="BG6:BO6" si="5">IF(BG8="-",NA(),BG8)</f>
        <v>32</v>
      </c>
      <c r="BH6" s="64">
        <f t="shared" si="5"/>
        <v>30.7</v>
      </c>
      <c r="BI6" s="64">
        <f t="shared" si="5"/>
        <v>17</v>
      </c>
      <c r="BJ6" s="64">
        <f t="shared" si="5"/>
        <v>37.9</v>
      </c>
      <c r="BK6" s="64">
        <f t="shared" si="5"/>
        <v>29.9</v>
      </c>
      <c r="BL6" s="64">
        <f t="shared" si="5"/>
        <v>36.1</v>
      </c>
      <c r="BM6" s="64">
        <f t="shared" si="5"/>
        <v>33.9</v>
      </c>
      <c r="BN6" s="64">
        <f t="shared" si="5"/>
        <v>26.5</v>
      </c>
      <c r="BO6" s="64">
        <f t="shared" si="5"/>
        <v>42.1</v>
      </c>
      <c r="BP6" s="61" t="str">
        <f>IF(BP8="-","",IF(BP8="-","【-】","【"&amp;SUBSTITUTE(TEXT(BP8,"#,##0.0"),"-","△")&amp;"】"))</f>
        <v>【26.3】</v>
      </c>
      <c r="BQ6" s="65">
        <f>IF(BQ8="-",NA(),BQ8)</f>
        <v>-3861</v>
      </c>
      <c r="BR6" s="65">
        <f t="shared" ref="BR6:BZ6" si="6">IF(BR8="-",NA(),BR8)</f>
        <v>30173</v>
      </c>
      <c r="BS6" s="65">
        <f t="shared" si="6"/>
        <v>24557</v>
      </c>
      <c r="BT6" s="65">
        <f t="shared" si="6"/>
        <v>11239</v>
      </c>
      <c r="BU6" s="65">
        <f t="shared" si="6"/>
        <v>22446</v>
      </c>
      <c r="BV6" s="65">
        <f t="shared" si="6"/>
        <v>18295</v>
      </c>
      <c r="BW6" s="65">
        <f t="shared" si="6"/>
        <v>22959</v>
      </c>
      <c r="BX6" s="65">
        <f t="shared" si="6"/>
        <v>22148</v>
      </c>
      <c r="BY6" s="65">
        <f t="shared" si="6"/>
        <v>24086</v>
      </c>
      <c r="BZ6" s="65">
        <f t="shared" si="6"/>
        <v>23885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116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117</v>
      </c>
      <c r="CZ6" s="64">
        <f>IF(CZ8="-",NA(),CZ8)</f>
        <v>757.4</v>
      </c>
      <c r="DA6" s="64">
        <f t="shared" ref="DA6:DI6" si="8">IF(DA8="-",NA(),DA8)</f>
        <v>470.3</v>
      </c>
      <c r="DB6" s="64">
        <f t="shared" si="8"/>
        <v>219.7</v>
      </c>
      <c r="DC6" s="64">
        <f t="shared" si="8"/>
        <v>0</v>
      </c>
      <c r="DD6" s="64">
        <f t="shared" si="8"/>
        <v>0</v>
      </c>
      <c r="DE6" s="64">
        <f t="shared" si="8"/>
        <v>1098.3</v>
      </c>
      <c r="DF6" s="64">
        <f t="shared" si="8"/>
        <v>655.5</v>
      </c>
      <c r="DG6" s="64">
        <f t="shared" si="8"/>
        <v>316.8</v>
      </c>
      <c r="DH6" s="64">
        <f t="shared" si="8"/>
        <v>113.9</v>
      </c>
      <c r="DI6" s="64">
        <f t="shared" si="8"/>
        <v>101</v>
      </c>
      <c r="DJ6" s="61" t="str">
        <f>IF(DJ8="-","",IF(DJ8="-","【-】","【"&amp;SUBSTITUTE(TEXT(DJ8,"#,##0.0"),"-","△")&amp;"】"))</f>
        <v>【103.6】</v>
      </c>
      <c r="DK6" s="64">
        <f>IF(DK8="-",NA(),DK8)</f>
        <v>64</v>
      </c>
      <c r="DL6" s="64">
        <f t="shared" ref="DL6:DT6" si="9">IF(DL8="-",NA(),DL8)</f>
        <v>67</v>
      </c>
      <c r="DM6" s="64">
        <f t="shared" si="9"/>
        <v>60.4</v>
      </c>
      <c r="DN6" s="64">
        <f t="shared" si="9"/>
        <v>59.5</v>
      </c>
      <c r="DO6" s="64">
        <f t="shared" si="9"/>
        <v>59.5</v>
      </c>
      <c r="DP6" s="64">
        <f t="shared" si="9"/>
        <v>149.69999999999999</v>
      </c>
      <c r="DQ6" s="64">
        <f t="shared" si="9"/>
        <v>152.30000000000001</v>
      </c>
      <c r="DR6" s="64">
        <f t="shared" si="9"/>
        <v>148.5</v>
      </c>
      <c r="DS6" s="64">
        <f t="shared" si="9"/>
        <v>159.30000000000001</v>
      </c>
      <c r="DT6" s="64">
        <f t="shared" si="9"/>
        <v>159.80000000000001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118</v>
      </c>
      <c r="B7" s="60">
        <f t="shared" ref="B7:X7" si="10">B8</f>
        <v>2018</v>
      </c>
      <c r="C7" s="60">
        <f t="shared" si="10"/>
        <v>370002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香川県</v>
      </c>
      <c r="I7" s="60" t="str">
        <f t="shared" si="10"/>
        <v>香川県玉藻町駐車場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立体式</v>
      </c>
      <c r="R7" s="63">
        <f t="shared" si="10"/>
        <v>21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17036</v>
      </c>
      <c r="V7" s="63">
        <f t="shared" si="10"/>
        <v>333</v>
      </c>
      <c r="W7" s="63">
        <f t="shared" si="10"/>
        <v>240</v>
      </c>
      <c r="X7" s="62" t="str">
        <f t="shared" si="10"/>
        <v>代行制</v>
      </c>
      <c r="Y7" s="64">
        <f>Y8</f>
        <v>32.299999999999997</v>
      </c>
      <c r="Z7" s="64">
        <f t="shared" ref="Z7:AH7" si="11">Z8</f>
        <v>32.4</v>
      </c>
      <c r="AA7" s="64">
        <f t="shared" si="11"/>
        <v>30.1</v>
      </c>
      <c r="AB7" s="64">
        <f t="shared" si="11"/>
        <v>30.8</v>
      </c>
      <c r="AC7" s="64">
        <f t="shared" si="11"/>
        <v>161.1</v>
      </c>
      <c r="AD7" s="64">
        <f t="shared" si="11"/>
        <v>149.69999999999999</v>
      </c>
      <c r="AE7" s="64">
        <f t="shared" si="11"/>
        <v>176.4</v>
      </c>
      <c r="AF7" s="64">
        <f t="shared" si="11"/>
        <v>172.5</v>
      </c>
      <c r="AG7" s="64">
        <f t="shared" si="11"/>
        <v>198.5</v>
      </c>
      <c r="AH7" s="64">
        <f t="shared" si="11"/>
        <v>217.4</v>
      </c>
      <c r="AI7" s="61"/>
      <c r="AJ7" s="64">
        <f>AJ8</f>
        <v>4.3</v>
      </c>
      <c r="AK7" s="64">
        <f t="shared" ref="AK7:AS7" si="12">AK8</f>
        <v>3.6</v>
      </c>
      <c r="AL7" s="64">
        <f t="shared" si="12"/>
        <v>2.1</v>
      </c>
      <c r="AM7" s="64">
        <f t="shared" si="12"/>
        <v>0.9</v>
      </c>
      <c r="AN7" s="64">
        <f t="shared" si="12"/>
        <v>0</v>
      </c>
      <c r="AO7" s="64">
        <f t="shared" si="12"/>
        <v>5</v>
      </c>
      <c r="AP7" s="64">
        <f t="shared" si="12"/>
        <v>6.1</v>
      </c>
      <c r="AQ7" s="64">
        <f t="shared" si="12"/>
        <v>5.6</v>
      </c>
      <c r="AR7" s="64">
        <f t="shared" si="12"/>
        <v>3.8</v>
      </c>
      <c r="AS7" s="64">
        <f t="shared" si="12"/>
        <v>3.3</v>
      </c>
      <c r="AT7" s="61"/>
      <c r="AU7" s="65">
        <f>AU8</f>
        <v>132</v>
      </c>
      <c r="AV7" s="65">
        <f t="shared" ref="AV7:BD7" si="13">AV8</f>
        <v>91</v>
      </c>
      <c r="AW7" s="65">
        <f t="shared" si="13"/>
        <v>62</v>
      </c>
      <c r="AX7" s="65">
        <f t="shared" si="13"/>
        <v>26</v>
      </c>
      <c r="AY7" s="65">
        <f t="shared" si="13"/>
        <v>0</v>
      </c>
      <c r="AZ7" s="65">
        <f t="shared" si="13"/>
        <v>30</v>
      </c>
      <c r="BA7" s="65">
        <f t="shared" si="13"/>
        <v>26</v>
      </c>
      <c r="BB7" s="65">
        <f t="shared" si="13"/>
        <v>26</v>
      </c>
      <c r="BC7" s="65">
        <f t="shared" si="13"/>
        <v>14</v>
      </c>
      <c r="BD7" s="65">
        <f t="shared" si="13"/>
        <v>10</v>
      </c>
      <c r="BE7" s="63"/>
      <c r="BF7" s="64">
        <f>BF8</f>
        <v>-27.1</v>
      </c>
      <c r="BG7" s="64">
        <f t="shared" ref="BG7:BO7" si="14">BG8</f>
        <v>32</v>
      </c>
      <c r="BH7" s="64">
        <f t="shared" si="14"/>
        <v>30.7</v>
      </c>
      <c r="BI7" s="64">
        <f t="shared" si="14"/>
        <v>17</v>
      </c>
      <c r="BJ7" s="64">
        <f t="shared" si="14"/>
        <v>37.9</v>
      </c>
      <c r="BK7" s="64">
        <f t="shared" si="14"/>
        <v>29.9</v>
      </c>
      <c r="BL7" s="64">
        <f t="shared" si="14"/>
        <v>36.1</v>
      </c>
      <c r="BM7" s="64">
        <f t="shared" si="14"/>
        <v>33.9</v>
      </c>
      <c r="BN7" s="64">
        <f t="shared" si="14"/>
        <v>26.5</v>
      </c>
      <c r="BO7" s="64">
        <f t="shared" si="14"/>
        <v>42.1</v>
      </c>
      <c r="BP7" s="61"/>
      <c r="BQ7" s="65">
        <f>BQ8</f>
        <v>-3861</v>
      </c>
      <c r="BR7" s="65">
        <f t="shared" ref="BR7:BZ7" si="15">BR8</f>
        <v>30173</v>
      </c>
      <c r="BS7" s="65">
        <f t="shared" si="15"/>
        <v>24557</v>
      </c>
      <c r="BT7" s="65">
        <f t="shared" si="15"/>
        <v>11239</v>
      </c>
      <c r="BU7" s="65">
        <f t="shared" si="15"/>
        <v>22446</v>
      </c>
      <c r="BV7" s="65">
        <f t="shared" si="15"/>
        <v>18295</v>
      </c>
      <c r="BW7" s="65">
        <f t="shared" si="15"/>
        <v>22959</v>
      </c>
      <c r="BX7" s="65">
        <f t="shared" si="15"/>
        <v>22148</v>
      </c>
      <c r="BY7" s="65">
        <f t="shared" si="15"/>
        <v>24086</v>
      </c>
      <c r="BZ7" s="65">
        <f t="shared" si="15"/>
        <v>23885</v>
      </c>
      <c r="CA7" s="63"/>
      <c r="CB7" s="64" t="s">
        <v>119</v>
      </c>
      <c r="CC7" s="64" t="s">
        <v>119</v>
      </c>
      <c r="CD7" s="64" t="s">
        <v>119</v>
      </c>
      <c r="CE7" s="64" t="s">
        <v>119</v>
      </c>
      <c r="CF7" s="64" t="s">
        <v>119</v>
      </c>
      <c r="CG7" s="64" t="s">
        <v>119</v>
      </c>
      <c r="CH7" s="64" t="s">
        <v>119</v>
      </c>
      <c r="CI7" s="64" t="s">
        <v>119</v>
      </c>
      <c r="CJ7" s="64" t="s">
        <v>119</v>
      </c>
      <c r="CK7" s="64" t="s">
        <v>120</v>
      </c>
      <c r="CL7" s="61"/>
      <c r="CM7" s="63">
        <f>CM8</f>
        <v>0</v>
      </c>
      <c r="CN7" s="63">
        <f>CN8</f>
        <v>0</v>
      </c>
      <c r="CO7" s="64" t="s">
        <v>119</v>
      </c>
      <c r="CP7" s="64" t="s">
        <v>119</v>
      </c>
      <c r="CQ7" s="64" t="s">
        <v>119</v>
      </c>
      <c r="CR7" s="64" t="s">
        <v>119</v>
      </c>
      <c r="CS7" s="64" t="s">
        <v>119</v>
      </c>
      <c r="CT7" s="64" t="s">
        <v>119</v>
      </c>
      <c r="CU7" s="64" t="s">
        <v>119</v>
      </c>
      <c r="CV7" s="64" t="s">
        <v>119</v>
      </c>
      <c r="CW7" s="64" t="s">
        <v>119</v>
      </c>
      <c r="CX7" s="64" t="s">
        <v>117</v>
      </c>
      <c r="CY7" s="61"/>
      <c r="CZ7" s="64">
        <f>CZ8</f>
        <v>757.4</v>
      </c>
      <c r="DA7" s="64">
        <f t="shared" ref="DA7:DI7" si="16">DA8</f>
        <v>470.3</v>
      </c>
      <c r="DB7" s="64">
        <f t="shared" si="16"/>
        <v>219.7</v>
      </c>
      <c r="DC7" s="64">
        <f t="shared" si="16"/>
        <v>0</v>
      </c>
      <c r="DD7" s="64">
        <f t="shared" si="16"/>
        <v>0</v>
      </c>
      <c r="DE7" s="64">
        <f t="shared" si="16"/>
        <v>1098.3</v>
      </c>
      <c r="DF7" s="64">
        <f t="shared" si="16"/>
        <v>655.5</v>
      </c>
      <c r="DG7" s="64">
        <f t="shared" si="16"/>
        <v>316.8</v>
      </c>
      <c r="DH7" s="64">
        <f t="shared" si="16"/>
        <v>113.9</v>
      </c>
      <c r="DI7" s="64">
        <f t="shared" si="16"/>
        <v>101</v>
      </c>
      <c r="DJ7" s="61"/>
      <c r="DK7" s="64">
        <f>DK8</f>
        <v>64</v>
      </c>
      <c r="DL7" s="64">
        <f t="shared" ref="DL7:DT7" si="17">DL8</f>
        <v>67</v>
      </c>
      <c r="DM7" s="64">
        <f t="shared" si="17"/>
        <v>60.4</v>
      </c>
      <c r="DN7" s="64">
        <f t="shared" si="17"/>
        <v>59.5</v>
      </c>
      <c r="DO7" s="64">
        <f t="shared" si="17"/>
        <v>59.5</v>
      </c>
      <c r="DP7" s="64">
        <f t="shared" si="17"/>
        <v>149.69999999999999</v>
      </c>
      <c r="DQ7" s="64">
        <f t="shared" si="17"/>
        <v>152.30000000000001</v>
      </c>
      <c r="DR7" s="64">
        <f t="shared" si="17"/>
        <v>148.5</v>
      </c>
      <c r="DS7" s="64">
        <f t="shared" si="17"/>
        <v>159.30000000000001</v>
      </c>
      <c r="DT7" s="64">
        <f t="shared" si="17"/>
        <v>159.80000000000001</v>
      </c>
      <c r="DU7" s="61"/>
    </row>
    <row r="8" spans="1:125" s="66" customFormat="1" x14ac:dyDescent="0.15">
      <c r="A8" s="49"/>
      <c r="B8" s="67">
        <v>2018</v>
      </c>
      <c r="C8" s="67">
        <v>370002</v>
      </c>
      <c r="D8" s="67">
        <v>47</v>
      </c>
      <c r="E8" s="67">
        <v>14</v>
      </c>
      <c r="F8" s="67">
        <v>0</v>
      </c>
      <c r="G8" s="67">
        <v>2</v>
      </c>
      <c r="H8" s="67" t="s">
        <v>121</v>
      </c>
      <c r="I8" s="67" t="s">
        <v>122</v>
      </c>
      <c r="J8" s="67" t="s">
        <v>123</v>
      </c>
      <c r="K8" s="67" t="s">
        <v>124</v>
      </c>
      <c r="L8" s="67" t="s">
        <v>125</v>
      </c>
      <c r="M8" s="67" t="s">
        <v>126</v>
      </c>
      <c r="N8" s="67" t="s">
        <v>127</v>
      </c>
      <c r="O8" s="68" t="s">
        <v>128</v>
      </c>
      <c r="P8" s="69" t="s">
        <v>129</v>
      </c>
      <c r="Q8" s="69" t="s">
        <v>130</v>
      </c>
      <c r="R8" s="70">
        <v>21</v>
      </c>
      <c r="S8" s="69" t="s">
        <v>131</v>
      </c>
      <c r="T8" s="69" t="s">
        <v>132</v>
      </c>
      <c r="U8" s="70">
        <v>17036</v>
      </c>
      <c r="V8" s="70">
        <v>333</v>
      </c>
      <c r="W8" s="70">
        <v>240</v>
      </c>
      <c r="X8" s="69" t="s">
        <v>133</v>
      </c>
      <c r="Y8" s="71">
        <v>32.299999999999997</v>
      </c>
      <c r="Z8" s="71">
        <v>32.4</v>
      </c>
      <c r="AA8" s="71">
        <v>30.1</v>
      </c>
      <c r="AB8" s="71">
        <v>30.8</v>
      </c>
      <c r="AC8" s="71">
        <v>161.1</v>
      </c>
      <c r="AD8" s="71">
        <v>149.69999999999999</v>
      </c>
      <c r="AE8" s="71">
        <v>176.4</v>
      </c>
      <c r="AF8" s="71">
        <v>172.5</v>
      </c>
      <c r="AG8" s="71">
        <v>198.5</v>
      </c>
      <c r="AH8" s="71">
        <v>217.4</v>
      </c>
      <c r="AI8" s="68">
        <v>297.10000000000002</v>
      </c>
      <c r="AJ8" s="71">
        <v>4.3</v>
      </c>
      <c r="AK8" s="71">
        <v>3.6</v>
      </c>
      <c r="AL8" s="71">
        <v>2.1</v>
      </c>
      <c r="AM8" s="71">
        <v>0.9</v>
      </c>
      <c r="AN8" s="71">
        <v>0</v>
      </c>
      <c r="AO8" s="71">
        <v>5</v>
      </c>
      <c r="AP8" s="71">
        <v>6.1</v>
      </c>
      <c r="AQ8" s="71">
        <v>5.6</v>
      </c>
      <c r="AR8" s="71">
        <v>3.8</v>
      </c>
      <c r="AS8" s="71">
        <v>3.3</v>
      </c>
      <c r="AT8" s="68">
        <v>5.3</v>
      </c>
      <c r="AU8" s="72">
        <v>132</v>
      </c>
      <c r="AV8" s="72">
        <v>91</v>
      </c>
      <c r="AW8" s="72">
        <v>62</v>
      </c>
      <c r="AX8" s="72">
        <v>26</v>
      </c>
      <c r="AY8" s="72">
        <v>0</v>
      </c>
      <c r="AZ8" s="72">
        <v>30</v>
      </c>
      <c r="BA8" s="72">
        <v>26</v>
      </c>
      <c r="BB8" s="72">
        <v>26</v>
      </c>
      <c r="BC8" s="72">
        <v>14</v>
      </c>
      <c r="BD8" s="72">
        <v>10</v>
      </c>
      <c r="BE8" s="72">
        <v>30</v>
      </c>
      <c r="BF8" s="71">
        <v>-27.1</v>
      </c>
      <c r="BG8" s="71">
        <v>32</v>
      </c>
      <c r="BH8" s="71">
        <v>30.7</v>
      </c>
      <c r="BI8" s="71">
        <v>17</v>
      </c>
      <c r="BJ8" s="71">
        <v>37.9</v>
      </c>
      <c r="BK8" s="71">
        <v>29.9</v>
      </c>
      <c r="BL8" s="71">
        <v>36.1</v>
      </c>
      <c r="BM8" s="71">
        <v>33.9</v>
      </c>
      <c r="BN8" s="71">
        <v>26.5</v>
      </c>
      <c r="BO8" s="71">
        <v>42.1</v>
      </c>
      <c r="BP8" s="68">
        <v>26.3</v>
      </c>
      <c r="BQ8" s="72">
        <v>-3861</v>
      </c>
      <c r="BR8" s="72">
        <v>30173</v>
      </c>
      <c r="BS8" s="72">
        <v>24557</v>
      </c>
      <c r="BT8" s="73">
        <v>11239</v>
      </c>
      <c r="BU8" s="73">
        <v>22446</v>
      </c>
      <c r="BV8" s="72">
        <v>18295</v>
      </c>
      <c r="BW8" s="72">
        <v>22959</v>
      </c>
      <c r="BX8" s="72">
        <v>22148</v>
      </c>
      <c r="BY8" s="72">
        <v>24086</v>
      </c>
      <c r="BZ8" s="72">
        <v>23885</v>
      </c>
      <c r="CA8" s="70">
        <v>16102</v>
      </c>
      <c r="CB8" s="71" t="s">
        <v>125</v>
      </c>
      <c r="CC8" s="71" t="s">
        <v>125</v>
      </c>
      <c r="CD8" s="71" t="s">
        <v>125</v>
      </c>
      <c r="CE8" s="71" t="s">
        <v>125</v>
      </c>
      <c r="CF8" s="71" t="s">
        <v>125</v>
      </c>
      <c r="CG8" s="71" t="s">
        <v>125</v>
      </c>
      <c r="CH8" s="71" t="s">
        <v>125</v>
      </c>
      <c r="CI8" s="71" t="s">
        <v>125</v>
      </c>
      <c r="CJ8" s="71" t="s">
        <v>125</v>
      </c>
      <c r="CK8" s="71" t="s">
        <v>125</v>
      </c>
      <c r="CL8" s="68" t="s">
        <v>125</v>
      </c>
      <c r="CM8" s="70">
        <v>0</v>
      </c>
      <c r="CN8" s="70">
        <v>0</v>
      </c>
      <c r="CO8" s="71" t="s">
        <v>125</v>
      </c>
      <c r="CP8" s="71" t="s">
        <v>125</v>
      </c>
      <c r="CQ8" s="71" t="s">
        <v>125</v>
      </c>
      <c r="CR8" s="71" t="s">
        <v>125</v>
      </c>
      <c r="CS8" s="71" t="s">
        <v>125</v>
      </c>
      <c r="CT8" s="71" t="s">
        <v>125</v>
      </c>
      <c r="CU8" s="71" t="s">
        <v>125</v>
      </c>
      <c r="CV8" s="71" t="s">
        <v>125</v>
      </c>
      <c r="CW8" s="71" t="s">
        <v>125</v>
      </c>
      <c r="CX8" s="71" t="s">
        <v>125</v>
      </c>
      <c r="CY8" s="68" t="s">
        <v>125</v>
      </c>
      <c r="CZ8" s="71">
        <v>757.4</v>
      </c>
      <c r="DA8" s="71">
        <v>470.3</v>
      </c>
      <c r="DB8" s="71">
        <v>219.7</v>
      </c>
      <c r="DC8" s="71">
        <v>0</v>
      </c>
      <c r="DD8" s="71">
        <v>0</v>
      </c>
      <c r="DE8" s="71">
        <v>1098.3</v>
      </c>
      <c r="DF8" s="71">
        <v>655.5</v>
      </c>
      <c r="DG8" s="71">
        <v>316.8</v>
      </c>
      <c r="DH8" s="71">
        <v>113.9</v>
      </c>
      <c r="DI8" s="71">
        <v>101</v>
      </c>
      <c r="DJ8" s="68">
        <v>103.6</v>
      </c>
      <c r="DK8" s="71">
        <v>64</v>
      </c>
      <c r="DL8" s="71">
        <v>67</v>
      </c>
      <c r="DM8" s="71">
        <v>60.4</v>
      </c>
      <c r="DN8" s="71">
        <v>59.5</v>
      </c>
      <c r="DO8" s="71">
        <v>59.5</v>
      </c>
      <c r="DP8" s="71">
        <v>149.69999999999999</v>
      </c>
      <c r="DQ8" s="71">
        <v>152.30000000000001</v>
      </c>
      <c r="DR8" s="71">
        <v>148.5</v>
      </c>
      <c r="DS8" s="71">
        <v>159.30000000000001</v>
      </c>
      <c r="DT8" s="71">
        <v>159.80000000000001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134</v>
      </c>
      <c r="C10" s="78" t="s">
        <v>135</v>
      </c>
      <c r="D10" s="78" t="s">
        <v>136</v>
      </c>
      <c r="E10" s="78" t="s">
        <v>137</v>
      </c>
      <c r="F10" s="78" t="s">
        <v>138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C14-1248</cp:lastModifiedBy>
  <cp:lastPrinted>2020-01-28T05:45:47Z</cp:lastPrinted>
  <dcterms:created xsi:type="dcterms:W3CDTF">2019-12-05T07:27:58Z</dcterms:created>
  <dcterms:modified xsi:type="dcterms:W3CDTF">2020-01-28T06:03:06Z</dcterms:modified>
  <cp:category/>
</cp:coreProperties>
</file>