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副業のフォルダ\地方公営企業担当\Ｈ３１\03_経営比較分析\02_各課提出\"/>
    </mc:Choice>
  </mc:AlternateContent>
  <workbookProtection workbookAlgorithmName="SHA-512" workbookHashValue="pELr5CNOyazl4XVJwgOHyU2Xjdbz/PoGlxAz7GqwheEHuppTtAqmtQQHLlHMBsFGfocuHTZpm/x/ERUfSef3PA==" workbookSaltValue="G2LSpZR2/0pG9lwndvt8Y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GQ30" i="4"/>
  <c r="IE76" i="4"/>
  <c r="BZ51" i="4"/>
  <c r="BZ30" i="4"/>
  <c r="BG51" i="4"/>
  <c r="FX30" i="4"/>
  <c r="BG30" i="4"/>
  <c r="LE76" i="4"/>
  <c r="FX51" i="4"/>
  <c r="AV76" i="4"/>
  <c r="KO51" i="4"/>
  <c r="KO30" i="4"/>
  <c r="HP76" i="4"/>
  <c r="KP76" i="4"/>
  <c r="HA76" i="4"/>
  <c r="AN51" i="4"/>
  <c r="FE30" i="4"/>
  <c r="AG76" i="4"/>
  <c r="AN30" i="4"/>
  <c r="JV51" i="4"/>
  <c r="FE51" i="4"/>
  <c r="JV30" i="4"/>
  <c r="R76" i="4"/>
  <c r="KA76" i="4"/>
  <c r="EL51" i="4"/>
  <c r="JC30" i="4"/>
  <c r="EL30" i="4"/>
  <c r="JC51" i="4"/>
  <c r="GL76" i="4"/>
  <c r="U51" i="4"/>
  <c r="U30"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<sst xmlns="http://schemas.openxmlformats.org/spreadsheetml/2006/main" count="278" uniqueCount="127">
  <si>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</si>
  <si>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</si>
  <si>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</si>
  <si>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</si>
  <si>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</si>
  <si>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</si>
  <si>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</si>
  <si>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</si>
  <si>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</si>
  <si>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</si>
  <si>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</si>
  <si>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</si>
  <si>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</si>
  <si>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</si>
  <si>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</si>
  <si>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</si>
  <si>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</si>
  <si>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</si>
  <si>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</si>
  <si>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</si>
  <si>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</si>
  <si>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</si>
  <si>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</si>
  <si>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</si>
  <si>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</si>
  <si>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</si>
  <si>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</si>
  <si>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</si>
  <si>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</si>
  <si>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</si>
  <si>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</si>
  <si>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</si>
  <si>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</si>
  <si>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</si>
  <si>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</si>
  <si>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</si>
  <si>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</si>
  <si>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</si>
  <si>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</si>
  <si>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</si>
  <si>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</si>
  <si>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</si>
  <si>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</si>
  <si>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</si>
  <si>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</si>
  <si>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</si>
  <si>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</si>
  <si>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</si>
  <si>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</si>
  <si>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</si>
  <si>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</si>
  <si>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</si>
  <si>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</si>
  <si>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</si>
  <si>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</si>
  <si>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</si>
  <si>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</si>
  <si>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</si>
  <si>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</si>
  <si>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</si>
  <si>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</si>
  <si>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</si>
  <si>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</si>
  <si>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</si>
  <si>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</si>
  <si>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</si>
  <si>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</si>
  <si>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</si>
  <si>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</si>
  <si>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</si>
  <si>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</si>
  <si>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</si>
  <si>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</si>
  <si>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</si>
  <si>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</si>
  <si>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</si>
  <si>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</si>
  <si>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</si>
  <si>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</si>
  <si>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</si>
  <si>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</si>
  <si>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</si>
  <si>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</si>
  <si>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</si>
  <si>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</si>
  <si>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</si>
  <si>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</si>
  <si>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</si>
  <si>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</si>
  <si>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</si>
  <si>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</si>
  <si>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</si>
  <si>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</si>
  <si>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</si>
  <si>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</si>
  <si>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</si>
  <si>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</si>
  <si>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</si>
  <si>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</si>
  <si>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</si>
  <si>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</si>
  <si>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</si>
  <si>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</si>
  <si>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</si>
  <si>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</si>
  <si>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</si>
  <si>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</si>
  <si>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</si>
  <si>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</si>
  <si>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</si>
  <si>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</si>
  <si>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</si>
  <si>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</si>
  <si>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</si>
  <si>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</si>
  <si>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</si>
  <si>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</si>
  <si>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</si>
  <si>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</si>
  <si>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</si>
  <si>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</si>
  <si>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</si>
  <si>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</si>
  <si>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⑩企業債残高対料金収入比率については、当年度から元本の償還が始まったものの、依然として高い数値となっている。</t>
    <rPh sb="2" eb="4">
      <t>キギョウ</t>
    </rPh>
    <rPh sb="4" eb="5">
      <t>サイ</t>
    </rPh>
    <rPh sb="5" eb="7">
      <t>ザンダカ</t>
    </rPh>
    <rPh sb="7" eb="8">
      <t>タイ</t>
    </rPh>
    <rPh sb="8" eb="10">
      <t>リョウキン</t>
    </rPh>
    <rPh sb="10" eb="12">
      <t>シュウニュウ</t>
    </rPh>
    <rPh sb="12" eb="14">
      <t>ヒリツ</t>
    </rPh>
    <rPh sb="20" eb="23">
      <t>トウネンド</t>
    </rPh>
    <rPh sb="25" eb="27">
      <t>ガンポン</t>
    </rPh>
    <rPh sb="28" eb="30">
      <t>ショウカン</t>
    </rPh>
    <rPh sb="31" eb="32">
      <t>ハジ</t>
    </rPh>
    <rPh sb="39" eb="41">
      <t>イゼン</t>
    </rPh>
    <rPh sb="44" eb="45">
      <t>タカ</t>
    </rPh>
    <rPh sb="46" eb="48">
      <t>スウチ</t>
    </rPh>
    <phoneticPr fontId="5"/>
  </si>
  <si>
    <t>　本駐車場は高松空港駐車場の慢性的な混雑の解消、利用者の利便性向上を目的として高松空港に隣接する場所に設立されたものであるため、稼働率や営業収益及び関係指標については、高松空港の利用者の増減に影響を受けやすい特性にある。
　①収益的収支比率、④売上高ＧＯＰ比率、⑤ＥＢＩＴＤＡ等の各種指標の悪化は、指定管理者が管理する他の空港駐車場との一体的な運営・管理のためにコストが増加したことが主たる要因であると思料される。
　今後も稼働率の向上や営業収益の増加、安定的な経営が図られるよう努めたい。</t>
    <rPh sb="1" eb="2">
      <t>ホン</t>
    </rPh>
    <rPh sb="2" eb="5">
      <t>チュウシャジョウ</t>
    </rPh>
    <rPh sb="6" eb="8">
      <t>タカマツ</t>
    </rPh>
    <rPh sb="8" eb="10">
      <t>クウコウ</t>
    </rPh>
    <rPh sb="10" eb="13">
      <t>チュウシャジョウ</t>
    </rPh>
    <rPh sb="14" eb="17">
      <t>マンセイテキ</t>
    </rPh>
    <rPh sb="18" eb="20">
      <t>コンザツ</t>
    </rPh>
    <rPh sb="21" eb="23">
      <t>カイショウ</t>
    </rPh>
    <rPh sb="24" eb="27">
      <t>リヨウシャ</t>
    </rPh>
    <rPh sb="28" eb="31">
      <t>リベンセイ</t>
    </rPh>
    <rPh sb="31" eb="33">
      <t>コウジョウ</t>
    </rPh>
    <rPh sb="34" eb="36">
      <t>モクテキ</t>
    </rPh>
    <rPh sb="39" eb="41">
      <t>タカマツ</t>
    </rPh>
    <rPh sb="41" eb="43">
      <t>クウコウ</t>
    </rPh>
    <rPh sb="44" eb="46">
      <t>リンセツ</t>
    </rPh>
    <rPh sb="48" eb="50">
      <t>バショ</t>
    </rPh>
    <rPh sb="51" eb="53">
      <t>セツリツ</t>
    </rPh>
    <rPh sb="64" eb="66">
      <t>カドウ</t>
    </rPh>
    <rPh sb="66" eb="67">
      <t>リツ</t>
    </rPh>
    <rPh sb="68" eb="70">
      <t>エイギョウ</t>
    </rPh>
    <rPh sb="70" eb="72">
      <t>シュウエキ</t>
    </rPh>
    <rPh sb="72" eb="73">
      <t>オヨ</t>
    </rPh>
    <rPh sb="74" eb="76">
      <t>カンケイ</t>
    </rPh>
    <rPh sb="76" eb="78">
      <t>シヒョウ</t>
    </rPh>
    <rPh sb="84" eb="86">
      <t>タカマツ</t>
    </rPh>
    <rPh sb="86" eb="88">
      <t>クウコウ</t>
    </rPh>
    <rPh sb="89" eb="92">
      <t>リヨウシャ</t>
    </rPh>
    <rPh sb="93" eb="95">
      <t>ゾウゲン</t>
    </rPh>
    <rPh sb="96" eb="98">
      <t>エイキョウ</t>
    </rPh>
    <rPh sb="99" eb="100">
      <t>ウ</t>
    </rPh>
    <rPh sb="104" eb="106">
      <t>トクセイ</t>
    </rPh>
    <rPh sb="138" eb="139">
      <t>トウ</t>
    </rPh>
    <rPh sb="140" eb="142">
      <t>カクシュ</t>
    </rPh>
    <rPh sb="142" eb="144">
      <t>シヒョウ</t>
    </rPh>
    <rPh sb="145" eb="147">
      <t>アッカ</t>
    </rPh>
    <rPh sb="192" eb="193">
      <t>シュ</t>
    </rPh>
    <rPh sb="195" eb="197">
      <t>ヨウイン</t>
    </rPh>
    <rPh sb="201" eb="203">
      <t>シリョウ</t>
    </rPh>
    <rPh sb="209" eb="211">
      <t>コンゴ</t>
    </rPh>
    <rPh sb="212" eb="214">
      <t>カドウ</t>
    </rPh>
    <rPh sb="214" eb="215">
      <t>リツ</t>
    </rPh>
    <rPh sb="216" eb="218">
      <t>コウジョウ</t>
    </rPh>
    <rPh sb="219" eb="221">
      <t>エイギョウ</t>
    </rPh>
    <rPh sb="221" eb="223">
      <t>シュウエキ</t>
    </rPh>
    <rPh sb="224" eb="226">
      <t>ゾウカ</t>
    </rPh>
    <rPh sb="227" eb="230">
      <t>アンテイテキ</t>
    </rPh>
    <rPh sb="231" eb="233">
      <t>ケイエイ</t>
    </rPh>
    <rPh sb="234" eb="235">
      <t>ハカ</t>
    </rPh>
    <rPh sb="240" eb="241">
      <t>ツト</t>
    </rPh>
    <phoneticPr fontId="5"/>
  </si>
  <si>
    <t>　①収益的収支比率については、100％超は確保したものの、前年度の337％を大きく下回った。
　④売上高ＧＯＰ比率については、前年度の76％を大きく下回ったものの、５年連続で全国平均値を超えている。
　⑤ＥＢＩＴＤＡについては、前年度の76％を大きく下回ったものの、32％と全国平均値を超えている。
※本駐車場は平成30年度から利用料金による指定管理者制に移行。平成30年度に限り、前年度（県直営期間）事業に基づく消費税や負担金の支払等のために他会計からの補助を行った。</t>
    <rPh sb="2" eb="5">
      <t>シュウエキテキ</t>
    </rPh>
    <rPh sb="5" eb="7">
      <t>シュウシ</t>
    </rPh>
    <rPh sb="7" eb="9">
      <t>ヒリツ</t>
    </rPh>
    <rPh sb="114" eb="117">
      <t>ゼンネンド</t>
    </rPh>
    <rPh sb="122" eb="123">
      <t>オオ</t>
    </rPh>
    <rPh sb="125" eb="127">
      <t>シタマワ</t>
    </rPh>
    <rPh sb="137" eb="139">
      <t>ゼンコク</t>
    </rPh>
    <rPh sb="139" eb="142">
      <t>ヘイキンチ</t>
    </rPh>
    <rPh sb="143" eb="144">
      <t>コ</t>
    </rPh>
    <rPh sb="152" eb="153">
      <t>ホン</t>
    </rPh>
    <rPh sb="153" eb="156">
      <t>チュウシャジョウ</t>
    </rPh>
    <rPh sb="157" eb="159">
      <t>ヘイセイ</t>
    </rPh>
    <rPh sb="161" eb="163">
      <t>ネンド</t>
    </rPh>
    <rPh sb="165" eb="167">
      <t>リヨウ</t>
    </rPh>
    <rPh sb="167" eb="169">
      <t>リョウキン</t>
    </rPh>
    <rPh sb="172" eb="174">
      <t>シテイ</t>
    </rPh>
    <rPh sb="174" eb="176">
      <t>カンリ</t>
    </rPh>
    <rPh sb="176" eb="177">
      <t>シャ</t>
    </rPh>
    <rPh sb="177" eb="178">
      <t>セイ</t>
    </rPh>
    <rPh sb="179" eb="181">
      <t>イコウ</t>
    </rPh>
    <rPh sb="182" eb="184">
      <t>ヘイセイ</t>
    </rPh>
    <rPh sb="186" eb="188">
      <t>ネンド</t>
    </rPh>
    <rPh sb="189" eb="190">
      <t>カギ</t>
    </rPh>
    <rPh sb="192" eb="195">
      <t>ゼンネンド</t>
    </rPh>
    <rPh sb="196" eb="197">
      <t>ケン</t>
    </rPh>
    <rPh sb="197" eb="199">
      <t>チョクエイ</t>
    </rPh>
    <rPh sb="199" eb="201">
      <t>キカン</t>
    </rPh>
    <rPh sb="202" eb="204">
      <t>ジギョウ</t>
    </rPh>
    <rPh sb="205" eb="206">
      <t>モト</t>
    </rPh>
    <rPh sb="208" eb="211">
      <t>ショウヒゼイ</t>
    </rPh>
    <rPh sb="212" eb="215">
      <t>フタンキン</t>
    </rPh>
    <rPh sb="216" eb="218">
      <t>シハライ</t>
    </rPh>
    <rPh sb="218" eb="219">
      <t>トウ</t>
    </rPh>
    <rPh sb="223" eb="224">
      <t>タ</t>
    </rPh>
    <rPh sb="224" eb="226">
      <t>カイケイ</t>
    </rPh>
    <rPh sb="229" eb="231">
      <t>ホジョ</t>
    </rPh>
    <rPh sb="232" eb="233">
      <t>オコナ</t>
    </rPh>
    <phoneticPr fontId="5"/>
  </si>
  <si>
    <t>　⑪稼働率は、開場当初は５割を切っていたものの、高松空港の利用者増加に伴いその後増加し、50％台後半から60％台前半で推移している。</t>
    <rPh sb="2" eb="4">
      <t>カドウ</t>
    </rPh>
    <rPh sb="4" eb="5">
      <t>リツ</t>
    </rPh>
    <rPh sb="7" eb="9">
      <t>カイジョウ</t>
    </rPh>
    <rPh sb="9" eb="11">
      <t>トウショ</t>
    </rPh>
    <rPh sb="13" eb="14">
      <t>ワリ</t>
    </rPh>
    <rPh sb="15" eb="16">
      <t>キ</t>
    </rPh>
    <rPh sb="24" eb="26">
      <t>タカマツ</t>
    </rPh>
    <rPh sb="26" eb="28">
      <t>クウコウ</t>
    </rPh>
    <rPh sb="29" eb="32">
      <t>リヨウシャ</t>
    </rPh>
    <rPh sb="32" eb="34">
      <t>ゾウカ</t>
    </rPh>
    <rPh sb="35" eb="36">
      <t>トモナ</t>
    </rPh>
    <rPh sb="39" eb="40">
      <t>ゴ</t>
    </rPh>
    <rPh sb="40" eb="42">
      <t>ゾウカ</t>
    </rPh>
    <rPh sb="47" eb="48">
      <t>ダイ</t>
    </rPh>
    <rPh sb="48" eb="50">
      <t>コウハン</t>
    </rPh>
    <rPh sb="55" eb="56">
      <t>ダイ</t>
    </rPh>
    <rPh sb="56" eb="58">
      <t>ゼンハン</t>
    </rPh>
    <rPh sb="59" eb="6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</si>
</sst>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448.8</c:v>
                </c:pt>
                <c:pt idx="1">
                  <c:v>269.5</c:v>
                </c:pt>
                <c:pt idx="2">
                  <c:v>243.8</c:v>
                </c:pt>
                <c:pt idx="3">
                  <c:v>337.5</c:v>
                </c:pt>
                <c:pt idx="4">
                  <c:v>107.2</c:v>
                </c:pt>
              </c:numCache>
            </c:numRef>
          </c:val>
          <c:extLst xmlns:c16r2="http://schemas.microsoft.com/office/drawing/2015/06/chart">
            <c:ext xmlns:c16="http://schemas.microsoft.com/office/drawing/2014/chart" uri="{C3380CC4-5D6E-409C-BE32-E72D297353CC}">
              <c16:uniqueId val="{00000000-E5A8-44B2-826A-161700230C8F}"/>
            </c:ext>
          </c:extLst>
        </c:ser>
        <c:dLbls>
          <c:showLegendKey val="0"/>
          <c:showVal val="0"/>
          <c:showCatName val="0"/>
          <c:showSerName val="0"/>
          <c:showPercent val="0"/>
          <c:showBubbleSize val="0"/>
        </c:dLbls>
        <c:gapWidth val="150"/>
        <c:axId val="583325816"/>
        <c:axId val="5833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E5A8-44B2-826A-161700230C8F}"/>
            </c:ext>
          </c:extLst>
        </c:ser>
        <c:dLbls>
          <c:showLegendKey val="0"/>
          <c:showVal val="0"/>
          <c:showCatName val="0"/>
          <c:showSerName val="0"/>
          <c:showPercent val="0"/>
          <c:showBubbleSize val="0"/>
        </c:dLbls>
        <c:marker val="1"/>
        <c:smooth val="0"/>
        <c:axId val="583325816"/>
        <c:axId val="583326208"/>
      </c:lineChart>
      <c:dateAx>
        <c:axId val="583325816"/>
        <c:scaling>
          <c:orientation val="minMax"/>
        </c:scaling>
        <c:delete val="1"/>
        <c:axPos val="b"/>
        <c:numFmt formatCode="ge" sourceLinked="1"/>
        <c:majorTickMark val="none"/>
        <c:minorTickMark val="none"/>
        <c:tickLblPos val="none"/>
        <c:crossAx val="583326208"/>
        <c:crosses val="autoZero"/>
        <c:auto val="1"/>
        <c:lblOffset val="100"/>
        <c:baseTimeUnit val="years"/>
      </c:dateAx>
      <c:valAx>
        <c:axId val="58332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32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926.6</c:v>
                </c:pt>
                <c:pt idx="2">
                  <c:v>858.6</c:v>
                </c:pt>
                <c:pt idx="3">
                  <c:v>727.3</c:v>
                </c:pt>
                <c:pt idx="4">
                  <c:v>435.1</c:v>
                </c:pt>
              </c:numCache>
            </c:numRef>
          </c:val>
          <c:extLst xmlns:c16r2="http://schemas.microsoft.com/office/drawing/2015/06/chart">
            <c:ext xmlns:c16="http://schemas.microsoft.com/office/drawing/2014/chart" uri="{C3380CC4-5D6E-409C-BE32-E72D297353CC}">
              <c16:uniqueId val="{00000000-8056-45F2-8B41-888AE331B012}"/>
            </c:ext>
          </c:extLst>
        </c:ser>
        <c:dLbls>
          <c:showLegendKey val="0"/>
          <c:showVal val="0"/>
          <c:showCatName val="0"/>
          <c:showSerName val="0"/>
          <c:showPercent val="0"/>
          <c:showBubbleSize val="0"/>
        </c:dLbls>
        <c:gapWidth val="150"/>
        <c:axId val="719700288"/>
        <c:axId val="7196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8056-45F2-8B41-888AE331B012}"/>
            </c:ext>
          </c:extLst>
        </c:ser>
        <c:dLbls>
          <c:showLegendKey val="0"/>
          <c:showVal val="0"/>
          <c:showCatName val="0"/>
          <c:showSerName val="0"/>
          <c:showPercent val="0"/>
          <c:showBubbleSize val="0"/>
        </c:dLbls>
        <c:marker val="1"/>
        <c:smooth val="0"/>
        <c:axId val="719700288"/>
        <c:axId val="719698328"/>
      </c:lineChart>
      <c:dateAx>
        <c:axId val="719700288"/>
        <c:scaling>
          <c:orientation val="minMax"/>
        </c:scaling>
        <c:delete val="1"/>
        <c:axPos val="b"/>
        <c:numFmt formatCode="ge" sourceLinked="1"/>
        <c:majorTickMark val="none"/>
        <c:minorTickMark val="none"/>
        <c:tickLblPos val="none"/>
        <c:crossAx val="719698328"/>
        <c:crosses val="autoZero"/>
        <c:auto val="1"/>
        <c:lblOffset val="100"/>
        <c:baseTimeUnit val="years"/>
      </c:dateAx>
      <c:valAx>
        <c:axId val="71969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97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982-4B50-B5B2-B2D88AE433B4}"/>
            </c:ext>
          </c:extLst>
        </c:ser>
        <c:dLbls>
          <c:showLegendKey val="0"/>
          <c:showVal val="0"/>
          <c:showCatName val="0"/>
          <c:showSerName val="0"/>
          <c:showPercent val="0"/>
          <c:showBubbleSize val="0"/>
        </c:dLbls>
        <c:gapWidth val="150"/>
        <c:axId val="719699504"/>
        <c:axId val="71970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982-4B50-B5B2-B2D88AE433B4}"/>
            </c:ext>
          </c:extLst>
        </c:ser>
        <c:dLbls>
          <c:showLegendKey val="0"/>
          <c:showVal val="0"/>
          <c:showCatName val="0"/>
          <c:showSerName val="0"/>
          <c:showPercent val="0"/>
          <c:showBubbleSize val="0"/>
        </c:dLbls>
        <c:marker val="1"/>
        <c:smooth val="0"/>
        <c:axId val="719699504"/>
        <c:axId val="719700680"/>
      </c:lineChart>
      <c:dateAx>
        <c:axId val="719699504"/>
        <c:scaling>
          <c:orientation val="minMax"/>
        </c:scaling>
        <c:delete val="1"/>
        <c:axPos val="b"/>
        <c:numFmt formatCode="ge" sourceLinked="1"/>
        <c:majorTickMark val="none"/>
        <c:minorTickMark val="none"/>
        <c:tickLblPos val="none"/>
        <c:crossAx val="719700680"/>
        <c:crosses val="autoZero"/>
        <c:auto val="1"/>
        <c:lblOffset val="100"/>
        <c:baseTimeUnit val="years"/>
      </c:dateAx>
      <c:valAx>
        <c:axId val="71970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969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182-4930-AD10-7F3DB3E94B2E}"/>
            </c:ext>
          </c:extLst>
        </c:ser>
        <c:dLbls>
          <c:showLegendKey val="0"/>
          <c:showVal val="0"/>
          <c:showCatName val="0"/>
          <c:showSerName val="0"/>
          <c:showPercent val="0"/>
          <c:showBubbleSize val="0"/>
        </c:dLbls>
        <c:gapWidth val="150"/>
        <c:axId val="722600352"/>
        <c:axId val="72259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182-4930-AD10-7F3DB3E94B2E}"/>
            </c:ext>
          </c:extLst>
        </c:ser>
        <c:dLbls>
          <c:showLegendKey val="0"/>
          <c:showVal val="0"/>
          <c:showCatName val="0"/>
          <c:showSerName val="0"/>
          <c:showPercent val="0"/>
          <c:showBubbleSize val="0"/>
        </c:dLbls>
        <c:marker val="1"/>
        <c:smooth val="0"/>
        <c:axId val="722600352"/>
        <c:axId val="722599960"/>
      </c:lineChart>
      <c:dateAx>
        <c:axId val="722600352"/>
        <c:scaling>
          <c:orientation val="minMax"/>
        </c:scaling>
        <c:delete val="1"/>
        <c:axPos val="b"/>
        <c:numFmt formatCode="ge" sourceLinked="1"/>
        <c:majorTickMark val="none"/>
        <c:minorTickMark val="none"/>
        <c:tickLblPos val="none"/>
        <c:crossAx val="722599960"/>
        <c:crosses val="autoZero"/>
        <c:auto val="1"/>
        <c:lblOffset val="100"/>
        <c:baseTimeUnit val="years"/>
      </c:dateAx>
      <c:valAx>
        <c:axId val="72259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26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8.6</c:v>
                </c:pt>
              </c:numCache>
            </c:numRef>
          </c:val>
          <c:extLst xmlns:c16r2="http://schemas.microsoft.com/office/drawing/2015/06/chart">
            <c:ext xmlns:c16="http://schemas.microsoft.com/office/drawing/2014/chart" uri="{C3380CC4-5D6E-409C-BE32-E72D297353CC}">
              <c16:uniqueId val="{00000000-A830-4B33-9724-CEE1E82A6DBA}"/>
            </c:ext>
          </c:extLst>
        </c:ser>
        <c:dLbls>
          <c:showLegendKey val="0"/>
          <c:showVal val="0"/>
          <c:showCatName val="0"/>
          <c:showSerName val="0"/>
          <c:showPercent val="0"/>
          <c:showBubbleSize val="0"/>
        </c:dLbls>
        <c:gapWidth val="150"/>
        <c:axId val="722603096"/>
        <c:axId val="7226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A830-4B33-9724-CEE1E82A6DBA}"/>
            </c:ext>
          </c:extLst>
        </c:ser>
        <c:dLbls>
          <c:showLegendKey val="0"/>
          <c:showVal val="0"/>
          <c:showCatName val="0"/>
          <c:showSerName val="0"/>
          <c:showPercent val="0"/>
          <c:showBubbleSize val="0"/>
        </c:dLbls>
        <c:marker val="1"/>
        <c:smooth val="0"/>
        <c:axId val="722603096"/>
        <c:axId val="722603488"/>
      </c:lineChart>
      <c:dateAx>
        <c:axId val="722603096"/>
        <c:scaling>
          <c:orientation val="minMax"/>
        </c:scaling>
        <c:delete val="1"/>
        <c:axPos val="b"/>
        <c:numFmt formatCode="ge" sourceLinked="1"/>
        <c:majorTickMark val="none"/>
        <c:minorTickMark val="none"/>
        <c:tickLblPos val="none"/>
        <c:crossAx val="722603488"/>
        <c:crosses val="autoZero"/>
        <c:auto val="1"/>
        <c:lblOffset val="100"/>
        <c:baseTimeUnit val="years"/>
      </c:dateAx>
      <c:valAx>
        <c:axId val="72260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260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41</c:v>
                </c:pt>
              </c:numCache>
            </c:numRef>
          </c:val>
          <c:extLst xmlns:c16r2="http://schemas.microsoft.com/office/drawing/2015/06/chart">
            <c:ext xmlns:c16="http://schemas.microsoft.com/office/drawing/2014/chart" uri="{C3380CC4-5D6E-409C-BE32-E72D297353CC}">
              <c16:uniqueId val="{00000000-8522-46D6-8345-B5E715F64D00}"/>
            </c:ext>
          </c:extLst>
        </c:ser>
        <c:dLbls>
          <c:showLegendKey val="0"/>
          <c:showVal val="0"/>
          <c:showCatName val="0"/>
          <c:showSerName val="0"/>
          <c:showPercent val="0"/>
          <c:showBubbleSize val="0"/>
        </c:dLbls>
        <c:gapWidth val="150"/>
        <c:axId val="722601136"/>
        <c:axId val="72260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8522-46D6-8345-B5E715F64D00}"/>
            </c:ext>
          </c:extLst>
        </c:ser>
        <c:dLbls>
          <c:showLegendKey val="0"/>
          <c:showVal val="0"/>
          <c:showCatName val="0"/>
          <c:showSerName val="0"/>
          <c:showPercent val="0"/>
          <c:showBubbleSize val="0"/>
        </c:dLbls>
        <c:marker val="1"/>
        <c:smooth val="0"/>
        <c:axId val="722601136"/>
        <c:axId val="722602312"/>
      </c:lineChart>
      <c:dateAx>
        <c:axId val="722601136"/>
        <c:scaling>
          <c:orientation val="minMax"/>
        </c:scaling>
        <c:delete val="1"/>
        <c:axPos val="b"/>
        <c:numFmt formatCode="ge" sourceLinked="1"/>
        <c:majorTickMark val="none"/>
        <c:minorTickMark val="none"/>
        <c:tickLblPos val="none"/>
        <c:crossAx val="722602312"/>
        <c:crosses val="autoZero"/>
        <c:auto val="1"/>
        <c:lblOffset val="100"/>
        <c:baseTimeUnit val="years"/>
      </c:dateAx>
      <c:valAx>
        <c:axId val="722602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260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48.7</c:v>
                </c:pt>
                <c:pt idx="1">
                  <c:v>56.7</c:v>
                </c:pt>
                <c:pt idx="2">
                  <c:v>62</c:v>
                </c:pt>
                <c:pt idx="3">
                  <c:v>64</c:v>
                </c:pt>
                <c:pt idx="4">
                  <c:v>56.7</c:v>
                </c:pt>
              </c:numCache>
            </c:numRef>
          </c:val>
          <c:extLst xmlns:c16r2="http://schemas.microsoft.com/office/drawing/2015/06/chart">
            <c:ext xmlns:c16="http://schemas.microsoft.com/office/drawing/2014/chart" uri="{C3380CC4-5D6E-409C-BE32-E72D297353CC}">
              <c16:uniqueId val="{00000000-08E0-4AF7-B83A-D81EB2D80710}"/>
            </c:ext>
          </c:extLst>
        </c:ser>
        <c:dLbls>
          <c:showLegendKey val="0"/>
          <c:showVal val="0"/>
          <c:showCatName val="0"/>
          <c:showSerName val="0"/>
          <c:showPercent val="0"/>
          <c:showBubbleSize val="0"/>
        </c:dLbls>
        <c:gapWidth val="150"/>
        <c:axId val="735415792"/>
        <c:axId val="73541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08E0-4AF7-B83A-D81EB2D80710}"/>
            </c:ext>
          </c:extLst>
        </c:ser>
        <c:dLbls>
          <c:showLegendKey val="0"/>
          <c:showVal val="0"/>
          <c:showCatName val="0"/>
          <c:showSerName val="0"/>
          <c:showPercent val="0"/>
          <c:showBubbleSize val="0"/>
        </c:dLbls>
        <c:marker val="1"/>
        <c:smooth val="0"/>
        <c:axId val="735415792"/>
        <c:axId val="735417360"/>
      </c:lineChart>
      <c:dateAx>
        <c:axId val="735415792"/>
        <c:scaling>
          <c:orientation val="minMax"/>
        </c:scaling>
        <c:delete val="1"/>
        <c:axPos val="b"/>
        <c:numFmt formatCode="ge" sourceLinked="1"/>
        <c:majorTickMark val="none"/>
        <c:minorTickMark val="none"/>
        <c:tickLblPos val="none"/>
        <c:crossAx val="735417360"/>
        <c:crosses val="autoZero"/>
        <c:auto val="1"/>
        <c:lblOffset val="100"/>
        <c:baseTimeUnit val="years"/>
      </c:dateAx>
      <c:valAx>
        <c:axId val="73541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541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77.7</c:v>
                </c:pt>
                <c:pt idx="1">
                  <c:v>68.900000000000006</c:v>
                </c:pt>
                <c:pt idx="2">
                  <c:v>65.8</c:v>
                </c:pt>
                <c:pt idx="3">
                  <c:v>76.2</c:v>
                </c:pt>
                <c:pt idx="4">
                  <c:v>32.1</c:v>
                </c:pt>
              </c:numCache>
            </c:numRef>
          </c:val>
          <c:extLst xmlns:c16r2="http://schemas.microsoft.com/office/drawing/2015/06/chart">
            <c:ext xmlns:c16="http://schemas.microsoft.com/office/drawing/2014/chart" uri="{C3380CC4-5D6E-409C-BE32-E72D297353CC}">
              <c16:uniqueId val="{00000000-1A10-406B-A6A6-4A74ECFEE82D}"/>
            </c:ext>
          </c:extLst>
        </c:ser>
        <c:dLbls>
          <c:showLegendKey val="0"/>
          <c:showVal val="0"/>
          <c:showCatName val="0"/>
          <c:showSerName val="0"/>
          <c:showPercent val="0"/>
          <c:showBubbleSize val="0"/>
        </c:dLbls>
        <c:gapWidth val="150"/>
        <c:axId val="735416968"/>
        <c:axId val="72260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1A10-406B-A6A6-4A74ECFEE82D}"/>
            </c:ext>
          </c:extLst>
        </c:ser>
        <c:dLbls>
          <c:showLegendKey val="0"/>
          <c:showVal val="0"/>
          <c:showCatName val="0"/>
          <c:showSerName val="0"/>
          <c:showPercent val="0"/>
          <c:showBubbleSize val="0"/>
        </c:dLbls>
        <c:marker val="1"/>
        <c:smooth val="0"/>
        <c:axId val="735416968"/>
        <c:axId val="722602704"/>
      </c:lineChart>
      <c:dateAx>
        <c:axId val="735416968"/>
        <c:scaling>
          <c:orientation val="minMax"/>
        </c:scaling>
        <c:delete val="1"/>
        <c:axPos val="b"/>
        <c:numFmt formatCode="ge" sourceLinked="1"/>
        <c:majorTickMark val="none"/>
        <c:minorTickMark val="none"/>
        <c:tickLblPos val="none"/>
        <c:crossAx val="722602704"/>
        <c:crosses val="autoZero"/>
        <c:auto val="1"/>
        <c:lblOffset val="100"/>
        <c:baseTimeUnit val="years"/>
      </c:dateAx>
      <c:valAx>
        <c:axId val="72260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541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2651</c:v>
                </c:pt>
                <c:pt idx="1">
                  <c:v>5729</c:v>
                </c:pt>
                <c:pt idx="2">
                  <c:v>5905</c:v>
                </c:pt>
                <c:pt idx="3">
                  <c:v>8066</c:v>
                </c:pt>
                <c:pt idx="4">
                  <c:v>4640</c:v>
                </c:pt>
              </c:numCache>
            </c:numRef>
          </c:val>
          <c:extLst xmlns:c16r2="http://schemas.microsoft.com/office/drawing/2015/06/chart">
            <c:ext xmlns:c16="http://schemas.microsoft.com/office/drawing/2014/chart" uri="{C3380CC4-5D6E-409C-BE32-E72D297353CC}">
              <c16:uniqueId val="{00000000-D40F-4D94-8B1F-960F1EE7F34F}"/>
            </c:ext>
          </c:extLst>
        </c:ser>
        <c:dLbls>
          <c:showLegendKey val="0"/>
          <c:showVal val="0"/>
          <c:showCatName val="0"/>
          <c:showSerName val="0"/>
          <c:showPercent val="0"/>
          <c:showBubbleSize val="0"/>
        </c:dLbls>
        <c:gapWidth val="150"/>
        <c:axId val="577343192"/>
        <c:axId val="57734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D40F-4D94-8B1F-960F1EE7F34F}"/>
            </c:ext>
          </c:extLst>
        </c:ser>
        <c:dLbls>
          <c:showLegendKey val="0"/>
          <c:showVal val="0"/>
          <c:showCatName val="0"/>
          <c:showSerName val="0"/>
          <c:showPercent val="0"/>
          <c:showBubbleSize val="0"/>
        </c:dLbls>
        <c:marker val="1"/>
        <c:smooth val="0"/>
        <c:axId val="577343192"/>
        <c:axId val="577340840"/>
      </c:lineChart>
      <c:dateAx>
        <c:axId val="577343192"/>
        <c:scaling>
          <c:orientation val="minMax"/>
        </c:scaling>
        <c:delete val="1"/>
        <c:axPos val="b"/>
        <c:numFmt formatCode="ge" sourceLinked="1"/>
        <c:majorTickMark val="none"/>
        <c:minorTickMark val="none"/>
        <c:tickLblPos val="none"/>
        <c:crossAx val="577340840"/>
        <c:crosses val="autoZero"/>
        <c:auto val="1"/>
        <c:lblOffset val="100"/>
        <c:baseTimeUnit val="years"/>
      </c:dateAx>
      <c:valAx>
        <c:axId val="57734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734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4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香川県　高松空港県営駐車場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448.8</v>
      </c>
      <c r="V31" s="110"/>
      <c r="W31" s="110"/>
      <c r="X31" s="110"/>
      <c r="Y31" s="110"/>
      <c r="Z31" s="110"/>
      <c r="AA31" s="110"/>
      <c r="AB31" s="110"/>
      <c r="AC31" s="110"/>
      <c r="AD31" s="110"/>
      <c r="AE31" s="110"/>
      <c r="AF31" s="110"/>
      <c r="AG31" s="110"/>
      <c r="AH31" s="110"/>
      <c r="AI31" s="110"/>
      <c r="AJ31" s="110"/>
      <c r="AK31" s="110"/>
      <c r="AL31" s="110"/>
      <c r="AM31" s="110"/>
      <c r="AN31" s="110">
        <f>データ!Z7</f>
        <v>269.5</v>
      </c>
      <c r="AO31" s="110"/>
      <c r="AP31" s="110"/>
      <c r="AQ31" s="110"/>
      <c r="AR31" s="110"/>
      <c r="AS31" s="110"/>
      <c r="AT31" s="110"/>
      <c r="AU31" s="110"/>
      <c r="AV31" s="110"/>
      <c r="AW31" s="110"/>
      <c r="AX31" s="110"/>
      <c r="AY31" s="110"/>
      <c r="AZ31" s="110"/>
      <c r="BA31" s="110"/>
      <c r="BB31" s="110"/>
      <c r="BC31" s="110"/>
      <c r="BD31" s="110"/>
      <c r="BE31" s="110"/>
      <c r="BF31" s="110"/>
      <c r="BG31" s="110">
        <f>データ!AA7</f>
        <v>243.8</v>
      </c>
      <c r="BH31" s="110"/>
      <c r="BI31" s="110"/>
      <c r="BJ31" s="110"/>
      <c r="BK31" s="110"/>
      <c r="BL31" s="110"/>
      <c r="BM31" s="110"/>
      <c r="BN31" s="110"/>
      <c r="BO31" s="110"/>
      <c r="BP31" s="110"/>
      <c r="BQ31" s="110"/>
      <c r="BR31" s="110"/>
      <c r="BS31" s="110"/>
      <c r="BT31" s="110"/>
      <c r="BU31" s="110"/>
      <c r="BV31" s="110"/>
      <c r="BW31" s="110"/>
      <c r="BX31" s="110"/>
      <c r="BY31" s="110"/>
      <c r="BZ31" s="110">
        <f>データ!AB7</f>
        <v>337.5</v>
      </c>
      <c r="CA31" s="110"/>
      <c r="CB31" s="110"/>
      <c r="CC31" s="110"/>
      <c r="CD31" s="110"/>
      <c r="CE31" s="110"/>
      <c r="CF31" s="110"/>
      <c r="CG31" s="110"/>
      <c r="CH31" s="110"/>
      <c r="CI31" s="110"/>
      <c r="CJ31" s="110"/>
      <c r="CK31" s="110"/>
      <c r="CL31" s="110"/>
      <c r="CM31" s="110"/>
      <c r="CN31" s="110"/>
      <c r="CO31" s="110"/>
      <c r="CP31" s="110"/>
      <c r="CQ31" s="110"/>
      <c r="CR31" s="110"/>
      <c r="CS31" s="110">
        <f>データ!AC7</f>
        <v>107.2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8.6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48.7</v>
      </c>
      <c r="JD31" s="81"/>
      <c r="JE31" s="81"/>
      <c r="JF31" s="81"/>
      <c r="JG31" s="81"/>
      <c r="JH31" s="81"/>
      <c r="JI31" s="81"/>
      <c r="JJ31" s="81"/>
      <c r="JK31" s="81"/>
      <c r="JL31" s="81"/>
      <c r="JM31" s="81"/>
      <c r="JN31" s="81"/>
      <c r="JO31" s="81"/>
      <c r="JP31" s="81"/>
      <c r="JQ31" s="81"/>
      <c r="JR31" s="81"/>
      <c r="JS31" s="81"/>
      <c r="JT31" s="81"/>
      <c r="JU31" s="82"/>
      <c r="JV31" s="80">
        <f>データ!DL7</f>
        <v>56.7</v>
      </c>
      <c r="JW31" s="81"/>
      <c r="JX31" s="81"/>
      <c r="JY31" s="81"/>
      <c r="JZ31" s="81"/>
      <c r="KA31" s="81"/>
      <c r="KB31" s="81"/>
      <c r="KC31" s="81"/>
      <c r="KD31" s="81"/>
      <c r="KE31" s="81"/>
      <c r="KF31" s="81"/>
      <c r="KG31" s="81"/>
      <c r="KH31" s="81"/>
      <c r="KI31" s="81"/>
      <c r="KJ31" s="81"/>
      <c r="KK31" s="81"/>
      <c r="KL31" s="81"/>
      <c r="KM31" s="81"/>
      <c r="KN31" s="82"/>
      <c r="KO31" s="80">
        <f>データ!DM7</f>
        <v>62</v>
      </c>
      <c r="KP31" s="81"/>
      <c r="KQ31" s="81"/>
      <c r="KR31" s="81"/>
      <c r="KS31" s="81"/>
      <c r="KT31" s="81"/>
      <c r="KU31" s="81"/>
      <c r="KV31" s="81"/>
      <c r="KW31" s="81"/>
      <c r="KX31" s="81"/>
      <c r="KY31" s="81"/>
      <c r="KZ31" s="81"/>
      <c r="LA31" s="81"/>
      <c r="LB31" s="81"/>
      <c r="LC31" s="81"/>
      <c r="LD31" s="81"/>
      <c r="LE31" s="81"/>
      <c r="LF31" s="81"/>
      <c r="LG31" s="82"/>
      <c r="LH31" s="80">
        <f>データ!DN7</f>
        <v>64</v>
      </c>
      <c r="LI31" s="81"/>
      <c r="LJ31" s="81"/>
      <c r="LK31" s="81"/>
      <c r="LL31" s="81"/>
      <c r="LM31" s="81"/>
      <c r="LN31" s="81"/>
      <c r="LO31" s="81"/>
      <c r="LP31" s="81"/>
      <c r="LQ31" s="81"/>
      <c r="LR31" s="81"/>
      <c r="LS31" s="81"/>
      <c r="LT31" s="81"/>
      <c r="LU31" s="81"/>
      <c r="LV31" s="81"/>
      <c r="LW31" s="81"/>
      <c r="LX31" s="81"/>
      <c r="LY31" s="81"/>
      <c r="LZ31" s="82"/>
      <c r="MA31" s="80">
        <f>データ!DO7</f>
        <v>56.7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41</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77.7</v>
      </c>
      <c r="EM52" s="110"/>
      <c r="EN52" s="110"/>
      <c r="EO52" s="110"/>
      <c r="EP52" s="110"/>
      <c r="EQ52" s="110"/>
      <c r="ER52" s="110"/>
      <c r="ES52" s="110"/>
      <c r="ET52" s="110"/>
      <c r="EU52" s="110"/>
      <c r="EV52" s="110"/>
      <c r="EW52" s="110"/>
      <c r="EX52" s="110"/>
      <c r="EY52" s="110"/>
      <c r="EZ52" s="110"/>
      <c r="FA52" s="110"/>
      <c r="FB52" s="110"/>
      <c r="FC52" s="110"/>
      <c r="FD52" s="110"/>
      <c r="FE52" s="110">
        <f>データ!BG7</f>
        <v>68.900000000000006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65.8</v>
      </c>
      <c r="FY52" s="110"/>
      <c r="FZ52" s="110"/>
      <c r="GA52" s="110"/>
      <c r="GB52" s="110"/>
      <c r="GC52" s="110"/>
      <c r="GD52" s="110"/>
      <c r="GE52" s="110"/>
      <c r="GF52" s="110"/>
      <c r="GG52" s="110"/>
      <c r="GH52" s="110"/>
      <c r="GI52" s="110"/>
      <c r="GJ52" s="110"/>
      <c r="GK52" s="110"/>
      <c r="GL52" s="110"/>
      <c r="GM52" s="110"/>
      <c r="GN52" s="110"/>
      <c r="GO52" s="110"/>
      <c r="GP52" s="110"/>
      <c r="GQ52" s="110">
        <f>データ!BI7</f>
        <v>76.2</v>
      </c>
      <c r="GR52" s="110"/>
      <c r="GS52" s="110"/>
      <c r="GT52" s="110"/>
      <c r="GU52" s="110"/>
      <c r="GV52" s="110"/>
      <c r="GW52" s="110"/>
      <c r="GX52" s="110"/>
      <c r="GY52" s="110"/>
      <c r="GZ52" s="110"/>
      <c r="HA52" s="110"/>
      <c r="HB52" s="110"/>
      <c r="HC52" s="110"/>
      <c r="HD52" s="110"/>
      <c r="HE52" s="110"/>
      <c r="HF52" s="110"/>
      <c r="HG52" s="110"/>
      <c r="HH52" s="110"/>
      <c r="HI52" s="110"/>
      <c r="HJ52" s="110">
        <f>データ!BJ7</f>
        <v>32.1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2651</v>
      </c>
      <c r="JD52" s="106"/>
      <c r="JE52" s="106"/>
      <c r="JF52" s="106"/>
      <c r="JG52" s="106"/>
      <c r="JH52" s="106"/>
      <c r="JI52" s="106"/>
      <c r="JJ52" s="106"/>
      <c r="JK52" s="106"/>
      <c r="JL52" s="106"/>
      <c r="JM52" s="106"/>
      <c r="JN52" s="106"/>
      <c r="JO52" s="106"/>
      <c r="JP52" s="106"/>
      <c r="JQ52" s="106"/>
      <c r="JR52" s="106"/>
      <c r="JS52" s="106"/>
      <c r="JT52" s="106"/>
      <c r="JU52" s="106"/>
      <c r="JV52" s="106">
        <f>データ!BR7</f>
        <v>5729</v>
      </c>
      <c r="JW52" s="106"/>
      <c r="JX52" s="106"/>
      <c r="JY52" s="106"/>
      <c r="JZ52" s="106"/>
      <c r="KA52" s="106"/>
      <c r="KB52" s="106"/>
      <c r="KC52" s="106"/>
      <c r="KD52" s="106"/>
      <c r="KE52" s="106"/>
      <c r="KF52" s="106"/>
      <c r="KG52" s="106"/>
      <c r="KH52" s="106"/>
      <c r="KI52" s="106"/>
      <c r="KJ52" s="106"/>
      <c r="KK52" s="106"/>
      <c r="KL52" s="106"/>
      <c r="KM52" s="106"/>
      <c r="KN52" s="106"/>
      <c r="KO52" s="106">
        <f>データ!BS7</f>
        <v>5905</v>
      </c>
      <c r="KP52" s="106"/>
      <c r="KQ52" s="106"/>
      <c r="KR52" s="106"/>
      <c r="KS52" s="106"/>
      <c r="KT52" s="106"/>
      <c r="KU52" s="106"/>
      <c r="KV52" s="106"/>
      <c r="KW52" s="106"/>
      <c r="KX52" s="106"/>
      <c r="KY52" s="106"/>
      <c r="KZ52" s="106"/>
      <c r="LA52" s="106"/>
      <c r="LB52" s="106"/>
      <c r="LC52" s="106"/>
      <c r="LD52" s="106"/>
      <c r="LE52" s="106"/>
      <c r="LF52" s="106"/>
      <c r="LG52" s="106"/>
      <c r="LH52" s="106">
        <f>データ!BT7</f>
        <v>8066</v>
      </c>
      <c r="LI52" s="106"/>
      <c r="LJ52" s="106"/>
      <c r="LK52" s="106"/>
      <c r="LL52" s="106"/>
      <c r="LM52" s="106"/>
      <c r="LN52" s="106"/>
      <c r="LO52" s="106"/>
      <c r="LP52" s="106"/>
      <c r="LQ52" s="106"/>
      <c r="LR52" s="106"/>
      <c r="LS52" s="106"/>
      <c r="LT52" s="106"/>
      <c r="LU52" s="106"/>
      <c r="LV52" s="106"/>
      <c r="LW52" s="106"/>
      <c r="LX52" s="106"/>
      <c r="LY52" s="106"/>
      <c r="LZ52" s="106"/>
      <c r="MA52" s="106">
        <f>データ!BU7</f>
        <v>4640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926.6</v>
      </c>
      <c r="KQ77" s="81"/>
      <c r="KR77" s="81"/>
      <c r="KS77" s="81"/>
      <c r="KT77" s="81"/>
      <c r="KU77" s="81"/>
      <c r="KV77" s="81"/>
      <c r="KW77" s="81"/>
      <c r="KX77" s="81"/>
      <c r="KY77" s="81"/>
      <c r="KZ77" s="81"/>
      <c r="LA77" s="81"/>
      <c r="LB77" s="81"/>
      <c r="LC77" s="81"/>
      <c r="LD77" s="82"/>
      <c r="LE77" s="80">
        <f>データ!DB7</f>
        <v>858.6</v>
      </c>
      <c r="LF77" s="81"/>
      <c r="LG77" s="81"/>
      <c r="LH77" s="81"/>
      <c r="LI77" s="81"/>
      <c r="LJ77" s="81"/>
      <c r="LK77" s="81"/>
      <c r="LL77" s="81"/>
      <c r="LM77" s="81"/>
      <c r="LN77" s="81"/>
      <c r="LO77" s="81"/>
      <c r="LP77" s="81"/>
      <c r="LQ77" s="81"/>
      <c r="LR77" s="81"/>
      <c r="LS77" s="82"/>
      <c r="LT77" s="80">
        <f>データ!DC7</f>
        <v>727.3</v>
      </c>
      <c r="LU77" s="81"/>
      <c r="LV77" s="81"/>
      <c r="LW77" s="81"/>
      <c r="LX77" s="81"/>
      <c r="LY77" s="81"/>
      <c r="LZ77" s="81"/>
      <c r="MA77" s="81"/>
      <c r="MB77" s="81"/>
      <c r="MC77" s="81"/>
      <c r="MD77" s="81"/>
      <c r="ME77" s="81"/>
      <c r="MF77" s="81"/>
      <c r="MG77" s="81"/>
      <c r="MH77" s="82"/>
      <c r="MI77" s="80">
        <f>データ!DD7</f>
        <v>435.1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jTdMH0b/VTMoQETx3RDKNm3V1u8/hvQxJgmehzNY5r7UwdZsa1d1CK1pKbwxZDzpB3dYwsP5F+1Q8MxsvxZAA==" saltValue="EmUxz7b3L1sioAS9m4gQ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370002</v>
      </c>
      <c r="D6" s="60">
        <f t="shared" si="1"/>
        <v>47</v>
      </c>
      <c r="E6" s="60">
        <f t="shared" si="1"/>
        <v>14</v>
      </c>
      <c r="F6" s="60">
        <f t="shared" si="1"/>
        <v>0</v>
      </c>
      <c r="G6" s="60">
        <f t="shared" si="1"/>
        <v>4</v>
      </c>
      <c r="H6" s="60" t="str">
        <f>SUBSTITUTE(H8,"　","")</f>
        <v>香川県</v>
      </c>
      <c r="I6" s="60" t="str">
        <f t="shared" si="1"/>
        <v>高松空港県営駐車場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v>
      </c>
      <c r="S6" s="62" t="str">
        <f t="shared" si="1"/>
        <v>公共施設</v>
      </c>
      <c r="T6" s="62" t="str">
        <f t="shared" si="1"/>
        <v>無</v>
      </c>
      <c r="U6" s="63">
        <f t="shared" si="1"/>
        <v>6128</v>
      </c>
      <c r="V6" s="63">
        <f t="shared" si="1"/>
        <v>150</v>
      </c>
      <c r="W6" s="63">
        <f t="shared" si="1"/>
        <v>150</v>
      </c>
      <c r="X6" s="62" t="str">
        <f t="shared" si="1"/>
        <v>利用料金制</v>
      </c>
      <c r="Y6" s="64">
        <f>IF(Y8="-",NA(),Y8)</f>
        <v>448.8</v>
      </c>
      <c r="Z6" s="64">
        <f t="shared" ref="Z6:AH6" si="2">IF(Z8="-",NA(),Z8)</f>
        <v>269.5</v>
      </c>
      <c r="AA6" s="64">
        <f t="shared" si="2"/>
        <v>243.8</v>
      </c>
      <c r="AB6" s="64">
        <f t="shared" si="2"/>
        <v>337.5</v>
      </c>
      <c r="AC6" s="64">
        <f t="shared" si="2"/>
        <v>107.2</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8.6</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41</v>
      </c>
      <c r="AZ6" s="65">
        <f t="shared" si="4"/>
        <v>48</v>
      </c>
      <c r="BA6" s="65">
        <f t="shared" si="4"/>
        <v>48</v>
      </c>
      <c r="BB6" s="65">
        <f t="shared" si="4"/>
        <v>54</v>
      </c>
      <c r="BC6" s="65">
        <f t="shared" si="4"/>
        <v>33</v>
      </c>
      <c r="BD6" s="65">
        <f t="shared" si="4"/>
        <v>14</v>
      </c>
      <c r="BE6" s="63" t="str">
        <f>IF(BE8="-","",IF(BE8="-","【-】","【"&amp;SUBSTITUTE(TEXT(BE8,"#,##0"),"-","△")&amp;"】"))</f>
        <v>【30】</v>
      </c>
      <c r="BF6" s="64">
        <f>IF(BF8="-",NA(),BF8)</f>
        <v>77.7</v>
      </c>
      <c r="BG6" s="64">
        <f t="shared" ref="BG6:BO6" si="5">IF(BG8="-",NA(),BG8)</f>
        <v>68.900000000000006</v>
      </c>
      <c r="BH6" s="64">
        <f t="shared" si="5"/>
        <v>65.8</v>
      </c>
      <c r="BI6" s="64">
        <f t="shared" si="5"/>
        <v>76.2</v>
      </c>
      <c r="BJ6" s="64">
        <f t="shared" si="5"/>
        <v>32.1</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2651</v>
      </c>
      <c r="BR6" s="65">
        <f t="shared" ref="BR6:BZ6" si="6">IF(BR8="-",NA(),BR8)</f>
        <v>5729</v>
      </c>
      <c r="BS6" s="65">
        <f t="shared" si="6"/>
        <v>5905</v>
      </c>
      <c r="BT6" s="65">
        <f t="shared" si="6"/>
        <v>8066</v>
      </c>
      <c r="BU6" s="65">
        <f t="shared" si="6"/>
        <v>4640</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926.6</v>
      </c>
      <c r="DB6" s="64">
        <f t="shared" si="8"/>
        <v>858.6</v>
      </c>
      <c r="DC6" s="64">
        <f t="shared" si="8"/>
        <v>727.3</v>
      </c>
      <c r="DD6" s="64">
        <f t="shared" si="8"/>
        <v>435.1</v>
      </c>
      <c r="DE6" s="64">
        <f t="shared" si="8"/>
        <v>45.6</v>
      </c>
      <c r="DF6" s="64">
        <f t="shared" si="8"/>
        <v>85.4</v>
      </c>
      <c r="DG6" s="64">
        <f t="shared" si="8"/>
        <v>69.900000000000006</v>
      </c>
      <c r="DH6" s="64">
        <f t="shared" si="8"/>
        <v>59.6</v>
      </c>
      <c r="DI6" s="64">
        <f t="shared" si="8"/>
        <v>51.8</v>
      </c>
      <c r="DJ6" s="61" t="str">
        <f>IF(DJ8="-","",IF(DJ8="-","【-】","【"&amp;SUBSTITUTE(TEXT(DJ8,"#,##0.0"),"-","△")&amp;"】"))</f>
        <v>【103.6】</v>
      </c>
      <c r="DK6" s="64">
        <f>IF(DK8="-",NA(),DK8)</f>
        <v>48.7</v>
      </c>
      <c r="DL6" s="64">
        <f t="shared" ref="DL6:DT6" si="9">IF(DL8="-",NA(),DL8)</f>
        <v>56.7</v>
      </c>
      <c r="DM6" s="64">
        <f t="shared" si="9"/>
        <v>62</v>
      </c>
      <c r="DN6" s="64">
        <f t="shared" si="9"/>
        <v>64</v>
      </c>
      <c r="DO6" s="64">
        <f t="shared" si="9"/>
        <v>56.7</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102</v>
      </c>
      <c r="B7" s="60">
        <f t="shared" ref="B7:X7" si="10">B8</f>
        <v>2018</v>
      </c>
      <c r="C7" s="60">
        <f t="shared" si="10"/>
        <v>370002</v>
      </c>
      <c r="D7" s="60">
        <f t="shared" si="10"/>
        <v>47</v>
      </c>
      <c r="E7" s="60">
        <f t="shared" si="10"/>
        <v>14</v>
      </c>
      <c r="F7" s="60">
        <f t="shared" si="10"/>
        <v>0</v>
      </c>
      <c r="G7" s="60">
        <f t="shared" si="10"/>
        <v>4</v>
      </c>
      <c r="H7" s="60" t="str">
        <f t="shared" si="10"/>
        <v>香川県</v>
      </c>
      <c r="I7" s="60" t="str">
        <f t="shared" si="10"/>
        <v>高松空港県営駐車場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v>
      </c>
      <c r="S7" s="62" t="str">
        <f t="shared" si="10"/>
        <v>公共施設</v>
      </c>
      <c r="T7" s="62" t="str">
        <f t="shared" si="10"/>
        <v>無</v>
      </c>
      <c r="U7" s="63">
        <f t="shared" si="10"/>
        <v>6128</v>
      </c>
      <c r="V7" s="63">
        <f t="shared" si="10"/>
        <v>150</v>
      </c>
      <c r="W7" s="63">
        <f t="shared" si="10"/>
        <v>150</v>
      </c>
      <c r="X7" s="62" t="str">
        <f t="shared" si="10"/>
        <v>利用料金制</v>
      </c>
      <c r="Y7" s="64">
        <f>Y8</f>
        <v>448.8</v>
      </c>
      <c r="Z7" s="64">
        <f t="shared" ref="Z7:AH7" si="11">Z8</f>
        <v>269.5</v>
      </c>
      <c r="AA7" s="64">
        <f t="shared" si="11"/>
        <v>243.8</v>
      </c>
      <c r="AB7" s="64">
        <f t="shared" si="11"/>
        <v>337.5</v>
      </c>
      <c r="AC7" s="64">
        <f t="shared" si="11"/>
        <v>107.2</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8.6</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41</v>
      </c>
      <c r="AZ7" s="65">
        <f t="shared" si="13"/>
        <v>48</v>
      </c>
      <c r="BA7" s="65">
        <f t="shared" si="13"/>
        <v>48</v>
      </c>
      <c r="BB7" s="65">
        <f t="shared" si="13"/>
        <v>54</v>
      </c>
      <c r="BC7" s="65">
        <f t="shared" si="13"/>
        <v>33</v>
      </c>
      <c r="BD7" s="65">
        <f t="shared" si="13"/>
        <v>14</v>
      </c>
      <c r="BE7" s="63"/>
      <c r="BF7" s="64">
        <f>BF8</f>
        <v>77.7</v>
      </c>
      <c r="BG7" s="64">
        <f t="shared" ref="BG7:BO7" si="14">BG8</f>
        <v>68.900000000000006</v>
      </c>
      <c r="BH7" s="64">
        <f t="shared" si="14"/>
        <v>65.8</v>
      </c>
      <c r="BI7" s="64">
        <f t="shared" si="14"/>
        <v>76.2</v>
      </c>
      <c r="BJ7" s="64">
        <f t="shared" si="14"/>
        <v>32.1</v>
      </c>
      <c r="BK7" s="64">
        <f t="shared" si="14"/>
        <v>32.299999999999997</v>
      </c>
      <c r="BL7" s="64">
        <f t="shared" si="14"/>
        <v>33.4</v>
      </c>
      <c r="BM7" s="64">
        <f t="shared" si="14"/>
        <v>32.299999999999997</v>
      </c>
      <c r="BN7" s="64">
        <f t="shared" si="14"/>
        <v>22.3</v>
      </c>
      <c r="BO7" s="64">
        <f t="shared" si="14"/>
        <v>27.1</v>
      </c>
      <c r="BP7" s="61"/>
      <c r="BQ7" s="65">
        <f>BQ8</f>
        <v>2651</v>
      </c>
      <c r="BR7" s="65">
        <f t="shared" ref="BR7:BZ7" si="15">BR8</f>
        <v>5729</v>
      </c>
      <c r="BS7" s="65">
        <f t="shared" si="15"/>
        <v>5905</v>
      </c>
      <c r="BT7" s="65">
        <f t="shared" si="15"/>
        <v>8066</v>
      </c>
      <c r="BU7" s="65">
        <f t="shared" si="15"/>
        <v>4640</v>
      </c>
      <c r="BV7" s="65">
        <f t="shared" si="15"/>
        <v>7497</v>
      </c>
      <c r="BW7" s="65">
        <f t="shared" si="15"/>
        <v>9663</v>
      </c>
      <c r="BX7" s="65">
        <f t="shared" si="15"/>
        <v>9019</v>
      </c>
      <c r="BY7" s="65">
        <f t="shared" si="15"/>
        <v>8406</v>
      </c>
      <c r="BZ7" s="65">
        <f t="shared" si="15"/>
        <v>9239</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0</v>
      </c>
      <c r="CO7" s="64" t="s">
        <v>103</v>
      </c>
      <c r="CP7" s="64" t="s">
        <v>103</v>
      </c>
      <c r="CQ7" s="64" t="s">
        <v>103</v>
      </c>
      <c r="CR7" s="64" t="s">
        <v>103</v>
      </c>
      <c r="CS7" s="64" t="s">
        <v>103</v>
      </c>
      <c r="CT7" s="64" t="s">
        <v>103</v>
      </c>
      <c r="CU7" s="64" t="s">
        <v>103</v>
      </c>
      <c r="CV7" s="64" t="s">
        <v>103</v>
      </c>
      <c r="CW7" s="64" t="s">
        <v>103</v>
      </c>
      <c r="CX7" s="64" t="s">
        <v>104</v>
      </c>
      <c r="CY7" s="61"/>
      <c r="CZ7" s="64">
        <f>CZ8</f>
        <v>0</v>
      </c>
      <c r="DA7" s="64">
        <f t="shared" ref="DA7:DI7" si="16">DA8</f>
        <v>926.6</v>
      </c>
      <c r="DB7" s="64">
        <f t="shared" si="16"/>
        <v>858.6</v>
      </c>
      <c r="DC7" s="64">
        <f t="shared" si="16"/>
        <v>727.3</v>
      </c>
      <c r="DD7" s="64">
        <f t="shared" si="16"/>
        <v>435.1</v>
      </c>
      <c r="DE7" s="64">
        <f t="shared" si="16"/>
        <v>45.6</v>
      </c>
      <c r="DF7" s="64">
        <f t="shared" si="16"/>
        <v>85.4</v>
      </c>
      <c r="DG7" s="64">
        <f t="shared" si="16"/>
        <v>69.900000000000006</v>
      </c>
      <c r="DH7" s="64">
        <f t="shared" si="16"/>
        <v>59.6</v>
      </c>
      <c r="DI7" s="64">
        <f t="shared" si="16"/>
        <v>51.8</v>
      </c>
      <c r="DJ7" s="61"/>
      <c r="DK7" s="64">
        <f>DK8</f>
        <v>48.7</v>
      </c>
      <c r="DL7" s="64">
        <f t="shared" ref="DL7:DT7" si="17">DL8</f>
        <v>56.7</v>
      </c>
      <c r="DM7" s="64">
        <f t="shared" si="17"/>
        <v>62</v>
      </c>
      <c r="DN7" s="64">
        <f t="shared" si="17"/>
        <v>64</v>
      </c>
      <c r="DO7" s="64">
        <f t="shared" si="17"/>
        <v>56.7</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370002</v>
      </c>
      <c r="D8" s="67">
        <v>47</v>
      </c>
      <c r="E8" s="67">
        <v>14</v>
      </c>
      <c r="F8" s="67">
        <v>0</v>
      </c>
      <c r="G8" s="67">
        <v>4</v>
      </c>
      <c r="H8" s="67" t="s">
        <v>105</v>
      </c>
      <c r="I8" s="67" t="s">
        <v>106</v>
      </c>
      <c r="J8" s="67" t="s">
        <v>107</v>
      </c>
      <c r="K8" s="67" t="s">
        <v>108</v>
      </c>
      <c r="L8" s="67" t="s">
        <v>109</v>
      </c>
      <c r="M8" s="67" t="s">
        <v>110</v>
      </c>
      <c r="N8" s="67" t="s">
        <v>111</v>
      </c>
      <c r="O8" s="68" t="s">
        <v>112</v>
      </c>
      <c r="P8" s="69" t="s">
        <v>113</v>
      </c>
      <c r="Q8" s="69" t="s">
        <v>114</v>
      </c>
      <c r="R8" s="70">
        <v>4</v>
      </c>
      <c r="S8" s="69" t="s">
        <v>115</v>
      </c>
      <c r="T8" s="69" t="s">
        <v>116</v>
      </c>
      <c r="U8" s="70">
        <v>6128</v>
      </c>
      <c r="V8" s="70">
        <v>150</v>
      </c>
      <c r="W8" s="70">
        <v>150</v>
      </c>
      <c r="X8" s="69" t="s">
        <v>117</v>
      </c>
      <c r="Y8" s="71">
        <v>448.8</v>
      </c>
      <c r="Z8" s="71">
        <v>269.5</v>
      </c>
      <c r="AA8" s="71">
        <v>243.8</v>
      </c>
      <c r="AB8" s="71">
        <v>337.5</v>
      </c>
      <c r="AC8" s="71">
        <v>107.2</v>
      </c>
      <c r="AD8" s="71">
        <v>277.8</v>
      </c>
      <c r="AE8" s="71">
        <v>443.6</v>
      </c>
      <c r="AF8" s="71">
        <v>355.6</v>
      </c>
      <c r="AG8" s="71">
        <v>358.6</v>
      </c>
      <c r="AH8" s="71">
        <v>298.39999999999998</v>
      </c>
      <c r="AI8" s="68">
        <v>297.10000000000002</v>
      </c>
      <c r="AJ8" s="71">
        <v>0</v>
      </c>
      <c r="AK8" s="71">
        <v>0</v>
      </c>
      <c r="AL8" s="71">
        <v>0</v>
      </c>
      <c r="AM8" s="71">
        <v>0</v>
      </c>
      <c r="AN8" s="71">
        <v>8.6</v>
      </c>
      <c r="AO8" s="71">
        <v>2.1</v>
      </c>
      <c r="AP8" s="71">
        <v>2.2999999999999998</v>
      </c>
      <c r="AQ8" s="71">
        <v>2.7</v>
      </c>
      <c r="AR8" s="71">
        <v>2.2999999999999998</v>
      </c>
      <c r="AS8" s="71">
        <v>9.6999999999999993</v>
      </c>
      <c r="AT8" s="68">
        <v>5.3</v>
      </c>
      <c r="AU8" s="72">
        <v>0</v>
      </c>
      <c r="AV8" s="72">
        <v>0</v>
      </c>
      <c r="AW8" s="72">
        <v>0</v>
      </c>
      <c r="AX8" s="72">
        <v>0</v>
      </c>
      <c r="AY8" s="72">
        <v>41</v>
      </c>
      <c r="AZ8" s="72">
        <v>48</v>
      </c>
      <c r="BA8" s="72">
        <v>48</v>
      </c>
      <c r="BB8" s="72">
        <v>54</v>
      </c>
      <c r="BC8" s="72">
        <v>33</v>
      </c>
      <c r="BD8" s="72">
        <v>14</v>
      </c>
      <c r="BE8" s="72">
        <v>30</v>
      </c>
      <c r="BF8" s="71">
        <v>77.7</v>
      </c>
      <c r="BG8" s="71">
        <v>68.900000000000006</v>
      </c>
      <c r="BH8" s="71">
        <v>65.8</v>
      </c>
      <c r="BI8" s="71">
        <v>76.2</v>
      </c>
      <c r="BJ8" s="71">
        <v>32.1</v>
      </c>
      <c r="BK8" s="71">
        <v>32.299999999999997</v>
      </c>
      <c r="BL8" s="71">
        <v>33.4</v>
      </c>
      <c r="BM8" s="71">
        <v>32.299999999999997</v>
      </c>
      <c r="BN8" s="71">
        <v>22.3</v>
      </c>
      <c r="BO8" s="71">
        <v>27.1</v>
      </c>
      <c r="BP8" s="68">
        <v>26.3</v>
      </c>
      <c r="BQ8" s="72">
        <v>2651</v>
      </c>
      <c r="BR8" s="72">
        <v>5729</v>
      </c>
      <c r="BS8" s="72">
        <v>5905</v>
      </c>
      <c r="BT8" s="73">
        <v>8066</v>
      </c>
      <c r="BU8" s="73">
        <v>4640</v>
      </c>
      <c r="BV8" s="72">
        <v>7497</v>
      </c>
      <c r="BW8" s="72">
        <v>9663</v>
      </c>
      <c r="BX8" s="72">
        <v>9019</v>
      </c>
      <c r="BY8" s="72">
        <v>8406</v>
      </c>
      <c r="BZ8" s="72">
        <v>9239</v>
      </c>
      <c r="CA8" s="70">
        <v>16102</v>
      </c>
      <c r="CB8" s="71" t="s">
        <v>109</v>
      </c>
      <c r="CC8" s="71" t="s">
        <v>109</v>
      </c>
      <c r="CD8" s="71" t="s">
        <v>109</v>
      </c>
      <c r="CE8" s="71" t="s">
        <v>109</v>
      </c>
      <c r="CF8" s="71" t="s">
        <v>109</v>
      </c>
      <c r="CG8" s="71" t="s">
        <v>109</v>
      </c>
      <c r="CH8" s="71" t="s">
        <v>109</v>
      </c>
      <c r="CI8" s="71" t="s">
        <v>109</v>
      </c>
      <c r="CJ8" s="71" t="s">
        <v>109</v>
      </c>
      <c r="CK8" s="71" t="s">
        <v>109</v>
      </c>
      <c r="CL8" s="68" t="s">
        <v>109</v>
      </c>
      <c r="CM8" s="70">
        <v>0</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926.6</v>
      </c>
      <c r="DB8" s="71">
        <v>858.6</v>
      </c>
      <c r="DC8" s="71">
        <v>727.3</v>
      </c>
      <c r="DD8" s="71">
        <v>435.1</v>
      </c>
      <c r="DE8" s="71">
        <v>45.6</v>
      </c>
      <c r="DF8" s="71">
        <v>85.4</v>
      </c>
      <c r="DG8" s="71">
        <v>69.900000000000006</v>
      </c>
      <c r="DH8" s="71">
        <v>59.6</v>
      </c>
      <c r="DI8" s="71">
        <v>51.8</v>
      </c>
      <c r="DJ8" s="68">
        <v>103.6</v>
      </c>
      <c r="DK8" s="71">
        <v>48.7</v>
      </c>
      <c r="DL8" s="71">
        <v>56.7</v>
      </c>
      <c r="DM8" s="71">
        <v>62</v>
      </c>
      <c r="DN8" s="71">
        <v>64</v>
      </c>
      <c r="DO8" s="71">
        <v>56.7</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いえつね</cp:lastModifiedBy>
  <cp:lastPrinted>2020-01-20T02:24:07Z</cp:lastPrinted>
  <dcterms:created xsi:type="dcterms:W3CDTF">2019-12-05T07:28:00Z</dcterms:created>
  <dcterms:modified xsi:type="dcterms:W3CDTF">2020-01-20T10:41:05Z</dcterms:modified>
  <cp:category/>
</cp:coreProperties>
</file>