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gtx2000\経営課\経営班、企画調整班(2019)\88各種照会\01財政課\27 20200109_経営比較分析表の分析等について（依頼）\★今年度回答\"/>
    </mc:Choice>
  </mc:AlternateContent>
  <workbookProtection workbookAlgorithmName="SHA-512" workbookHashValue="v2q6SgXYZFIbzSXyXASAVWdwShrTs6JM1G9hVQKEeX0qityLoFFvlCvrmr3iqSw8ofXmzKEAcScZI86esEOiNA==" workbookSaltValue="PjxwcLFiSLet7c08c2iU6A=="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30" i="4"/>
  <c r="LT76" i="4"/>
  <c r="GQ51" i="4"/>
  <c r="LH30" i="4"/>
  <c r="IE76" i="4"/>
  <c r="BZ51" i="4"/>
  <c r="GQ30" i="4"/>
  <c r="BG30" i="4"/>
  <c r="LE76" i="4"/>
  <c r="AV76" i="4"/>
  <c r="KO51" i="4"/>
  <c r="KO30" i="4"/>
  <c r="HP76" i="4"/>
  <c r="FX30" i="4"/>
  <c r="FX51" i="4"/>
  <c r="BG51" i="4"/>
  <c r="HA76" i="4"/>
  <c r="AN51" i="4"/>
  <c r="FE30" i="4"/>
  <c r="AN30" i="4"/>
  <c r="AG76" i="4"/>
  <c r="JV51" i="4"/>
  <c r="FE51" i="4"/>
  <c r="JV30" i="4"/>
  <c r="KP76" i="4"/>
  <c r="KA76" i="4"/>
  <c r="EL51" i="4"/>
  <c r="JC30" i="4"/>
  <c r="GL76" i="4"/>
  <c r="U51" i="4"/>
  <c r="EL30" i="4"/>
  <c r="U30" i="4"/>
  <c r="JC51" i="4"/>
  <c r="R76" i="4"/>
</calcChain>
</file>

<file path=xl/sharedStrings.xml><?xml version="1.0" encoding="utf-8"?>
<sst xmlns="http://schemas.openxmlformats.org/spreadsheetml/2006/main" count="232" uniqueCount="130">
  <si>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</si>
  <si>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</si>
  <si>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</si>
  <si>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</si>
  <si>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</si>
  <si>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</si>
  <si>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</si>
  <si>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</si>
  <si>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</si>
  <si>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</si>
  <si>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</si>
  <si>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</si>
  <si>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</si>
  <si>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</si>
  <si>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</si>
  <si>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</si>
  <si>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</si>
  <si>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</si>
  <si>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</si>
  <si>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</si>
  <si>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</si>
  <si>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</si>
  <si>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</si>
  <si>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</si>
  <si>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</si>
  <si>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</si>
  <si>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</si>
  <si>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</si>
  <si>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</si>
  <si>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</si>
  <si>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</si>
  <si>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</si>
  <si>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</si>
  <si>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</si>
  <si>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</si>
  <si>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</si>
  <si>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</si>
  <si>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</si>
  <si>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</si>
  <si>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</si>
  <si>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</si>
  <si>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</si>
  <si>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</si>
  <si>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</si>
  <si>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</si>
  <si>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</si>
  <si>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</si>
  <si>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</si>
  <si>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</si>
  <si>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</si>
  <si>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</si>
  <si>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</si>
  <si>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</si>
  <si>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</si>
  <si>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</si>
  <si>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</si>
  <si>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</si>
  <si>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</si>
  <si>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</si>
  <si>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</si>
  <si>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</si>
  <si>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</si>
  <si>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</si>
  <si>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</si>
  <si>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</si>
  <si>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</si>
  <si>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</si>
  <si>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</si>
  <si>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</si>
  <si>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</si>
  <si>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</si>
  <si>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</si>
  <si>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</si>
  <si>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</si>
  <si>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</si>
  <si>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</si>
  <si>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</si>
  <si>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</si>
  <si>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</si>
  <si>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</si>
  <si>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</si>
  <si>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</si>
  <si>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</si>
  <si>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</si>
  <si>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</si>
  <si>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</si>
  <si>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</si>
  <si>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</si>
  <si>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</si>
  <si>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</si>
  <si>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</si>
  <si>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</si>
  <si>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</si>
  <si>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</si>
  <si>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</si>
  <si>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</si>
  <si>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</si>
  <si>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</si>
  <si>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</si>
  <si>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</si>
  <si>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</si>
  <si>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</si>
  <si>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</si>
  <si>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</si>
  <si>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</si>
  <si>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</si>
  <si>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当該値(N-3)</t>
    <phoneticPr fontId="5"/>
  </si>
  <si>
    <t>当該値(N-4)</t>
    <phoneticPr fontId="5"/>
  </si>
  <si>
    <t>グラフ参照用</t>
    <rPh sb="3" eb="6">
      <t>サンショウヨウ</t>
    </rPh>
    <phoneticPr fontId="5"/>
  </si>
  <si>
    <t>表参照用</t>
    <rPh sb="0" eb="1">
      <t>ヒョウ</t>
    </rPh>
    <rPh sb="1" eb="4">
      <t>サンショウヨウ</t>
    </rPh>
    <phoneticPr fontId="5"/>
  </si>
  <si>
    <t>熊本県</t>
  </si>
  <si>
    <t>熊本県営第二有料駐車場</t>
  </si>
  <si>
    <t>法適用</t>
  </si>
  <si>
    <t>駐車場整備事業</t>
  </si>
  <si>
    <t>-</t>
  </si>
  <si>
    <t>Ａ３Ｂ２</t>
  </si>
  <si>
    <t>非設置</t>
  </si>
  <si>
    <t>その他駐車場</t>
  </si>
  <si>
    <t>広場式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</si>
  <si>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</si>
  <si>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</si>
  <si>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</si>
  <si>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</si>
  <si>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</si>
  <si>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</si>
  <si>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</si>
  <si>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○累積欠損金及び企業債残高は無く、自己資金により運営を行っている。</t>
    <phoneticPr fontId="5"/>
  </si>
  <si>
    <t>○ 経営は堅調に推移している。
〇 平成２７年３月に策定した「熊本県企業局経営基本計画（第四期）」に基づき、平成２８年度から指定管理者制度（利用料金制）を導入し、民間企業のノウハウを活用した運営を行っている。また、モニタリングを実施することで今後の運用改善に繋げる。</t>
    <rPh sb="70" eb="72">
      <t>リヨウ</t>
    </rPh>
    <rPh sb="72" eb="74">
      <t>リョウキン</t>
    </rPh>
    <rPh sb="74" eb="75">
      <t>セイ</t>
    </rPh>
    <phoneticPr fontId="5"/>
  </si>
  <si>
    <t>〇 当該駐車場は、平面の定期貸し駐車場であり、年間を通して安定した収入がある。
〇 経営収支比率は、１４０．５％となり、平均値を下回る結果となったが、熊本地震に関する施設の復旧工事費用が発生したことによるものである。なお、以下の項目も同様の影響を受けている。　
○ 売上高ＧＯＰ（営業利益）比率は、平成２８年度から指定管理者制度を導入したことで営業費用が減少している。
○ ＥＢＩＴＤＡ（減価償却前営業利益）は施設面積、営業規模が小さいため過去のデータからも平均を下回っている。</t>
    <rPh sb="9" eb="11">
      <t>ヘイメン</t>
    </rPh>
    <rPh sb="14" eb="15">
      <t>カ</t>
    </rPh>
    <rPh sb="68" eb="70">
      <t>ケッカ</t>
    </rPh>
    <rPh sb="91" eb="93">
      <t>ヒヨウ</t>
    </rPh>
    <rPh sb="94" eb="96">
      <t>ハッセイ</t>
    </rPh>
    <rPh sb="112" eb="114">
      <t>イカ</t>
    </rPh>
    <rPh sb="115" eb="117">
      <t>コウモク</t>
    </rPh>
    <rPh sb="118" eb="120">
      <t>ドウヨウ</t>
    </rPh>
    <rPh sb="121" eb="123">
      <t>エイキョウ</t>
    </rPh>
    <rPh sb="124" eb="125">
      <t>ウ</t>
    </rPh>
    <rPh sb="208" eb="210">
      <t>メンセキ</t>
    </rPh>
    <rPh sb="211" eb="213">
      <t>エイギョウ</t>
    </rPh>
    <rPh sb="213" eb="215">
      <t>キボ</t>
    </rPh>
    <rPh sb="216" eb="217">
      <t>チイ</t>
    </rPh>
    <rPh sb="221" eb="223">
      <t>カコ</t>
    </rPh>
    <phoneticPr fontId="5"/>
  </si>
  <si>
    <t>○当該施設は遊休地を活用した小規模な平面の定期駐車場であり、近隣の事業所や住民等の利用に供している。稼働率は近年９０％を上回り安定していることから、当該地区における定期駐車場としての需要があると考えられる。</t>
    <rPh sb="18" eb="20">
      <t>ヘイメン</t>
    </rPh>
    <rPh sb="63" eb="65">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</si>
</sst>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180.3</c:v>
                </c:pt>
                <c:pt idx="1">
                  <c:v>158.6</c:v>
                </c:pt>
                <c:pt idx="2">
                  <c:v>175.3</c:v>
                </c:pt>
                <c:pt idx="3">
                  <c:v>325.8</c:v>
                </c:pt>
                <c:pt idx="4">
                  <c:v>140.5</c:v>
                </c:pt>
              </c:numCache>
            </c:numRef>
          </c:val>
          <c:extLst>
            <c:ext xmlns:c16="http://schemas.microsoft.com/office/drawing/2014/chart" uri="{C3380CC4-5D6E-409C-BE32-E72D297353CC}">
              <c16:uniqueId val="{00000000-20F7-47E6-A87F-4D68C4BF0B63}"/>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190.3</c:v>
                </c:pt>
                <c:pt idx="1">
                  <c:v>135.5</c:v>
                </c:pt>
                <c:pt idx="2">
                  <c:v>217.8</c:v>
                </c:pt>
                <c:pt idx="3">
                  <c:v>228.7</c:v>
                </c:pt>
                <c:pt idx="4">
                  <c:v>147.30000000000001</c:v>
                </c:pt>
              </c:numCache>
            </c:numRef>
          </c:val>
          <c:smooth val="0"/>
          <c:extLst>
            <c:ext xmlns:c16="http://schemas.microsoft.com/office/drawing/2014/chart" uri="{C3380CC4-5D6E-409C-BE32-E72D297353CC}">
              <c16:uniqueId val="{00000001-20F7-47E6-A87F-4D68C4BF0B63}"/>
            </c:ext>
          </c:extLst>
        </c:ser>
        <c:dLbls>
          <c:showLegendKey val="0"/>
          <c:showVal val="0"/>
          <c:showCatName val="0"/>
          <c:showSerName val="0"/>
          <c:showPercent val="0"/>
          <c:showBubbleSize val="0"/>
        </c:dLbls>
        <c:marker val="1"/>
        <c:smooth val="0"/>
        <c:axId val="44572032"/>
        <c:axId val="44759296"/>
      </c:lineChart>
      <c:dateAx>
        <c:axId val="44572032"/>
        <c:scaling>
          <c:orientation val="minMax"/>
        </c:scaling>
        <c:delete val="1"/>
        <c:axPos val="b"/>
        <c:numFmt formatCode="ge" sourceLinked="1"/>
        <c:majorTickMark val="none"/>
        <c:minorTickMark val="none"/>
        <c:tickLblPos val="none"/>
        <c:crossAx val="44759296"/>
        <c:crosses val="autoZero"/>
        <c:auto val="1"/>
        <c:lblOffset val="100"/>
        <c:baseTimeUnit val="years"/>
      </c:date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E0-4D25-A28C-8734A5C92FE7}"/>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E0-4D25-A28C-8734A5C92FE7}"/>
            </c:ext>
          </c:extLst>
        </c:ser>
        <c:dLbls>
          <c:showLegendKey val="0"/>
          <c:showVal val="0"/>
          <c:showCatName val="0"/>
          <c:showSerName val="0"/>
          <c:showPercent val="0"/>
          <c:showBubbleSize val="0"/>
        </c:dLbls>
        <c:marker val="1"/>
        <c:smooth val="0"/>
        <c:axId val="94685056"/>
        <c:axId val="96110080"/>
      </c:lineChart>
      <c:dateAx>
        <c:axId val="94685056"/>
        <c:scaling>
          <c:orientation val="minMax"/>
        </c:scaling>
        <c:delete val="1"/>
        <c:axPos val="b"/>
        <c:numFmt formatCode="ge" sourceLinked="1"/>
        <c:majorTickMark val="none"/>
        <c:minorTickMark val="none"/>
        <c:tickLblPos val="none"/>
        <c:crossAx val="96110080"/>
        <c:crosses val="autoZero"/>
        <c:auto val="1"/>
        <c:lblOffset val="100"/>
        <c:baseTimeUnit val="years"/>
      </c:date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FC-477D-A1DD-DCFE1539715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FC-477D-A1DD-DCFE15397152}"/>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5F-4BEE-9BB9-B7353FC62A3A}"/>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57.7</c:v>
                </c:pt>
                <c:pt idx="1">
                  <c:v>59</c:v>
                </c:pt>
                <c:pt idx="2">
                  <c:v>59.7</c:v>
                </c:pt>
                <c:pt idx="3">
                  <c:v>57.7</c:v>
                </c:pt>
                <c:pt idx="4">
                  <c:v>27.6</c:v>
                </c:pt>
              </c:numCache>
            </c:numRef>
          </c:val>
          <c:smooth val="0"/>
          <c:extLst>
            <c:ext xmlns:c16="http://schemas.microsoft.com/office/drawing/2014/chart" uri="{C3380CC4-5D6E-409C-BE32-E72D297353CC}">
              <c16:uniqueId val="{00000001-C25F-4BEE-9BB9-B7353FC62A3A}"/>
            </c:ext>
          </c:extLst>
        </c:ser>
        <c:dLbls>
          <c:showLegendKey val="0"/>
          <c:showVal val="0"/>
          <c:showCatName val="0"/>
          <c:showSerName val="0"/>
          <c:showPercent val="0"/>
          <c:showBubbleSize val="0"/>
        </c:dLbls>
        <c:marker val="1"/>
        <c:smooth val="0"/>
        <c:axId val="76477952"/>
        <c:axId val="76479872"/>
      </c:lineChart>
      <c:dateAx>
        <c:axId val="76477952"/>
        <c:scaling>
          <c:orientation val="minMax"/>
        </c:scaling>
        <c:delete val="1"/>
        <c:axPos val="b"/>
        <c:numFmt formatCode="ge" sourceLinked="1"/>
        <c:majorTickMark val="none"/>
        <c:minorTickMark val="none"/>
        <c:tickLblPos val="none"/>
        <c:crossAx val="76479872"/>
        <c:crosses val="autoZero"/>
        <c:auto val="1"/>
        <c:lblOffset val="100"/>
        <c:baseTimeUnit val="years"/>
      </c:date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C3-487A-90DB-C6E135518E3E}"/>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4C3-487A-90DB-C6E135518E3E}"/>
            </c:ext>
          </c:extLst>
        </c:ser>
        <c:dLbls>
          <c:showLegendKey val="0"/>
          <c:showVal val="0"/>
          <c:showCatName val="0"/>
          <c:showSerName val="0"/>
          <c:showPercent val="0"/>
          <c:showBubbleSize val="0"/>
        </c:dLbls>
        <c:marker val="1"/>
        <c:smooth val="0"/>
        <c:axId val="78414976"/>
        <c:axId val="78416896"/>
      </c:lineChart>
      <c:dateAx>
        <c:axId val="78414976"/>
        <c:scaling>
          <c:orientation val="minMax"/>
        </c:scaling>
        <c:delete val="1"/>
        <c:axPos val="b"/>
        <c:numFmt formatCode="ge" sourceLinked="1"/>
        <c:majorTickMark val="none"/>
        <c:minorTickMark val="none"/>
        <c:tickLblPos val="none"/>
        <c:crossAx val="78416896"/>
        <c:crosses val="autoZero"/>
        <c:auto val="1"/>
        <c:lblOffset val="100"/>
        <c:baseTimeUnit val="years"/>
      </c:date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842-4F06-8EEE-D24BB2C45B64}"/>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42-4F06-8EEE-D24BB2C45B64}"/>
            </c:ext>
          </c:extLst>
        </c:ser>
        <c:dLbls>
          <c:showLegendKey val="0"/>
          <c:showVal val="0"/>
          <c:showCatName val="0"/>
          <c:showSerName val="0"/>
          <c:showPercent val="0"/>
          <c:showBubbleSize val="0"/>
        </c:dLbls>
        <c:marker val="1"/>
        <c:smooth val="0"/>
        <c:axId val="78430976"/>
        <c:axId val="78432896"/>
      </c:lineChart>
      <c:dateAx>
        <c:axId val="78430976"/>
        <c:scaling>
          <c:orientation val="minMax"/>
        </c:scaling>
        <c:delete val="1"/>
        <c:axPos val="b"/>
        <c:numFmt formatCode="ge" sourceLinked="1"/>
        <c:majorTickMark val="none"/>
        <c:minorTickMark val="none"/>
        <c:tickLblPos val="none"/>
        <c:crossAx val="78432896"/>
        <c:crosses val="autoZero"/>
        <c:auto val="1"/>
        <c:lblOffset val="100"/>
        <c:baseTimeUnit val="years"/>
      </c:date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91.9</c:v>
                </c:pt>
                <c:pt idx="1">
                  <c:v>91.9</c:v>
                </c:pt>
                <c:pt idx="2">
                  <c:v>97.3</c:v>
                </c:pt>
                <c:pt idx="3">
                  <c:v>100</c:v>
                </c:pt>
                <c:pt idx="4">
                  <c:v>94.6</c:v>
                </c:pt>
              </c:numCache>
            </c:numRef>
          </c:val>
          <c:extLst>
            <c:ext xmlns:c16="http://schemas.microsoft.com/office/drawing/2014/chart" uri="{C3380CC4-5D6E-409C-BE32-E72D297353CC}">
              <c16:uniqueId val="{00000000-6CD5-4974-BD69-61854319F2DE}"/>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92</c:v>
                </c:pt>
                <c:pt idx="1">
                  <c:v>89.9</c:v>
                </c:pt>
                <c:pt idx="2">
                  <c:v>105.2</c:v>
                </c:pt>
                <c:pt idx="3">
                  <c:v>105.3</c:v>
                </c:pt>
                <c:pt idx="4">
                  <c:v>98.5</c:v>
                </c:pt>
              </c:numCache>
            </c:numRef>
          </c:val>
          <c:smooth val="0"/>
          <c:extLst>
            <c:ext xmlns:c16="http://schemas.microsoft.com/office/drawing/2014/chart" uri="{C3380CC4-5D6E-409C-BE32-E72D297353CC}">
              <c16:uniqueId val="{00000001-6CD5-4974-BD69-61854319F2DE}"/>
            </c:ext>
          </c:extLst>
        </c:ser>
        <c:dLbls>
          <c:showLegendKey val="0"/>
          <c:showVal val="0"/>
          <c:showCatName val="0"/>
          <c:showSerName val="0"/>
          <c:showPercent val="0"/>
          <c:showBubbleSize val="0"/>
        </c:dLbls>
        <c:marker val="1"/>
        <c:smooth val="0"/>
        <c:axId val="81482112"/>
        <c:axId val="81484032"/>
      </c:lineChart>
      <c:dateAx>
        <c:axId val="81482112"/>
        <c:scaling>
          <c:orientation val="minMax"/>
        </c:scaling>
        <c:delete val="1"/>
        <c:axPos val="b"/>
        <c:numFmt formatCode="ge" sourceLinked="1"/>
        <c:majorTickMark val="none"/>
        <c:minorTickMark val="none"/>
        <c:tickLblPos val="none"/>
        <c:crossAx val="81484032"/>
        <c:crosses val="autoZero"/>
        <c:auto val="1"/>
        <c:lblOffset val="100"/>
        <c:baseTimeUnit val="years"/>
      </c:date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43.2</c:v>
                </c:pt>
                <c:pt idx="1">
                  <c:v>36.9</c:v>
                </c:pt>
                <c:pt idx="2">
                  <c:v>59.8</c:v>
                </c:pt>
                <c:pt idx="3">
                  <c:v>69.3</c:v>
                </c:pt>
                <c:pt idx="4">
                  <c:v>28.8</c:v>
                </c:pt>
              </c:numCache>
            </c:numRef>
          </c:val>
          <c:extLst>
            <c:ext xmlns:c16="http://schemas.microsoft.com/office/drawing/2014/chart" uri="{C3380CC4-5D6E-409C-BE32-E72D297353CC}">
              <c16:uniqueId val="{00000000-A1B6-408C-A7E6-2A4176CCE672}"/>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60.6</c:v>
                </c:pt>
                <c:pt idx="1">
                  <c:v>51.2</c:v>
                </c:pt>
                <c:pt idx="2">
                  <c:v>69.2</c:v>
                </c:pt>
                <c:pt idx="3">
                  <c:v>59.4</c:v>
                </c:pt>
                <c:pt idx="4">
                  <c:v>43.5</c:v>
                </c:pt>
              </c:numCache>
            </c:numRef>
          </c:val>
          <c:smooth val="0"/>
          <c:extLst>
            <c:ext xmlns:c16="http://schemas.microsoft.com/office/drawing/2014/chart" uri="{C3380CC4-5D6E-409C-BE32-E72D297353CC}">
              <c16:uniqueId val="{00000001-A1B6-408C-A7E6-2A4176CCE672}"/>
            </c:ext>
          </c:extLst>
        </c:ser>
        <c:dLbls>
          <c:showLegendKey val="0"/>
          <c:showVal val="0"/>
          <c:showCatName val="0"/>
          <c:showSerName val="0"/>
          <c:showPercent val="0"/>
          <c:showBubbleSize val="0"/>
        </c:dLbls>
        <c:marker val="1"/>
        <c:smooth val="0"/>
        <c:axId val="81509760"/>
        <c:axId val="81511936"/>
      </c:lineChart>
      <c:dateAx>
        <c:axId val="81509760"/>
        <c:scaling>
          <c:orientation val="minMax"/>
        </c:scaling>
        <c:delete val="1"/>
        <c:axPos val="b"/>
        <c:numFmt formatCode="ge" sourceLinked="1"/>
        <c:majorTickMark val="none"/>
        <c:minorTickMark val="none"/>
        <c:tickLblPos val="none"/>
        <c:crossAx val="81511936"/>
        <c:crosses val="autoZero"/>
        <c:auto val="1"/>
        <c:lblOffset val="100"/>
        <c:baseTimeUnit val="years"/>
      </c:date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1585</c:v>
                </c:pt>
                <c:pt idx="1">
                  <c:v>1454</c:v>
                </c:pt>
                <c:pt idx="2">
                  <c:v>1582</c:v>
                </c:pt>
                <c:pt idx="3">
                  <c:v>2752</c:v>
                </c:pt>
                <c:pt idx="4">
                  <c:v>1081</c:v>
                </c:pt>
              </c:numCache>
            </c:numRef>
          </c:val>
          <c:extLst>
            <c:ext xmlns:c16="http://schemas.microsoft.com/office/drawing/2014/chart" uri="{C3380CC4-5D6E-409C-BE32-E72D297353CC}">
              <c16:uniqueId val="{00000000-BB88-4F48-8525-5F51C662FC17}"/>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10580</c:v>
                </c:pt>
                <c:pt idx="1">
                  <c:v>5117</c:v>
                </c:pt>
                <c:pt idx="2">
                  <c:v>8856</c:v>
                </c:pt>
                <c:pt idx="3">
                  <c:v>8531</c:v>
                </c:pt>
                <c:pt idx="4">
                  <c:v>7762</c:v>
                </c:pt>
              </c:numCache>
            </c:numRef>
          </c:val>
          <c:smooth val="0"/>
          <c:extLst>
            <c:ext xmlns:c16="http://schemas.microsoft.com/office/drawing/2014/chart" uri="{C3380CC4-5D6E-409C-BE32-E72D297353CC}">
              <c16:uniqueId val="{00000001-BB88-4F48-8525-5F51C662FC17}"/>
            </c:ext>
          </c:extLst>
        </c:ser>
        <c:dLbls>
          <c:showLegendKey val="0"/>
          <c:showVal val="0"/>
          <c:showCatName val="0"/>
          <c:showSerName val="0"/>
          <c:showPercent val="0"/>
          <c:showBubbleSize val="0"/>
        </c:dLbls>
        <c:marker val="1"/>
        <c:smooth val="0"/>
        <c:axId val="81537664"/>
        <c:axId val="81556224"/>
      </c:lineChart>
      <c:dateAx>
        <c:axId val="81537664"/>
        <c:scaling>
          <c:orientation val="minMax"/>
        </c:scaling>
        <c:delete val="1"/>
        <c:axPos val="b"/>
        <c:numFmt formatCode="ge" sourceLinked="1"/>
        <c:majorTickMark val="none"/>
        <c:minorTickMark val="none"/>
        <c:tickLblPos val="none"/>
        <c:crossAx val="81556224"/>
        <c:crosses val="autoZero"/>
        <c:auto val="1"/>
        <c:lblOffset val="100"/>
        <c:baseTimeUnit val="years"/>
      </c:date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1" zoomScaleNormal="100" zoomScaleSheetLayoutView="70" workbookViewId="0">
      <selection activeCell="LW55" sqref="LW5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熊本県　熊本県営第二有料駐車場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932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99</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346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180.3</v>
      </c>
      <c r="V31" s="110"/>
      <c r="W31" s="110"/>
      <c r="X31" s="110"/>
      <c r="Y31" s="110"/>
      <c r="Z31" s="110"/>
      <c r="AA31" s="110"/>
      <c r="AB31" s="110"/>
      <c r="AC31" s="110"/>
      <c r="AD31" s="110"/>
      <c r="AE31" s="110"/>
      <c r="AF31" s="110"/>
      <c r="AG31" s="110"/>
      <c r="AH31" s="110"/>
      <c r="AI31" s="110"/>
      <c r="AJ31" s="110"/>
      <c r="AK31" s="110"/>
      <c r="AL31" s="110"/>
      <c r="AM31" s="110"/>
      <c r="AN31" s="110">
        <f>データ!Z7</f>
        <v>158.6</v>
      </c>
      <c r="AO31" s="110"/>
      <c r="AP31" s="110"/>
      <c r="AQ31" s="110"/>
      <c r="AR31" s="110"/>
      <c r="AS31" s="110"/>
      <c r="AT31" s="110"/>
      <c r="AU31" s="110"/>
      <c r="AV31" s="110"/>
      <c r="AW31" s="110"/>
      <c r="AX31" s="110"/>
      <c r="AY31" s="110"/>
      <c r="AZ31" s="110"/>
      <c r="BA31" s="110"/>
      <c r="BB31" s="110"/>
      <c r="BC31" s="110"/>
      <c r="BD31" s="110"/>
      <c r="BE31" s="110"/>
      <c r="BF31" s="110"/>
      <c r="BG31" s="110">
        <f>データ!AA7</f>
        <v>175.3</v>
      </c>
      <c r="BH31" s="110"/>
      <c r="BI31" s="110"/>
      <c r="BJ31" s="110"/>
      <c r="BK31" s="110"/>
      <c r="BL31" s="110"/>
      <c r="BM31" s="110"/>
      <c r="BN31" s="110"/>
      <c r="BO31" s="110"/>
      <c r="BP31" s="110"/>
      <c r="BQ31" s="110"/>
      <c r="BR31" s="110"/>
      <c r="BS31" s="110"/>
      <c r="BT31" s="110"/>
      <c r="BU31" s="110"/>
      <c r="BV31" s="110"/>
      <c r="BW31" s="110"/>
      <c r="BX31" s="110"/>
      <c r="BY31" s="110"/>
      <c r="BZ31" s="110">
        <f>データ!AB7</f>
        <v>325.8</v>
      </c>
      <c r="CA31" s="110"/>
      <c r="CB31" s="110"/>
      <c r="CC31" s="110"/>
      <c r="CD31" s="110"/>
      <c r="CE31" s="110"/>
      <c r="CF31" s="110"/>
      <c r="CG31" s="110"/>
      <c r="CH31" s="110"/>
      <c r="CI31" s="110"/>
      <c r="CJ31" s="110"/>
      <c r="CK31" s="110"/>
      <c r="CL31" s="110"/>
      <c r="CM31" s="110"/>
      <c r="CN31" s="110"/>
      <c r="CO31" s="110"/>
      <c r="CP31" s="110"/>
      <c r="CQ31" s="110"/>
      <c r="CR31" s="110"/>
      <c r="CS31" s="110">
        <f>データ!AC7</f>
        <v>140.5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91.9</v>
      </c>
      <c r="JD31" s="81"/>
      <c r="JE31" s="81"/>
      <c r="JF31" s="81"/>
      <c r="JG31" s="81"/>
      <c r="JH31" s="81"/>
      <c r="JI31" s="81"/>
      <c r="JJ31" s="81"/>
      <c r="JK31" s="81"/>
      <c r="JL31" s="81"/>
      <c r="JM31" s="81"/>
      <c r="JN31" s="81"/>
      <c r="JO31" s="81"/>
      <c r="JP31" s="81"/>
      <c r="JQ31" s="81"/>
      <c r="JR31" s="81"/>
      <c r="JS31" s="81"/>
      <c r="JT31" s="81"/>
      <c r="JU31" s="82"/>
      <c r="JV31" s="80">
        <f>データ!DL7</f>
        <v>91.9</v>
      </c>
      <c r="JW31" s="81"/>
      <c r="JX31" s="81"/>
      <c r="JY31" s="81"/>
      <c r="JZ31" s="81"/>
      <c r="KA31" s="81"/>
      <c r="KB31" s="81"/>
      <c r="KC31" s="81"/>
      <c r="KD31" s="81"/>
      <c r="KE31" s="81"/>
      <c r="KF31" s="81"/>
      <c r="KG31" s="81"/>
      <c r="KH31" s="81"/>
      <c r="KI31" s="81"/>
      <c r="KJ31" s="81"/>
      <c r="KK31" s="81"/>
      <c r="KL31" s="81"/>
      <c r="KM31" s="81"/>
      <c r="KN31" s="82"/>
      <c r="KO31" s="80">
        <f>データ!DM7</f>
        <v>97.3</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94.6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190.3</v>
      </c>
      <c r="V32" s="110"/>
      <c r="W32" s="110"/>
      <c r="X32" s="110"/>
      <c r="Y32" s="110"/>
      <c r="Z32" s="110"/>
      <c r="AA32" s="110"/>
      <c r="AB32" s="110"/>
      <c r="AC32" s="110"/>
      <c r="AD32" s="110"/>
      <c r="AE32" s="110"/>
      <c r="AF32" s="110"/>
      <c r="AG32" s="110"/>
      <c r="AH32" s="110"/>
      <c r="AI32" s="110"/>
      <c r="AJ32" s="110"/>
      <c r="AK32" s="110"/>
      <c r="AL32" s="110"/>
      <c r="AM32" s="110"/>
      <c r="AN32" s="110">
        <f>データ!AE7</f>
        <v>135.5</v>
      </c>
      <c r="AO32" s="110"/>
      <c r="AP32" s="110"/>
      <c r="AQ32" s="110"/>
      <c r="AR32" s="110"/>
      <c r="AS32" s="110"/>
      <c r="AT32" s="110"/>
      <c r="AU32" s="110"/>
      <c r="AV32" s="110"/>
      <c r="AW32" s="110"/>
      <c r="AX32" s="110"/>
      <c r="AY32" s="110"/>
      <c r="AZ32" s="110"/>
      <c r="BA32" s="110"/>
      <c r="BB32" s="110"/>
      <c r="BC32" s="110"/>
      <c r="BD32" s="110"/>
      <c r="BE32" s="110"/>
      <c r="BF32" s="110"/>
      <c r="BG32" s="110">
        <f>データ!AF7</f>
        <v>217.8</v>
      </c>
      <c r="BH32" s="110"/>
      <c r="BI32" s="110"/>
      <c r="BJ32" s="110"/>
      <c r="BK32" s="110"/>
      <c r="BL32" s="110"/>
      <c r="BM32" s="110"/>
      <c r="BN32" s="110"/>
      <c r="BO32" s="110"/>
      <c r="BP32" s="110"/>
      <c r="BQ32" s="110"/>
      <c r="BR32" s="110"/>
      <c r="BS32" s="110"/>
      <c r="BT32" s="110"/>
      <c r="BU32" s="110"/>
      <c r="BV32" s="110"/>
      <c r="BW32" s="110"/>
      <c r="BX32" s="110"/>
      <c r="BY32" s="110"/>
      <c r="BZ32" s="110">
        <f>データ!AG7</f>
        <v>228.7</v>
      </c>
      <c r="CA32" s="110"/>
      <c r="CB32" s="110"/>
      <c r="CC32" s="110"/>
      <c r="CD32" s="110"/>
      <c r="CE32" s="110"/>
      <c r="CF32" s="110"/>
      <c r="CG32" s="110"/>
      <c r="CH32" s="110"/>
      <c r="CI32" s="110"/>
      <c r="CJ32" s="110"/>
      <c r="CK32" s="110"/>
      <c r="CL32" s="110"/>
      <c r="CM32" s="110"/>
      <c r="CN32" s="110"/>
      <c r="CO32" s="110"/>
      <c r="CP32" s="110"/>
      <c r="CQ32" s="110"/>
      <c r="CR32" s="110"/>
      <c r="CS32" s="110">
        <f>データ!AH7</f>
        <v>147.30000000000001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92</v>
      </c>
      <c r="JD32" s="81"/>
      <c r="JE32" s="81"/>
      <c r="JF32" s="81"/>
      <c r="JG32" s="81"/>
      <c r="JH32" s="81"/>
      <c r="JI32" s="81"/>
      <c r="JJ32" s="81"/>
      <c r="JK32" s="81"/>
      <c r="JL32" s="81"/>
      <c r="JM32" s="81"/>
      <c r="JN32" s="81"/>
      <c r="JO32" s="81"/>
      <c r="JP32" s="81"/>
      <c r="JQ32" s="81"/>
      <c r="JR32" s="81"/>
      <c r="JS32" s="81"/>
      <c r="JT32" s="81"/>
      <c r="JU32" s="82"/>
      <c r="JV32" s="80">
        <f>データ!DQ7</f>
        <v>89.9</v>
      </c>
      <c r="JW32" s="81"/>
      <c r="JX32" s="81"/>
      <c r="JY32" s="81"/>
      <c r="JZ32" s="81"/>
      <c r="KA32" s="81"/>
      <c r="KB32" s="81"/>
      <c r="KC32" s="81"/>
      <c r="KD32" s="81"/>
      <c r="KE32" s="81"/>
      <c r="KF32" s="81"/>
      <c r="KG32" s="81"/>
      <c r="KH32" s="81"/>
      <c r="KI32" s="81"/>
      <c r="KJ32" s="81"/>
      <c r="KK32" s="81"/>
      <c r="KL32" s="81"/>
      <c r="KM32" s="81"/>
      <c r="KN32" s="82"/>
      <c r="KO32" s="80">
        <f>データ!DR7</f>
        <v>105.2</v>
      </c>
      <c r="KP32" s="81"/>
      <c r="KQ32" s="81"/>
      <c r="KR32" s="81"/>
      <c r="KS32" s="81"/>
      <c r="KT32" s="81"/>
      <c r="KU32" s="81"/>
      <c r="KV32" s="81"/>
      <c r="KW32" s="81"/>
      <c r="KX32" s="81"/>
      <c r="KY32" s="81"/>
      <c r="KZ32" s="81"/>
      <c r="LA32" s="81"/>
      <c r="LB32" s="81"/>
      <c r="LC32" s="81"/>
      <c r="LD32" s="81"/>
      <c r="LE32" s="81"/>
      <c r="LF32" s="81"/>
      <c r="LG32" s="82"/>
      <c r="LH32" s="80">
        <f>データ!DS7</f>
        <v>105.3</v>
      </c>
      <c r="LI32" s="81"/>
      <c r="LJ32" s="81"/>
      <c r="LK32" s="81"/>
      <c r="LL32" s="81"/>
      <c r="LM32" s="81"/>
      <c r="LN32" s="81"/>
      <c r="LO32" s="81"/>
      <c r="LP32" s="81"/>
      <c r="LQ32" s="81"/>
      <c r="LR32" s="81"/>
      <c r="LS32" s="81"/>
      <c r="LT32" s="81"/>
      <c r="LU32" s="81"/>
      <c r="LV32" s="81"/>
      <c r="LW32" s="81"/>
      <c r="LX32" s="81"/>
      <c r="LY32" s="81"/>
      <c r="LZ32" s="82"/>
      <c r="MA32" s="80">
        <f>データ!DT7</f>
        <v>98.5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43.2</v>
      </c>
      <c r="EM52" s="110"/>
      <c r="EN52" s="110"/>
      <c r="EO52" s="110"/>
      <c r="EP52" s="110"/>
      <c r="EQ52" s="110"/>
      <c r="ER52" s="110"/>
      <c r="ES52" s="110"/>
      <c r="ET52" s="110"/>
      <c r="EU52" s="110"/>
      <c r="EV52" s="110"/>
      <c r="EW52" s="110"/>
      <c r="EX52" s="110"/>
      <c r="EY52" s="110"/>
      <c r="EZ52" s="110"/>
      <c r="FA52" s="110"/>
      <c r="FB52" s="110"/>
      <c r="FC52" s="110"/>
      <c r="FD52" s="110"/>
      <c r="FE52" s="110">
        <f>データ!BG7</f>
        <v>36.9</v>
      </c>
      <c r="FF52" s="110"/>
      <c r="FG52" s="110"/>
      <c r="FH52" s="110"/>
      <c r="FI52" s="110"/>
      <c r="FJ52" s="110"/>
      <c r="FK52" s="110"/>
      <c r="FL52" s="110"/>
      <c r="FM52" s="110"/>
      <c r="FN52" s="110"/>
      <c r="FO52" s="110"/>
      <c r="FP52" s="110"/>
      <c r="FQ52" s="110"/>
      <c r="FR52" s="110"/>
      <c r="FS52" s="110"/>
      <c r="FT52" s="110"/>
      <c r="FU52" s="110"/>
      <c r="FV52" s="110"/>
      <c r="FW52" s="110"/>
      <c r="FX52" s="110">
        <f>データ!BH7</f>
        <v>59.8</v>
      </c>
      <c r="FY52" s="110"/>
      <c r="FZ52" s="110"/>
      <c r="GA52" s="110"/>
      <c r="GB52" s="110"/>
      <c r="GC52" s="110"/>
      <c r="GD52" s="110"/>
      <c r="GE52" s="110"/>
      <c r="GF52" s="110"/>
      <c r="GG52" s="110"/>
      <c r="GH52" s="110"/>
      <c r="GI52" s="110"/>
      <c r="GJ52" s="110"/>
      <c r="GK52" s="110"/>
      <c r="GL52" s="110"/>
      <c r="GM52" s="110"/>
      <c r="GN52" s="110"/>
      <c r="GO52" s="110"/>
      <c r="GP52" s="110"/>
      <c r="GQ52" s="110">
        <f>データ!BI7</f>
        <v>69.3</v>
      </c>
      <c r="GR52" s="110"/>
      <c r="GS52" s="110"/>
      <c r="GT52" s="110"/>
      <c r="GU52" s="110"/>
      <c r="GV52" s="110"/>
      <c r="GW52" s="110"/>
      <c r="GX52" s="110"/>
      <c r="GY52" s="110"/>
      <c r="GZ52" s="110"/>
      <c r="HA52" s="110"/>
      <c r="HB52" s="110"/>
      <c r="HC52" s="110"/>
      <c r="HD52" s="110"/>
      <c r="HE52" s="110"/>
      <c r="HF52" s="110"/>
      <c r="HG52" s="110"/>
      <c r="HH52" s="110"/>
      <c r="HI52" s="110"/>
      <c r="HJ52" s="110">
        <f>データ!BJ7</f>
        <v>28.8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1585</v>
      </c>
      <c r="JD52" s="106"/>
      <c r="JE52" s="106"/>
      <c r="JF52" s="106"/>
      <c r="JG52" s="106"/>
      <c r="JH52" s="106"/>
      <c r="JI52" s="106"/>
      <c r="JJ52" s="106"/>
      <c r="JK52" s="106"/>
      <c r="JL52" s="106"/>
      <c r="JM52" s="106"/>
      <c r="JN52" s="106"/>
      <c r="JO52" s="106"/>
      <c r="JP52" s="106"/>
      <c r="JQ52" s="106"/>
      <c r="JR52" s="106"/>
      <c r="JS52" s="106"/>
      <c r="JT52" s="106"/>
      <c r="JU52" s="106"/>
      <c r="JV52" s="106">
        <f>データ!BR7</f>
        <v>1454</v>
      </c>
      <c r="JW52" s="106"/>
      <c r="JX52" s="106"/>
      <c r="JY52" s="106"/>
      <c r="JZ52" s="106"/>
      <c r="KA52" s="106"/>
      <c r="KB52" s="106"/>
      <c r="KC52" s="106"/>
      <c r="KD52" s="106"/>
      <c r="KE52" s="106"/>
      <c r="KF52" s="106"/>
      <c r="KG52" s="106"/>
      <c r="KH52" s="106"/>
      <c r="KI52" s="106"/>
      <c r="KJ52" s="106"/>
      <c r="KK52" s="106"/>
      <c r="KL52" s="106"/>
      <c r="KM52" s="106"/>
      <c r="KN52" s="106"/>
      <c r="KO52" s="106">
        <f>データ!BS7</f>
        <v>1582</v>
      </c>
      <c r="KP52" s="106"/>
      <c r="KQ52" s="106"/>
      <c r="KR52" s="106"/>
      <c r="KS52" s="106"/>
      <c r="KT52" s="106"/>
      <c r="KU52" s="106"/>
      <c r="KV52" s="106"/>
      <c r="KW52" s="106"/>
      <c r="KX52" s="106"/>
      <c r="KY52" s="106"/>
      <c r="KZ52" s="106"/>
      <c r="LA52" s="106"/>
      <c r="LB52" s="106"/>
      <c r="LC52" s="106"/>
      <c r="LD52" s="106"/>
      <c r="LE52" s="106"/>
      <c r="LF52" s="106"/>
      <c r="LG52" s="106"/>
      <c r="LH52" s="106">
        <f>データ!BT7</f>
        <v>2752</v>
      </c>
      <c r="LI52" s="106"/>
      <c r="LJ52" s="106"/>
      <c r="LK52" s="106"/>
      <c r="LL52" s="106"/>
      <c r="LM52" s="106"/>
      <c r="LN52" s="106"/>
      <c r="LO52" s="106"/>
      <c r="LP52" s="106"/>
      <c r="LQ52" s="106"/>
      <c r="LR52" s="106"/>
      <c r="LS52" s="106"/>
      <c r="LT52" s="106"/>
      <c r="LU52" s="106"/>
      <c r="LV52" s="106"/>
      <c r="LW52" s="106"/>
      <c r="LX52" s="106"/>
      <c r="LY52" s="106"/>
      <c r="LZ52" s="106"/>
      <c r="MA52" s="106">
        <f>データ!BU7</f>
        <v>1081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60.6</v>
      </c>
      <c r="EM53" s="110"/>
      <c r="EN53" s="110"/>
      <c r="EO53" s="110"/>
      <c r="EP53" s="110"/>
      <c r="EQ53" s="110"/>
      <c r="ER53" s="110"/>
      <c r="ES53" s="110"/>
      <c r="ET53" s="110"/>
      <c r="EU53" s="110"/>
      <c r="EV53" s="110"/>
      <c r="EW53" s="110"/>
      <c r="EX53" s="110"/>
      <c r="EY53" s="110"/>
      <c r="EZ53" s="110"/>
      <c r="FA53" s="110"/>
      <c r="FB53" s="110"/>
      <c r="FC53" s="110"/>
      <c r="FD53" s="110"/>
      <c r="FE53" s="110">
        <f>データ!BL7</f>
        <v>51.2</v>
      </c>
      <c r="FF53" s="110"/>
      <c r="FG53" s="110"/>
      <c r="FH53" s="110"/>
      <c r="FI53" s="110"/>
      <c r="FJ53" s="110"/>
      <c r="FK53" s="110"/>
      <c r="FL53" s="110"/>
      <c r="FM53" s="110"/>
      <c r="FN53" s="110"/>
      <c r="FO53" s="110"/>
      <c r="FP53" s="110"/>
      <c r="FQ53" s="110"/>
      <c r="FR53" s="110"/>
      <c r="FS53" s="110"/>
      <c r="FT53" s="110"/>
      <c r="FU53" s="110"/>
      <c r="FV53" s="110"/>
      <c r="FW53" s="110"/>
      <c r="FX53" s="110">
        <f>データ!BM7</f>
        <v>69.2</v>
      </c>
      <c r="FY53" s="110"/>
      <c r="FZ53" s="110"/>
      <c r="GA53" s="110"/>
      <c r="GB53" s="110"/>
      <c r="GC53" s="110"/>
      <c r="GD53" s="110"/>
      <c r="GE53" s="110"/>
      <c r="GF53" s="110"/>
      <c r="GG53" s="110"/>
      <c r="GH53" s="110"/>
      <c r="GI53" s="110"/>
      <c r="GJ53" s="110"/>
      <c r="GK53" s="110"/>
      <c r="GL53" s="110"/>
      <c r="GM53" s="110"/>
      <c r="GN53" s="110"/>
      <c r="GO53" s="110"/>
      <c r="GP53" s="110"/>
      <c r="GQ53" s="110">
        <f>データ!BN7</f>
        <v>59.4</v>
      </c>
      <c r="GR53" s="110"/>
      <c r="GS53" s="110"/>
      <c r="GT53" s="110"/>
      <c r="GU53" s="110"/>
      <c r="GV53" s="110"/>
      <c r="GW53" s="110"/>
      <c r="GX53" s="110"/>
      <c r="GY53" s="110"/>
      <c r="GZ53" s="110"/>
      <c r="HA53" s="110"/>
      <c r="HB53" s="110"/>
      <c r="HC53" s="110"/>
      <c r="HD53" s="110"/>
      <c r="HE53" s="110"/>
      <c r="HF53" s="110"/>
      <c r="HG53" s="110"/>
      <c r="HH53" s="110"/>
      <c r="HI53" s="110"/>
      <c r="HJ53" s="110">
        <f>データ!BO7</f>
        <v>43.5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10580</v>
      </c>
      <c r="JD53" s="106"/>
      <c r="JE53" s="106"/>
      <c r="JF53" s="106"/>
      <c r="JG53" s="106"/>
      <c r="JH53" s="106"/>
      <c r="JI53" s="106"/>
      <c r="JJ53" s="106"/>
      <c r="JK53" s="106"/>
      <c r="JL53" s="106"/>
      <c r="JM53" s="106"/>
      <c r="JN53" s="106"/>
      <c r="JO53" s="106"/>
      <c r="JP53" s="106"/>
      <c r="JQ53" s="106"/>
      <c r="JR53" s="106"/>
      <c r="JS53" s="106"/>
      <c r="JT53" s="106"/>
      <c r="JU53" s="106"/>
      <c r="JV53" s="106">
        <f>データ!BW7</f>
        <v>5117</v>
      </c>
      <c r="JW53" s="106"/>
      <c r="JX53" s="106"/>
      <c r="JY53" s="106"/>
      <c r="JZ53" s="106"/>
      <c r="KA53" s="106"/>
      <c r="KB53" s="106"/>
      <c r="KC53" s="106"/>
      <c r="KD53" s="106"/>
      <c r="KE53" s="106"/>
      <c r="KF53" s="106"/>
      <c r="KG53" s="106"/>
      <c r="KH53" s="106"/>
      <c r="KI53" s="106"/>
      <c r="KJ53" s="106"/>
      <c r="KK53" s="106"/>
      <c r="KL53" s="106"/>
      <c r="KM53" s="106"/>
      <c r="KN53" s="106"/>
      <c r="KO53" s="106">
        <f>データ!BX7</f>
        <v>8856</v>
      </c>
      <c r="KP53" s="106"/>
      <c r="KQ53" s="106"/>
      <c r="KR53" s="106"/>
      <c r="KS53" s="106"/>
      <c r="KT53" s="106"/>
      <c r="KU53" s="106"/>
      <c r="KV53" s="106"/>
      <c r="KW53" s="106"/>
      <c r="KX53" s="106"/>
      <c r="KY53" s="106"/>
      <c r="KZ53" s="106"/>
      <c r="LA53" s="106"/>
      <c r="LB53" s="106"/>
      <c r="LC53" s="106"/>
      <c r="LD53" s="106"/>
      <c r="LE53" s="106"/>
      <c r="LF53" s="106"/>
      <c r="LG53" s="106"/>
      <c r="LH53" s="106">
        <f>データ!BY7</f>
        <v>8531</v>
      </c>
      <c r="LI53" s="106"/>
      <c r="LJ53" s="106"/>
      <c r="LK53" s="106"/>
      <c r="LL53" s="106"/>
      <c r="LM53" s="106"/>
      <c r="LN53" s="106"/>
      <c r="LO53" s="106"/>
      <c r="LP53" s="106"/>
      <c r="LQ53" s="106"/>
      <c r="LR53" s="106"/>
      <c r="LS53" s="106"/>
      <c r="LT53" s="106"/>
      <c r="LU53" s="106"/>
      <c r="LV53" s="106"/>
      <c r="LW53" s="106"/>
      <c r="LX53" s="106"/>
      <c r="LY53" s="106"/>
      <c r="LZ53" s="106"/>
      <c r="MA53" s="106">
        <f>データ!BZ7</f>
        <v>7762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0</v>
      </c>
      <c r="S77" s="81"/>
      <c r="T77" s="81"/>
      <c r="U77" s="81"/>
      <c r="V77" s="81"/>
      <c r="W77" s="81"/>
      <c r="X77" s="81"/>
      <c r="Y77" s="81"/>
      <c r="Z77" s="81"/>
      <c r="AA77" s="81"/>
      <c r="AB77" s="81"/>
      <c r="AC77" s="81"/>
      <c r="AD77" s="81"/>
      <c r="AE77" s="81"/>
      <c r="AF77" s="82"/>
      <c r="AG77" s="80">
        <f>データ!CC7</f>
        <v>0</v>
      </c>
      <c r="AH77" s="81"/>
      <c r="AI77" s="81"/>
      <c r="AJ77" s="81"/>
      <c r="AK77" s="81"/>
      <c r="AL77" s="81"/>
      <c r="AM77" s="81"/>
      <c r="AN77" s="81"/>
      <c r="AO77" s="81"/>
      <c r="AP77" s="81"/>
      <c r="AQ77" s="81"/>
      <c r="AR77" s="81"/>
      <c r="AS77" s="81"/>
      <c r="AT77" s="81"/>
      <c r="AU77" s="82"/>
      <c r="AV77" s="80">
        <f>データ!CD7</f>
        <v>0</v>
      </c>
      <c r="AW77" s="81"/>
      <c r="AX77" s="81"/>
      <c r="AY77" s="81"/>
      <c r="AZ77" s="81"/>
      <c r="BA77" s="81"/>
      <c r="BB77" s="81"/>
      <c r="BC77" s="81"/>
      <c r="BD77" s="81"/>
      <c r="BE77" s="81"/>
      <c r="BF77" s="81"/>
      <c r="BG77" s="81"/>
      <c r="BH77" s="81"/>
      <c r="BI77" s="81"/>
      <c r="BJ77" s="82"/>
      <c r="BK77" s="80">
        <f>データ!CE7</f>
        <v>0</v>
      </c>
      <c r="BL77" s="81"/>
      <c r="BM77" s="81"/>
      <c r="BN77" s="81"/>
      <c r="BO77" s="81"/>
      <c r="BP77" s="81"/>
      <c r="BQ77" s="81"/>
      <c r="BR77" s="81"/>
      <c r="BS77" s="81"/>
      <c r="BT77" s="81"/>
      <c r="BU77" s="81"/>
      <c r="BV77" s="81"/>
      <c r="BW77" s="81"/>
      <c r="BX77" s="81"/>
      <c r="BY77" s="82"/>
      <c r="BZ77" s="80">
        <f>データ!CF7</f>
        <v>0</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57.7</v>
      </c>
      <c r="S78" s="81"/>
      <c r="T78" s="81"/>
      <c r="U78" s="81"/>
      <c r="V78" s="81"/>
      <c r="W78" s="81"/>
      <c r="X78" s="81"/>
      <c r="Y78" s="81"/>
      <c r="Z78" s="81"/>
      <c r="AA78" s="81"/>
      <c r="AB78" s="81"/>
      <c r="AC78" s="81"/>
      <c r="AD78" s="81"/>
      <c r="AE78" s="81"/>
      <c r="AF78" s="82"/>
      <c r="AG78" s="80">
        <f>データ!CH7</f>
        <v>59</v>
      </c>
      <c r="AH78" s="81"/>
      <c r="AI78" s="81"/>
      <c r="AJ78" s="81"/>
      <c r="AK78" s="81"/>
      <c r="AL78" s="81"/>
      <c r="AM78" s="81"/>
      <c r="AN78" s="81"/>
      <c r="AO78" s="81"/>
      <c r="AP78" s="81"/>
      <c r="AQ78" s="81"/>
      <c r="AR78" s="81"/>
      <c r="AS78" s="81"/>
      <c r="AT78" s="81"/>
      <c r="AU78" s="82"/>
      <c r="AV78" s="80">
        <f>データ!CI7</f>
        <v>59.7</v>
      </c>
      <c r="AW78" s="81"/>
      <c r="AX78" s="81"/>
      <c r="AY78" s="81"/>
      <c r="AZ78" s="81"/>
      <c r="BA78" s="81"/>
      <c r="BB78" s="81"/>
      <c r="BC78" s="81"/>
      <c r="BD78" s="81"/>
      <c r="BE78" s="81"/>
      <c r="BF78" s="81"/>
      <c r="BG78" s="81"/>
      <c r="BH78" s="81"/>
      <c r="BI78" s="81"/>
      <c r="BJ78" s="82"/>
      <c r="BK78" s="80">
        <f>データ!CJ7</f>
        <v>57.7</v>
      </c>
      <c r="BL78" s="81"/>
      <c r="BM78" s="81"/>
      <c r="BN78" s="81"/>
      <c r="BO78" s="81"/>
      <c r="BP78" s="81"/>
      <c r="BQ78" s="81"/>
      <c r="BR78" s="81"/>
      <c r="BS78" s="81"/>
      <c r="BT78" s="81"/>
      <c r="BU78" s="81"/>
      <c r="BV78" s="81"/>
      <c r="BW78" s="81"/>
      <c r="BX78" s="81"/>
      <c r="BY78" s="82"/>
      <c r="BZ78" s="80">
        <f>データ!CK7</f>
        <v>27.6</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47</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PBMyxyzAk+KhGCs72PrGq+FKFweDrwWUCcqPE5za0Ug2N6B/Yqx/i8DHxFIFoIyfM+fJy3YcA3L0ACmTNQcAag==" saltValue="deq53Z5lDlzIS9PNldu9E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37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99</v>
      </c>
      <c r="AV5" s="59" t="s">
        <v>103</v>
      </c>
      <c r="AW5" s="59" t="s">
        <v>104</v>
      </c>
      <c r="AX5" s="59" t="s">
        <v>91</v>
      </c>
      <c r="AY5" s="59" t="s">
        <v>102</v>
      </c>
      <c r="AZ5" s="59" t="s">
        <v>93</v>
      </c>
      <c r="BA5" s="59" t="s">
        <v>94</v>
      </c>
      <c r="BB5" s="59" t="s">
        <v>95</v>
      </c>
      <c r="BC5" s="59" t="s">
        <v>96</v>
      </c>
      <c r="BD5" s="59" t="s">
        <v>97</v>
      </c>
      <c r="BE5" s="59" t="s">
        <v>98</v>
      </c>
      <c r="BF5" s="59" t="s">
        <v>99</v>
      </c>
      <c r="BG5" s="59" t="s">
        <v>103</v>
      </c>
      <c r="BH5" s="59" t="s">
        <v>104</v>
      </c>
      <c r="BI5" s="59" t="s">
        <v>105</v>
      </c>
      <c r="BJ5" s="59" t="s">
        <v>102</v>
      </c>
      <c r="BK5" s="59" t="s">
        <v>93</v>
      </c>
      <c r="BL5" s="59" t="s">
        <v>94</v>
      </c>
      <c r="BM5" s="59" t="s">
        <v>95</v>
      </c>
      <c r="BN5" s="59" t="s">
        <v>96</v>
      </c>
      <c r="BO5" s="59" t="s">
        <v>97</v>
      </c>
      <c r="BP5" s="59" t="s">
        <v>98</v>
      </c>
      <c r="BQ5" s="59" t="s">
        <v>99</v>
      </c>
      <c r="BR5" s="59" t="s">
        <v>89</v>
      </c>
      <c r="BS5" s="59" t="s">
        <v>104</v>
      </c>
      <c r="BT5" s="59" t="s">
        <v>91</v>
      </c>
      <c r="BU5" s="59" t="s">
        <v>92</v>
      </c>
      <c r="BV5" s="59" t="s">
        <v>93</v>
      </c>
      <c r="BW5" s="59" t="s">
        <v>94</v>
      </c>
      <c r="BX5" s="59" t="s">
        <v>95</v>
      </c>
      <c r="BY5" s="59" t="s">
        <v>96</v>
      </c>
      <c r="BZ5" s="59" t="s">
        <v>97</v>
      </c>
      <c r="CA5" s="59" t="s">
        <v>98</v>
      </c>
      <c r="CB5" s="59" t="s">
        <v>99</v>
      </c>
      <c r="CC5" s="59" t="s">
        <v>106</v>
      </c>
      <c r="CD5" s="59" t="s">
        <v>104</v>
      </c>
      <c r="CE5" s="59" t="s">
        <v>101</v>
      </c>
      <c r="CF5" s="59" t="s">
        <v>92</v>
      </c>
      <c r="CG5" s="59" t="s">
        <v>93</v>
      </c>
      <c r="CH5" s="59" t="s">
        <v>94</v>
      </c>
      <c r="CI5" s="59" t="s">
        <v>95</v>
      </c>
      <c r="CJ5" s="59" t="s">
        <v>96</v>
      </c>
      <c r="CK5" s="59" t="s">
        <v>97</v>
      </c>
      <c r="CL5" s="59" t="s">
        <v>98</v>
      </c>
      <c r="CM5" s="150"/>
      <c r="CN5" s="150"/>
      <c r="CO5" s="59" t="s">
        <v>107</v>
      </c>
      <c r="CP5" s="59" t="s">
        <v>89</v>
      </c>
      <c r="CQ5" s="59" t="s">
        <v>100</v>
      </c>
      <c r="CR5" s="59" t="s">
        <v>91</v>
      </c>
      <c r="CS5" s="59" t="s">
        <v>92</v>
      </c>
      <c r="CT5" s="59" t="s">
        <v>93</v>
      </c>
      <c r="CU5" s="59" t="s">
        <v>94</v>
      </c>
      <c r="CV5" s="59" t="s">
        <v>95</v>
      </c>
      <c r="CW5" s="59" t="s">
        <v>96</v>
      </c>
      <c r="CX5" s="59" t="s">
        <v>97</v>
      </c>
      <c r="CY5" s="59" t="s">
        <v>98</v>
      </c>
      <c r="CZ5" s="59" t="s">
        <v>99</v>
      </c>
      <c r="DA5" s="59" t="s">
        <v>89</v>
      </c>
      <c r="DB5" s="59" t="s">
        <v>90</v>
      </c>
      <c r="DC5" s="59" t="s">
        <v>101</v>
      </c>
      <c r="DD5" s="59" t="s">
        <v>102</v>
      </c>
      <c r="DE5" s="59" t="s">
        <v>93</v>
      </c>
      <c r="DF5" s="59" t="s">
        <v>94</v>
      </c>
      <c r="DG5" s="59" t="s">
        <v>95</v>
      </c>
      <c r="DH5" s="59" t="s">
        <v>96</v>
      </c>
      <c r="DI5" s="59" t="s">
        <v>97</v>
      </c>
      <c r="DJ5" s="59" t="s">
        <v>35</v>
      </c>
      <c r="DK5" s="59" t="s">
        <v>88</v>
      </c>
      <c r="DL5" s="59" t="s">
        <v>103</v>
      </c>
      <c r="DM5" s="59" t="s">
        <v>104</v>
      </c>
      <c r="DN5" s="59" t="s">
        <v>91</v>
      </c>
      <c r="DO5" s="59" t="s">
        <v>102</v>
      </c>
      <c r="DP5" s="59" t="s">
        <v>93</v>
      </c>
      <c r="DQ5" s="59" t="s">
        <v>94</v>
      </c>
      <c r="DR5" s="59" t="s">
        <v>95</v>
      </c>
      <c r="DS5" s="59" t="s">
        <v>96</v>
      </c>
      <c r="DT5" s="59" t="s">
        <v>97</v>
      </c>
      <c r="DU5" s="59" t="s">
        <v>98</v>
      </c>
    </row>
    <row r="6" spans="1:125" s="66" customFormat="1" x14ac:dyDescent="0.15">
      <c r="A6" s="49" t="s">
        <v>108</v>
      </c>
      <c r="B6" s="60">
        <f>B8</f>
        <v>2018</v>
      </c>
      <c r="C6" s="60">
        <f t="shared" ref="C6:X6" si="1">C8</f>
        <v>430005</v>
      </c>
      <c r="D6" s="60">
        <f t="shared" si="1"/>
        <v>46</v>
      </c>
      <c r="E6" s="60">
        <f t="shared" si="1"/>
        <v>14</v>
      </c>
      <c r="F6" s="60">
        <f t="shared" si="1"/>
        <v>0</v>
      </c>
      <c r="G6" s="60">
        <f t="shared" si="1"/>
        <v>2</v>
      </c>
      <c r="H6" s="60" t="str">
        <f>SUBSTITUTE(H8,"　","")</f>
        <v>熊本県</v>
      </c>
      <c r="I6" s="60" t="str">
        <f t="shared" si="1"/>
        <v>熊本県営第二有料駐車場</v>
      </c>
      <c r="J6" s="60" t="str">
        <f t="shared" si="1"/>
        <v>法適用</v>
      </c>
      <c r="K6" s="60" t="str">
        <f t="shared" si="1"/>
        <v>駐車場整備事業</v>
      </c>
      <c r="L6" s="60" t="str">
        <f t="shared" si="1"/>
        <v>-</v>
      </c>
      <c r="M6" s="60" t="str">
        <f t="shared" si="1"/>
        <v>Ａ３Ｂ２</v>
      </c>
      <c r="N6" s="60" t="str">
        <f t="shared" si="1"/>
        <v>非設置</v>
      </c>
      <c r="O6" s="61">
        <f t="shared" si="1"/>
        <v>99</v>
      </c>
      <c r="P6" s="62" t="str">
        <f t="shared" si="1"/>
        <v>その他駐車場</v>
      </c>
      <c r="Q6" s="62" t="str">
        <f t="shared" si="1"/>
        <v>広場式</v>
      </c>
      <c r="R6" s="63">
        <f t="shared" si="1"/>
        <v>27</v>
      </c>
      <c r="S6" s="62" t="str">
        <f t="shared" si="1"/>
        <v>無</v>
      </c>
      <c r="T6" s="62" t="str">
        <f t="shared" si="1"/>
        <v>無</v>
      </c>
      <c r="U6" s="63">
        <f t="shared" si="1"/>
        <v>932</v>
      </c>
      <c r="V6" s="63">
        <f t="shared" si="1"/>
        <v>37</v>
      </c>
      <c r="W6" s="63">
        <f t="shared" si="1"/>
        <v>346</v>
      </c>
      <c r="X6" s="62" t="str">
        <f t="shared" si="1"/>
        <v>利用料金制</v>
      </c>
      <c r="Y6" s="64">
        <f>IF(Y8="-",NA(),Y8)</f>
        <v>180.3</v>
      </c>
      <c r="Z6" s="64">
        <f t="shared" ref="Z6:AH6" si="2">IF(Z8="-",NA(),Z8)</f>
        <v>158.6</v>
      </c>
      <c r="AA6" s="64">
        <f t="shared" si="2"/>
        <v>175.3</v>
      </c>
      <c r="AB6" s="64">
        <f t="shared" si="2"/>
        <v>325.8</v>
      </c>
      <c r="AC6" s="64">
        <f t="shared" si="2"/>
        <v>140.5</v>
      </c>
      <c r="AD6" s="64">
        <f t="shared" si="2"/>
        <v>190.3</v>
      </c>
      <c r="AE6" s="64">
        <f t="shared" si="2"/>
        <v>135.5</v>
      </c>
      <c r="AF6" s="64">
        <f t="shared" si="2"/>
        <v>217.8</v>
      </c>
      <c r="AG6" s="64">
        <f t="shared" si="2"/>
        <v>228.7</v>
      </c>
      <c r="AH6" s="64">
        <f t="shared" si="2"/>
        <v>147.30000000000001</v>
      </c>
      <c r="AI6" s="61" t="str">
        <f>IF(AI8="-","",IF(AI8="-","【-】","【"&amp;SUBSTITUTE(TEXT(AI8,"#,##0.0"),"-","△")&amp;"】"))</f>
        <v>【163.8】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43.2</v>
      </c>
      <c r="BG6" s="64">
        <f t="shared" ref="BG6:BO6" si="5">IF(BG8="-",NA(),BG8)</f>
        <v>36.9</v>
      </c>
      <c r="BH6" s="64">
        <f t="shared" si="5"/>
        <v>59.8</v>
      </c>
      <c r="BI6" s="64">
        <f t="shared" si="5"/>
        <v>69.3</v>
      </c>
      <c r="BJ6" s="64">
        <f t="shared" si="5"/>
        <v>28.8</v>
      </c>
      <c r="BK6" s="64">
        <f t="shared" si="5"/>
        <v>60.6</v>
      </c>
      <c r="BL6" s="64">
        <f t="shared" si="5"/>
        <v>51.2</v>
      </c>
      <c r="BM6" s="64">
        <f t="shared" si="5"/>
        <v>69.2</v>
      </c>
      <c r="BN6" s="64">
        <f t="shared" si="5"/>
        <v>59.4</v>
      </c>
      <c r="BO6" s="64">
        <f t="shared" si="5"/>
        <v>43.5</v>
      </c>
      <c r="BP6" s="61" t="str">
        <f>IF(BP8="-","",IF(BP8="-","【-】","【"&amp;SUBSTITUTE(TEXT(BP8,"#,##0.0"),"-","△")&amp;"】"))</f>
        <v>【49.8】</v>
      </c>
      <c r="BQ6" s="65">
        <f>IF(BQ8="-",NA(),BQ8)</f>
        <v>1585</v>
      </c>
      <c r="BR6" s="65">
        <f t="shared" ref="BR6:BZ6" si="6">IF(BR8="-",NA(),BR8)</f>
        <v>1454</v>
      </c>
      <c r="BS6" s="65">
        <f t="shared" si="6"/>
        <v>1582</v>
      </c>
      <c r="BT6" s="65">
        <f t="shared" si="6"/>
        <v>2752</v>
      </c>
      <c r="BU6" s="65">
        <f t="shared" si="6"/>
        <v>1081</v>
      </c>
      <c r="BV6" s="65">
        <f t="shared" si="6"/>
        <v>10580</v>
      </c>
      <c r="BW6" s="65">
        <f t="shared" si="6"/>
        <v>5117</v>
      </c>
      <c r="BX6" s="65">
        <f t="shared" si="6"/>
        <v>8856</v>
      </c>
      <c r="BY6" s="65">
        <f t="shared" si="6"/>
        <v>8531</v>
      </c>
      <c r="BZ6" s="65">
        <f t="shared" si="6"/>
        <v>7762</v>
      </c>
      <c r="CA6" s="63" t="str">
        <f>IF(CA8="-","",IF(CA8="-","【-】","【"&amp;SUBSTITUTE(TEXT(CA8,"#,##0"),"-","△")&amp;"】"))</f>
        <v>【27,435】</v>
      </c>
      <c r="CB6" s="64">
        <f>IF(CB8="-",NA(),CB8)</f>
        <v>0</v>
      </c>
      <c r="CC6" s="64">
        <f t="shared" ref="CC6:CK6" si="7">IF(CC8="-",NA(),CC8)</f>
        <v>0</v>
      </c>
      <c r="CD6" s="64">
        <f t="shared" si="7"/>
        <v>0</v>
      </c>
      <c r="CE6" s="64">
        <f t="shared" si="7"/>
        <v>0</v>
      </c>
      <c r="CF6" s="64">
        <f t="shared" si="7"/>
        <v>0</v>
      </c>
      <c r="CG6" s="64">
        <f t="shared" si="7"/>
        <v>57.7</v>
      </c>
      <c r="CH6" s="64">
        <f t="shared" si="7"/>
        <v>59</v>
      </c>
      <c r="CI6" s="64">
        <f t="shared" si="7"/>
        <v>59.7</v>
      </c>
      <c r="CJ6" s="64">
        <f t="shared" si="7"/>
        <v>57.7</v>
      </c>
      <c r="CK6" s="64">
        <f t="shared" si="7"/>
        <v>27.6</v>
      </c>
      <c r="CL6" s="61" t="str">
        <f>IF(CL8="-","",IF(CL8="-","【-】","【"&amp;SUBSTITUTE(TEXT(CL8,"#,##0.0"),"-","△")&amp;"】"))</f>
        <v>【42.4】</v>
      </c>
      <c r="CM6" s="63">
        <f t="shared" ref="CM6:CN6" si="8">CM8</f>
        <v>3</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【313.0】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【5.8】</v>
      </c>
      <c r="DK6" s="64">
        <f>IF(DK8="-",NA(),DK8)</f>
        <v>91.9</v>
      </c>
      <c r="DL6" s="64">
        <f t="shared" ref="DL6:DT6" si="11">IF(DL8="-",NA(),DL8)</f>
        <v>91.9</v>
      </c>
      <c r="DM6" s="64">
        <f t="shared" si="11"/>
        <v>97.3</v>
      </c>
      <c r="DN6" s="64">
        <f t="shared" si="11"/>
        <v>100</v>
      </c>
      <c r="DO6" s="64">
        <f t="shared" si="11"/>
        <v>94.6</v>
      </c>
      <c r="DP6" s="64">
        <f t="shared" si="11"/>
        <v>92</v>
      </c>
      <c r="DQ6" s="64">
        <f t="shared" si="11"/>
        <v>89.9</v>
      </c>
      <c r="DR6" s="64">
        <f t="shared" si="11"/>
        <v>105.2</v>
      </c>
      <c r="DS6" s="64">
        <f t="shared" si="11"/>
        <v>105.3</v>
      </c>
      <c r="DT6" s="64">
        <f t="shared" si="11"/>
        <v>98.5</v>
      </c>
      <c r="DU6" s="61" t="str">
        <f>IF(DU8="-","",IF(DU8="-","【-】","【"&amp;SUBSTITUTE(TEXT(DU8,"#,##0.0"),"-","△")&amp;"】"))</f>
        <v>【165.0】</v>
      </c>
    </row>
    <row r="7" spans="1:125" s="66" customFormat="1" x14ac:dyDescent="0.15">
      <c r="A7" s="49" t="s">
        <v>109</v>
      </c>
      <c r="B7" s="60">
        <f t="shared" ref="B7:X7" si="12">B8</f>
        <v>2018</v>
      </c>
      <c r="C7" s="60">
        <f t="shared" si="12"/>
        <v>430005</v>
      </c>
      <c r="D7" s="60">
        <f t="shared" si="12"/>
        <v>46</v>
      </c>
      <c r="E7" s="60">
        <f t="shared" si="12"/>
        <v>14</v>
      </c>
      <c r="F7" s="60">
        <f t="shared" si="12"/>
        <v>0</v>
      </c>
      <c r="G7" s="60">
        <f t="shared" si="12"/>
        <v>2</v>
      </c>
      <c r="H7" s="60" t="str">
        <f t="shared" si="12"/>
        <v>熊本県</v>
      </c>
      <c r="I7" s="60" t="str">
        <f t="shared" si="12"/>
        <v>熊本県営第二有料駐車場</v>
      </c>
      <c r="J7" s="60" t="str">
        <f t="shared" si="12"/>
        <v>法適用</v>
      </c>
      <c r="K7" s="60" t="str">
        <f t="shared" si="12"/>
        <v>駐車場整備事業</v>
      </c>
      <c r="L7" s="60" t="str">
        <f t="shared" si="12"/>
        <v>-</v>
      </c>
      <c r="M7" s="60" t="str">
        <f t="shared" si="12"/>
        <v>Ａ３Ｂ２</v>
      </c>
      <c r="N7" s="60" t="str">
        <f t="shared" si="12"/>
        <v>非設置</v>
      </c>
      <c r="O7" s="61">
        <f t="shared" si="12"/>
        <v>99</v>
      </c>
      <c r="P7" s="62" t="str">
        <f t="shared" si="12"/>
        <v>その他駐車場</v>
      </c>
      <c r="Q7" s="62" t="str">
        <f t="shared" si="12"/>
        <v>広場式</v>
      </c>
      <c r="R7" s="63">
        <f t="shared" si="12"/>
        <v>27</v>
      </c>
      <c r="S7" s="62" t="str">
        <f t="shared" si="12"/>
        <v>無</v>
      </c>
      <c r="T7" s="62" t="str">
        <f t="shared" si="12"/>
        <v>無</v>
      </c>
      <c r="U7" s="63">
        <f t="shared" si="12"/>
        <v>932</v>
      </c>
      <c r="V7" s="63">
        <f t="shared" si="12"/>
        <v>37</v>
      </c>
      <c r="W7" s="63">
        <f t="shared" si="12"/>
        <v>346</v>
      </c>
      <c r="X7" s="62" t="str">
        <f t="shared" si="12"/>
        <v>利用料金制</v>
      </c>
      <c r="Y7" s="64">
        <f>Y8</f>
        <v>180.3</v>
      </c>
      <c r="Z7" s="64">
        <f t="shared" ref="Z7:AH7" si="13">Z8</f>
        <v>158.6</v>
      </c>
      <c r="AA7" s="64">
        <f t="shared" si="13"/>
        <v>175.3</v>
      </c>
      <c r="AB7" s="64">
        <f t="shared" si="13"/>
        <v>325.8</v>
      </c>
      <c r="AC7" s="64">
        <f t="shared" si="13"/>
        <v>140.5</v>
      </c>
      <c r="AD7" s="64">
        <f t="shared" si="13"/>
        <v>190.3</v>
      </c>
      <c r="AE7" s="64">
        <f t="shared" si="13"/>
        <v>135.5</v>
      </c>
      <c r="AF7" s="64">
        <f t="shared" si="13"/>
        <v>217.8</v>
      </c>
      <c r="AG7" s="64">
        <f t="shared" si="13"/>
        <v>228.7</v>
      </c>
      <c r="AH7" s="64">
        <f t="shared" si="13"/>
        <v>147.30000000000001</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43.2</v>
      </c>
      <c r="BG7" s="64">
        <f t="shared" ref="BG7:BO7" si="16">BG8</f>
        <v>36.9</v>
      </c>
      <c r="BH7" s="64">
        <f t="shared" si="16"/>
        <v>59.8</v>
      </c>
      <c r="BI7" s="64">
        <f t="shared" si="16"/>
        <v>69.3</v>
      </c>
      <c r="BJ7" s="64">
        <f t="shared" si="16"/>
        <v>28.8</v>
      </c>
      <c r="BK7" s="64">
        <f t="shared" si="16"/>
        <v>60.6</v>
      </c>
      <c r="BL7" s="64">
        <f t="shared" si="16"/>
        <v>51.2</v>
      </c>
      <c r="BM7" s="64">
        <f t="shared" si="16"/>
        <v>69.2</v>
      </c>
      <c r="BN7" s="64">
        <f t="shared" si="16"/>
        <v>59.4</v>
      </c>
      <c r="BO7" s="64">
        <f t="shared" si="16"/>
        <v>43.5</v>
      </c>
      <c r="BP7" s="61"/>
      <c r="BQ7" s="65">
        <f>BQ8</f>
        <v>1585</v>
      </c>
      <c r="BR7" s="65">
        <f t="shared" ref="BR7:BZ7" si="17">BR8</f>
        <v>1454</v>
      </c>
      <c r="BS7" s="65">
        <f t="shared" si="17"/>
        <v>1582</v>
      </c>
      <c r="BT7" s="65">
        <f t="shared" si="17"/>
        <v>2752</v>
      </c>
      <c r="BU7" s="65">
        <f t="shared" si="17"/>
        <v>1081</v>
      </c>
      <c r="BV7" s="65">
        <f t="shared" si="17"/>
        <v>10580</v>
      </c>
      <c r="BW7" s="65">
        <f t="shared" si="17"/>
        <v>5117</v>
      </c>
      <c r="BX7" s="65">
        <f t="shared" si="17"/>
        <v>8856</v>
      </c>
      <c r="BY7" s="65">
        <f t="shared" si="17"/>
        <v>8531</v>
      </c>
      <c r="BZ7" s="65">
        <f t="shared" si="17"/>
        <v>7762</v>
      </c>
      <c r="CA7" s="63"/>
      <c r="CB7" s="64">
        <f>CB8</f>
        <v>0</v>
      </c>
      <c r="CC7" s="64">
        <f t="shared" ref="CC7:CK7" si="18">CC8</f>
        <v>0</v>
      </c>
      <c r="CD7" s="64">
        <f t="shared" si="18"/>
        <v>0</v>
      </c>
      <c r="CE7" s="64">
        <f t="shared" si="18"/>
        <v>0</v>
      </c>
      <c r="CF7" s="64">
        <f t="shared" si="18"/>
        <v>0</v>
      </c>
      <c r="CG7" s="64">
        <f t="shared" si="18"/>
        <v>57.7</v>
      </c>
      <c r="CH7" s="64">
        <f t="shared" si="18"/>
        <v>59</v>
      </c>
      <c r="CI7" s="64">
        <f t="shared" si="18"/>
        <v>59.7</v>
      </c>
      <c r="CJ7" s="64">
        <f t="shared" si="18"/>
        <v>57.7</v>
      </c>
      <c r="CK7" s="64">
        <f t="shared" si="18"/>
        <v>27.6</v>
      </c>
      <c r="CL7" s="61"/>
      <c r="CM7" s="63">
        <f>CM8</f>
        <v>3</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91.9</v>
      </c>
      <c r="DL7" s="64">
        <f t="shared" ref="DL7:DT7" si="21">DL8</f>
        <v>91.9</v>
      </c>
      <c r="DM7" s="64">
        <f t="shared" si="21"/>
        <v>97.3</v>
      </c>
      <c r="DN7" s="64">
        <f t="shared" si="21"/>
        <v>100</v>
      </c>
      <c r="DO7" s="64">
        <f t="shared" si="21"/>
        <v>94.6</v>
      </c>
      <c r="DP7" s="64">
        <f t="shared" si="21"/>
        <v>92</v>
      </c>
      <c r="DQ7" s="64">
        <f t="shared" si="21"/>
        <v>89.9</v>
      </c>
      <c r="DR7" s="64">
        <f t="shared" si="21"/>
        <v>105.2</v>
      </c>
      <c r="DS7" s="64">
        <f t="shared" si="21"/>
        <v>105.3</v>
      </c>
      <c r="DT7" s="64">
        <f t="shared" si="21"/>
        <v>98.5</v>
      </c>
      <c r="DU7" s="61"/>
    </row>
    <row r="8" spans="1:125" s="66" customFormat="1" x14ac:dyDescent="0.15">
      <c r="A8" s="49"/>
      <c r="B8" s="67">
        <v>2018</v>
      </c>
      <c r="C8" s="67">
        <v>430005</v>
      </c>
      <c r="D8" s="67">
        <v>46</v>
      </c>
      <c r="E8" s="67">
        <v>14</v>
      </c>
      <c r="F8" s="67">
        <v>0</v>
      </c>
      <c r="G8" s="67">
        <v>2</v>
      </c>
      <c r="H8" s="67" t="s">
        <v>110</v>
      </c>
      <c r="I8" s="67" t="s">
        <v>111</v>
      </c>
      <c r="J8" s="67" t="s">
        <v>112</v>
      </c>
      <c r="K8" s="67" t="s">
        <v>113</v>
      </c>
      <c r="L8" s="67" t="s">
        <v>114</v>
      </c>
      <c r="M8" s="67" t="s">
        <v>115</v>
      </c>
      <c r="N8" s="67" t="s">
        <v>116</v>
      </c>
      <c r="O8" s="68">
        <v>99</v>
      </c>
      <c r="P8" s="69" t="s">
        <v>117</v>
      </c>
      <c r="Q8" s="69" t="s">
        <v>118</v>
      </c>
      <c r="R8" s="70">
        <v>27</v>
      </c>
      <c r="S8" s="69" t="s">
        <v>119</v>
      </c>
      <c r="T8" s="69" t="s">
        <v>119</v>
      </c>
      <c r="U8" s="70">
        <v>932</v>
      </c>
      <c r="V8" s="70">
        <v>37</v>
      </c>
      <c r="W8" s="70">
        <v>346</v>
      </c>
      <c r="X8" s="69" t="s">
        <v>120</v>
      </c>
      <c r="Y8" s="71">
        <v>180.3</v>
      </c>
      <c r="Z8" s="71">
        <v>158.6</v>
      </c>
      <c r="AA8" s="71">
        <v>175.3</v>
      </c>
      <c r="AB8" s="71">
        <v>325.8</v>
      </c>
      <c r="AC8" s="71">
        <v>140.5</v>
      </c>
      <c r="AD8" s="71">
        <v>190.3</v>
      </c>
      <c r="AE8" s="71">
        <v>135.5</v>
      </c>
      <c r="AF8" s="71">
        <v>217.8</v>
      </c>
      <c r="AG8" s="71">
        <v>228.7</v>
      </c>
      <c r="AH8" s="71">
        <v>147.30000000000001</v>
      </c>
      <c r="AI8" s="68">
        <v>163.80000000000001</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43.2</v>
      </c>
      <c r="BG8" s="71">
        <v>36.9</v>
      </c>
      <c r="BH8" s="71">
        <v>59.8</v>
      </c>
      <c r="BI8" s="71">
        <v>69.3</v>
      </c>
      <c r="BJ8" s="71">
        <v>28.8</v>
      </c>
      <c r="BK8" s="71">
        <v>60.6</v>
      </c>
      <c r="BL8" s="71">
        <v>51.2</v>
      </c>
      <c r="BM8" s="71">
        <v>69.2</v>
      </c>
      <c r="BN8" s="71">
        <v>59.4</v>
      </c>
      <c r="BO8" s="71">
        <v>43.5</v>
      </c>
      <c r="BP8" s="68">
        <v>49.8</v>
      </c>
      <c r="BQ8" s="72">
        <v>1585</v>
      </c>
      <c r="BR8" s="72">
        <v>1454</v>
      </c>
      <c r="BS8" s="72">
        <v>1582</v>
      </c>
      <c r="BT8" s="73">
        <v>2752</v>
      </c>
      <c r="BU8" s="73">
        <v>1081</v>
      </c>
      <c r="BV8" s="72">
        <v>10580</v>
      </c>
      <c r="BW8" s="72">
        <v>5117</v>
      </c>
      <c r="BX8" s="72">
        <v>8856</v>
      </c>
      <c r="BY8" s="72">
        <v>8531</v>
      </c>
      <c r="BZ8" s="72">
        <v>7762</v>
      </c>
      <c r="CA8" s="70">
        <v>27435</v>
      </c>
      <c r="CB8" s="71">
        <v>0</v>
      </c>
      <c r="CC8" s="71">
        <v>0</v>
      </c>
      <c r="CD8" s="71">
        <v>0</v>
      </c>
      <c r="CE8" s="71">
        <v>0</v>
      </c>
      <c r="CF8" s="71">
        <v>0</v>
      </c>
      <c r="CG8" s="71">
        <v>57.7</v>
      </c>
      <c r="CH8" s="71">
        <v>59</v>
      </c>
      <c r="CI8" s="71">
        <v>59.7</v>
      </c>
      <c r="CJ8" s="71">
        <v>57.7</v>
      </c>
      <c r="CK8" s="71">
        <v>27.6</v>
      </c>
      <c r="CL8" s="68">
        <v>42.4</v>
      </c>
      <c r="CM8" s="70">
        <v>3</v>
      </c>
      <c r="CN8" s="70">
        <v>0</v>
      </c>
      <c r="CO8" s="71">
        <v>0</v>
      </c>
      <c r="CP8" s="71">
        <v>0</v>
      </c>
      <c r="CQ8" s="71">
        <v>0</v>
      </c>
      <c r="CR8" s="71">
        <v>0</v>
      </c>
      <c r="CS8" s="71">
        <v>0</v>
      </c>
      <c r="CT8" s="71">
        <v>0</v>
      </c>
      <c r="CU8" s="71">
        <v>0</v>
      </c>
      <c r="CV8" s="71">
        <v>0</v>
      </c>
      <c r="CW8" s="71">
        <v>0</v>
      </c>
      <c r="CX8" s="71">
        <v>0</v>
      </c>
      <c r="CY8" s="68">
        <v>313</v>
      </c>
      <c r="CZ8" s="71">
        <v>0</v>
      </c>
      <c r="DA8" s="71">
        <v>0</v>
      </c>
      <c r="DB8" s="71">
        <v>0</v>
      </c>
      <c r="DC8" s="71">
        <v>0</v>
      </c>
      <c r="DD8" s="71">
        <v>0</v>
      </c>
      <c r="DE8" s="71">
        <v>0</v>
      </c>
      <c r="DF8" s="71">
        <v>0</v>
      </c>
      <c r="DG8" s="71">
        <v>0</v>
      </c>
      <c r="DH8" s="71">
        <v>0</v>
      </c>
      <c r="DI8" s="71">
        <v>0</v>
      </c>
      <c r="DJ8" s="68">
        <v>5.8</v>
      </c>
      <c r="DK8" s="71">
        <v>91.9</v>
      </c>
      <c r="DL8" s="71">
        <v>91.9</v>
      </c>
      <c r="DM8" s="71">
        <v>97.3</v>
      </c>
      <c r="DN8" s="71">
        <v>100</v>
      </c>
      <c r="DO8" s="71">
        <v>94.6</v>
      </c>
      <c r="DP8" s="71">
        <v>92</v>
      </c>
      <c r="DQ8" s="71">
        <v>89.9</v>
      </c>
      <c r="DR8" s="71">
        <v>105.2</v>
      </c>
      <c r="DS8" s="71">
        <v>105.3</v>
      </c>
      <c r="DT8" s="71">
        <v>98.5</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2020-02-04T01:21:54Z</cp:lastPrinted>
  <dcterms:created xsi:type="dcterms:W3CDTF">2019-12-05T07:19:42Z</dcterms:created>
  <dcterms:modified xsi:type="dcterms:W3CDTF">2020-02-04T01:22:33Z</dcterms:modified>
  <cp:category/>
</cp:coreProperties>
</file>