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ouestk\Desktop\"/>
    </mc:Choice>
  </mc:AlternateContent>
  <workbookProtection workbookAlgorithmName="SHA-512" workbookHashValue="eSqNV1XcC/InfEMKKlv5lnvT6cg/ymVk1fUxMBL9SyVwpfb9SsBtc7aLjeDBEhweysX++U/Ik4zuaJkhcIgXxA==" workbookSaltValue="MS9XSIo27xpac678XpFoyw=="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GQ30" i="4"/>
  <c r="LT76" i="4"/>
  <c r="GQ51" i="4"/>
  <c r="LH30" i="4"/>
  <c r="BZ30" i="4"/>
  <c r="IE76" i="4"/>
  <c r="BG30" i="4"/>
  <c r="HP76" i="4"/>
  <c r="FX30" i="4"/>
  <c r="AV76" i="4"/>
  <c r="KO51" i="4"/>
  <c r="LE76" i="4"/>
  <c r="FX51" i="4"/>
  <c r="KO30" i="4"/>
  <c r="BG51" i="4"/>
  <c r="FE51" i="4"/>
  <c r="HA76" i="4"/>
  <c r="AN51" i="4"/>
  <c r="FE30" i="4"/>
  <c r="KP76" i="4"/>
  <c r="AN30" i="4"/>
  <c r="JV51" i="4"/>
  <c r="JV30" i="4"/>
  <c r="AG76" i="4"/>
  <c r="KA76" i="4"/>
  <c r="EL51" i="4"/>
  <c r="JC30" i="4"/>
  <c r="JC51" i="4"/>
  <c r="GL76" i="4"/>
  <c r="U51" i="4"/>
  <c r="EL30" i="4"/>
  <c r="R76" i="4"/>
  <c r="U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<sst xmlns="http://schemas.openxmlformats.org/spreadsheetml/2006/main" count="278" uniqueCount="134">
  <si>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</si>
  <si>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</si>
  <si>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</si>
  <si>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</si>
  <si>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</si>
  <si>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</si>
  <si>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</si>
  <si>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</si>
  <si>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</si>
  <si>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</si>
  <si>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</si>
  <si>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</si>
  <si>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</si>
  <si>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</si>
  <si>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</si>
  <si>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</si>
  <si>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</si>
  <si>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</si>
  <si>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</si>
  <si>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</si>
  <si>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</si>
  <si>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</si>
  <si>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</si>
  <si>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</si>
  <si>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</si>
  <si>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</si>
  <si>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</si>
  <si>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</si>
  <si>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</si>
  <si>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</si>
  <si>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</si>
  <si>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</si>
  <si>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</si>
  <si>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</si>
  <si>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</si>
  <si>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</si>
  <si>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</si>
  <si>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</si>
  <si>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</si>
  <si>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</si>
  <si>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</si>
  <si>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</si>
  <si>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</si>
  <si>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</si>
  <si>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</si>
  <si>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</si>
  <si>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</si>
  <si>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</si>
  <si>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</si>
  <si>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</si>
  <si>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</si>
  <si>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</si>
  <si>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</si>
  <si>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</si>
  <si>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</si>
  <si>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</si>
  <si>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</si>
  <si>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</si>
  <si>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</si>
  <si>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</si>
  <si>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</si>
  <si>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</si>
  <si>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</si>
  <si>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</si>
  <si>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</si>
  <si>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</si>
  <si>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</si>
  <si>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</si>
  <si>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</si>
  <si>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</si>
  <si>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</si>
  <si>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</si>
  <si>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</si>
  <si>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</si>
  <si>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</si>
  <si>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</si>
  <si>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</si>
  <si>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</si>
  <si>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</si>
  <si>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</si>
  <si>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</si>
  <si>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</si>
  <si>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</si>
  <si>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</si>
  <si>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</si>
  <si>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</si>
  <si>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</si>
  <si>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</si>
  <si>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</si>
  <si>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</si>
  <si>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</si>
  <si>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</si>
  <si>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</si>
  <si>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</si>
  <si>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</si>
  <si>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</si>
  <si>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</si>
  <si>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</si>
  <si>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</si>
  <si>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</si>
  <si>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</si>
  <si>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</si>
  <si>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</si>
  <si>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</si>
  <si>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当該値(N-3)</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</si>
  <si>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</si>
  <si>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</si>
  <si>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</si>
  <si>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</si>
  <si>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</si>
  <si>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</si>
  <si>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</si>
  <si>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</si>
  <si>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</si>
  <si>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</si>
  <si>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</si>
  <si>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</si>
  <si>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</si>
  <si>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</si>
  <si>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</si>
  <si>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</si>
  <si>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</si>
  <si>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</si>
  <si>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</si>
  <si>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</si>
  <si>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</si>
  <si>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</si>
  <si>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</si>
  <si>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</si>
  <si>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</si>
  <si>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収益的収支における主な収入は指定管理者からの固定納付金となっている。(利用料金制）
支出については、主に地方債償還金と施設修繕費となっており、指定管理者から納付される固定納付金で賄えている。
地方債償還金が減少したことで収益的収支比率が改善している。</t>
    <rPh sb="59" eb="61">
      <t>シセツ</t>
    </rPh>
    <rPh sb="61" eb="64">
      <t>シュウゼンヒ</t>
    </rPh>
    <rPh sb="96" eb="99">
      <t>チホウサイ</t>
    </rPh>
    <rPh sb="99" eb="102">
      <t>ショウカンキン</t>
    </rPh>
    <rPh sb="103" eb="105">
      <t>ゲンショウ</t>
    </rPh>
    <rPh sb="110" eb="113">
      <t>シュウエキテキ</t>
    </rPh>
    <rPh sb="113" eb="115">
      <t>シュウシ</t>
    </rPh>
    <rPh sb="115" eb="117">
      <t>ヒリツ</t>
    </rPh>
    <rPh sb="118" eb="120">
      <t>カイゼン</t>
    </rPh>
    <phoneticPr fontId="5"/>
  </si>
  <si>
    <t>利用台数、稼働率とも高い状態を維持しており、駐車場設置目的である「周辺地区の路上駐車の解消、交通混雑の緩和」に寄与している。
長時間駐車の増加により、回転率が減少傾向にあるため、１日の料金上限額の増額改定を行った。</t>
    <rPh sb="63" eb="66">
      <t>チョウジカン</t>
    </rPh>
    <rPh sb="66" eb="68">
      <t>チュウシャ</t>
    </rPh>
    <rPh sb="69" eb="71">
      <t>ゾウカ</t>
    </rPh>
    <rPh sb="75" eb="78">
      <t>カイテンリツ</t>
    </rPh>
    <rPh sb="79" eb="81">
      <t>ゲンショウ</t>
    </rPh>
    <rPh sb="81" eb="83">
      <t>ケイコウ</t>
    </rPh>
    <rPh sb="90" eb="91">
      <t>ニチ</t>
    </rPh>
    <rPh sb="92" eb="94">
      <t>リョウキン</t>
    </rPh>
    <rPh sb="94" eb="97">
      <t>ジョウゲンガク</t>
    </rPh>
    <rPh sb="98" eb="100">
      <t>ゾウガク</t>
    </rPh>
    <rPh sb="100" eb="102">
      <t>カイテイ</t>
    </rPh>
    <rPh sb="103" eb="104">
      <t>オコナ</t>
    </rPh>
    <phoneticPr fontId="5"/>
  </si>
  <si>
    <t>地方債の償還については令和１２年度までに完済予定である（平成３０年度末残高約41,580千円）。
単年度の償還額は一千万円単位から百万円単位にまで減少しており、順調に償還できている。
供用開始から２０年以上が経ち、今後、施設・設備等の修繕が見込まれることから平成２８年度に策定した長寿命化計画に基づき計画的な修繕・維持管理を図っていく予定である。</t>
    <rPh sb="11" eb="13">
      <t>レイワ</t>
    </rPh>
    <rPh sb="33" eb="34">
      <t>ド</t>
    </rPh>
    <rPh sb="57" eb="58">
      <t>イチ</t>
    </rPh>
    <rPh sb="61" eb="63">
      <t>タンイ</t>
    </rPh>
    <rPh sb="68" eb="70">
      <t>タンイ</t>
    </rPh>
    <rPh sb="80" eb="82">
      <t>ジュンチョウ</t>
    </rPh>
    <rPh sb="83" eb="85">
      <t>ショウカン</t>
    </rPh>
    <rPh sb="101" eb="103">
      <t>イジョウ</t>
    </rPh>
    <rPh sb="104" eb="105">
      <t>タ</t>
    </rPh>
    <phoneticPr fontId="5"/>
  </si>
  <si>
    <t>県民広場地下駐車場は、行政・商業の中心である県庁周辺地区の駐車場不足や交通混雑の緩和を図るとともに、地域の活性化に資することを目的として設置された。
利用料金制度を導入後（平成２２年度）から収入については、県への納付金は安定しており平成２９年度からの償還金の返済については、固定納付金のみで賄えており、一般会計からの繰入はおこなっていない。
今後予定されている償還金の返済についても自主財源において返済可能であり独立採算を維持できる見通しである。
引き続き良好な経営状態を維持したい。</t>
    <rPh sb="224" eb="225">
      <t>ヒ</t>
    </rPh>
    <rPh sb="226" eb="227">
      <t>ツヅ</t>
    </rPh>
    <rPh sb="228" eb="230">
      <t>リョウコウ</t>
    </rPh>
    <rPh sb="231" eb="233">
      <t>ケイエイ</t>
    </rPh>
    <rPh sb="233" eb="235">
      <t>ジョウタイ</t>
    </rPh>
    <rPh sb="236" eb="238">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</si>
</sst>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c:v>
                </c:pt>
                <c:pt idx="1">
                  <c:v>1</c:v>
                </c:pt>
                <c:pt idx="2">
                  <c:v>1</c:v>
                </c:pt>
                <c:pt idx="3">
                  <c:v>140.80000000000001</c:v>
                </c:pt>
                <c:pt idx="4">
                  <c:v>763.1</c:v>
                </c:pt>
              </c:numCache>
            </c:numRef>
          </c:val>
          <c:extLst>
            <c:ext xmlns:c16="http://schemas.microsoft.com/office/drawing/2014/chart" uri="{C3380CC4-5D6E-409C-BE32-E72D297353CC}">
              <c16:uniqueId val="{00000000-2525-4C96-8D27-8B3C60F73D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2525-4C96-8D27-8B3C60F73DA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3.1</c:v>
                </c:pt>
                <c:pt idx="1">
                  <c:v>1.5</c:v>
                </c:pt>
                <c:pt idx="2">
                  <c:v>0.8</c:v>
                </c:pt>
                <c:pt idx="3">
                  <c:v>59.3</c:v>
                </c:pt>
                <c:pt idx="4">
                  <c:v>33.1</c:v>
                </c:pt>
              </c:numCache>
            </c:numRef>
          </c:val>
          <c:extLst>
            <c:ext xmlns:c16="http://schemas.microsoft.com/office/drawing/2014/chart" uri="{C3380CC4-5D6E-409C-BE32-E72D297353CC}">
              <c16:uniqueId val="{00000000-00F1-41C2-8DD5-3A22654954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00F1-41C2-8DD5-3A226549549A}"/>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55C-4AED-8228-4407597279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55C-4AED-8228-44075972798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E9F-4426-9827-FA8A90A4528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9F-4426-9827-FA8A90A4528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29.8</c:v>
                </c:pt>
                <c:pt idx="1">
                  <c:v>28.5</c:v>
                </c:pt>
                <c:pt idx="2">
                  <c:v>0</c:v>
                </c:pt>
                <c:pt idx="3">
                  <c:v>0</c:v>
                </c:pt>
                <c:pt idx="4">
                  <c:v>0</c:v>
                </c:pt>
              </c:numCache>
            </c:numRef>
          </c:val>
          <c:extLst>
            <c:ext xmlns:c16="http://schemas.microsoft.com/office/drawing/2014/chart" uri="{C3380CC4-5D6E-409C-BE32-E72D297353CC}">
              <c16:uniqueId val="{00000000-5382-4907-BDD4-034D68B78FE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5382-4907-BDD4-034D68B78FE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237</c:v>
                </c:pt>
                <c:pt idx="1">
                  <c:v>219</c:v>
                </c:pt>
                <c:pt idx="2">
                  <c:v>0</c:v>
                </c:pt>
                <c:pt idx="3">
                  <c:v>0</c:v>
                </c:pt>
                <c:pt idx="4">
                  <c:v>0</c:v>
                </c:pt>
              </c:numCache>
            </c:numRef>
          </c:val>
          <c:extLst>
            <c:ext xmlns:c16="http://schemas.microsoft.com/office/drawing/2014/chart" uri="{C3380CC4-5D6E-409C-BE32-E72D297353CC}">
              <c16:uniqueId val="{00000000-F2BF-42A1-AB43-7AF65812FF6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F2BF-42A1-AB43-7AF65812FF6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262</c:v>
                </c:pt>
                <c:pt idx="1">
                  <c:v>273.5</c:v>
                </c:pt>
                <c:pt idx="2">
                  <c:v>271</c:v>
                </c:pt>
                <c:pt idx="3">
                  <c:v>263.5</c:v>
                </c:pt>
                <c:pt idx="4">
                  <c:v>257.5</c:v>
                </c:pt>
              </c:numCache>
            </c:numRef>
          </c:val>
          <c:extLst>
            <c:ext xmlns:c16="http://schemas.microsoft.com/office/drawing/2014/chart" uri="{C3380CC4-5D6E-409C-BE32-E72D297353CC}">
              <c16:uniqueId val="{00000000-1AB6-4E14-8697-AAFDA3E401F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1AB6-4E14-8697-AAFDA3E401F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0.8</c:v>
                </c:pt>
                <c:pt idx="1">
                  <c:v>0.9</c:v>
                </c:pt>
                <c:pt idx="2">
                  <c:v>1</c:v>
                </c:pt>
                <c:pt idx="3">
                  <c:v>95</c:v>
                </c:pt>
                <c:pt idx="4">
                  <c:v>93.7</c:v>
                </c:pt>
              </c:numCache>
            </c:numRef>
          </c:val>
          <c:extLst>
            <c:ext xmlns:c16="http://schemas.microsoft.com/office/drawing/2014/chart" uri="{C3380CC4-5D6E-409C-BE32-E72D297353CC}">
              <c16:uniqueId val="{00000000-9A4C-4AB9-AC94-64AEB1CD3A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9A4C-4AB9-AC94-64AEB1CD3AE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67031</c:v>
                </c:pt>
                <c:pt idx="1">
                  <c:v>68714</c:v>
                </c:pt>
                <c:pt idx="2">
                  <c:v>73369</c:v>
                </c:pt>
                <c:pt idx="3">
                  <c:v>78854</c:v>
                </c:pt>
                <c:pt idx="4">
                  <c:v>74036</c:v>
                </c:pt>
              </c:numCache>
            </c:numRef>
          </c:val>
          <c:extLst>
            <c:ext xmlns:c16="http://schemas.microsoft.com/office/drawing/2014/chart" uri="{C3380CC4-5D6E-409C-BE32-E72D297353CC}">
              <c16:uniqueId val="{00000000-8AE0-4E5D-AC7F-78907502710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8AE0-4E5D-AC7F-78907502710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沖縄県　県民広場地下駐車場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v>
      </c>
      <c r="V31" s="118"/>
      <c r="W31" s="118"/>
      <c r="X31" s="118"/>
      <c r="Y31" s="118"/>
      <c r="Z31" s="118"/>
      <c r="AA31" s="118"/>
      <c r="AB31" s="118"/>
      <c r="AC31" s="118"/>
      <c r="AD31" s="118"/>
      <c r="AE31" s="118"/>
      <c r="AF31" s="118"/>
      <c r="AG31" s="118"/>
      <c r="AH31" s="118"/>
      <c r="AI31" s="118"/>
      <c r="AJ31" s="118"/>
      <c r="AK31" s="118"/>
      <c r="AL31" s="118"/>
      <c r="AM31" s="118"/>
      <c r="AN31" s="118">
        <f>データ!Z7</f>
        <v>1</v>
      </c>
      <c r="AO31" s="118"/>
      <c r="AP31" s="118"/>
      <c r="AQ31" s="118"/>
      <c r="AR31" s="118"/>
      <c r="AS31" s="118"/>
      <c r="AT31" s="118"/>
      <c r="AU31" s="118"/>
      <c r="AV31" s="118"/>
      <c r="AW31" s="118"/>
      <c r="AX31" s="118"/>
      <c r="AY31" s="118"/>
      <c r="AZ31" s="118"/>
      <c r="BA31" s="118"/>
      <c r="BB31" s="118"/>
      <c r="BC31" s="118"/>
      <c r="BD31" s="118"/>
      <c r="BE31" s="118"/>
      <c r="BF31" s="118"/>
      <c r="BG31" s="118">
        <f>データ!AA7</f>
        <v>1</v>
      </c>
      <c r="BH31" s="118"/>
      <c r="BI31" s="118"/>
      <c r="BJ31" s="118"/>
      <c r="BK31" s="118"/>
      <c r="BL31" s="118"/>
      <c r="BM31" s="118"/>
      <c r="BN31" s="118"/>
      <c r="BO31" s="118"/>
      <c r="BP31" s="118"/>
      <c r="BQ31" s="118"/>
      <c r="BR31" s="118"/>
      <c r="BS31" s="118"/>
      <c r="BT31" s="118"/>
      <c r="BU31" s="118"/>
      <c r="BV31" s="118"/>
      <c r="BW31" s="118"/>
      <c r="BX31" s="118"/>
      <c r="BY31" s="118"/>
      <c r="BZ31" s="118">
        <f>データ!AB7</f>
        <v>140.80000000000001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763.1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29.8</v>
      </c>
      <c r="EM31" s="118"/>
      <c r="EN31" s="118"/>
      <c r="EO31" s="118"/>
      <c r="EP31" s="118"/>
      <c r="EQ31" s="118"/>
      <c r="ER31" s="118"/>
      <c r="ES31" s="118"/>
      <c r="ET31" s="118"/>
      <c r="EU31" s="118"/>
      <c r="EV31" s="118"/>
      <c r="EW31" s="118"/>
      <c r="EX31" s="118"/>
      <c r="EY31" s="118"/>
      <c r="EZ31" s="118"/>
      <c r="FA31" s="118"/>
      <c r="FB31" s="118"/>
      <c r="FC31" s="118"/>
      <c r="FD31" s="118"/>
      <c r="FE31" s="118">
        <f>データ!AK7</f>
        <v>28.5</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262</v>
      </c>
      <c r="JD31" s="120"/>
      <c r="JE31" s="120"/>
      <c r="JF31" s="120"/>
      <c r="JG31" s="120"/>
      <c r="JH31" s="120"/>
      <c r="JI31" s="120"/>
      <c r="JJ31" s="120"/>
      <c r="JK31" s="120"/>
      <c r="JL31" s="120"/>
      <c r="JM31" s="120"/>
      <c r="JN31" s="120"/>
      <c r="JO31" s="120"/>
      <c r="JP31" s="120"/>
      <c r="JQ31" s="120"/>
      <c r="JR31" s="120"/>
      <c r="JS31" s="120"/>
      <c r="JT31" s="120"/>
      <c r="JU31" s="121"/>
      <c r="JV31" s="119">
        <f>データ!DL7</f>
        <v>273.5</v>
      </c>
      <c r="JW31" s="120"/>
      <c r="JX31" s="120"/>
      <c r="JY31" s="120"/>
      <c r="JZ31" s="120"/>
      <c r="KA31" s="120"/>
      <c r="KB31" s="120"/>
      <c r="KC31" s="120"/>
      <c r="KD31" s="120"/>
      <c r="KE31" s="120"/>
      <c r="KF31" s="120"/>
      <c r="KG31" s="120"/>
      <c r="KH31" s="120"/>
      <c r="KI31" s="120"/>
      <c r="KJ31" s="120"/>
      <c r="KK31" s="120"/>
      <c r="KL31" s="120"/>
      <c r="KM31" s="120"/>
      <c r="KN31" s="121"/>
      <c r="KO31" s="119">
        <f>データ!DM7</f>
        <v>271</v>
      </c>
      <c r="KP31" s="120"/>
      <c r="KQ31" s="120"/>
      <c r="KR31" s="120"/>
      <c r="KS31" s="120"/>
      <c r="KT31" s="120"/>
      <c r="KU31" s="120"/>
      <c r="KV31" s="120"/>
      <c r="KW31" s="120"/>
      <c r="KX31" s="120"/>
      <c r="KY31" s="120"/>
      <c r="KZ31" s="120"/>
      <c r="LA31" s="120"/>
      <c r="LB31" s="120"/>
      <c r="LC31" s="120"/>
      <c r="LD31" s="120"/>
      <c r="LE31" s="120"/>
      <c r="LF31" s="120"/>
      <c r="LG31" s="121"/>
      <c r="LH31" s="119">
        <f>データ!DN7</f>
        <v>263.5</v>
      </c>
      <c r="LI31" s="120"/>
      <c r="LJ31" s="120"/>
      <c r="LK31" s="120"/>
      <c r="LL31" s="120"/>
      <c r="LM31" s="120"/>
      <c r="LN31" s="120"/>
      <c r="LO31" s="120"/>
      <c r="LP31" s="120"/>
      <c r="LQ31" s="120"/>
      <c r="LR31" s="120"/>
      <c r="LS31" s="120"/>
      <c r="LT31" s="120"/>
      <c r="LU31" s="120"/>
      <c r="LV31" s="120"/>
      <c r="LW31" s="120"/>
      <c r="LX31" s="120"/>
      <c r="LY31" s="120"/>
      <c r="LZ31" s="121"/>
      <c r="MA31" s="119">
        <f>データ!DO7</f>
        <v>257.5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237</v>
      </c>
      <c r="V52" s="125"/>
      <c r="W52" s="125"/>
      <c r="X52" s="125"/>
      <c r="Y52" s="125"/>
      <c r="Z52" s="125"/>
      <c r="AA52" s="125"/>
      <c r="AB52" s="125"/>
      <c r="AC52" s="125"/>
      <c r="AD52" s="125"/>
      <c r="AE52" s="125"/>
      <c r="AF52" s="125"/>
      <c r="AG52" s="125"/>
      <c r="AH52" s="125"/>
      <c r="AI52" s="125"/>
      <c r="AJ52" s="125"/>
      <c r="AK52" s="125"/>
      <c r="AL52" s="125"/>
      <c r="AM52" s="125"/>
      <c r="AN52" s="125">
        <f>データ!AV7</f>
        <v>219</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0.8</v>
      </c>
      <c r="EM52" s="118"/>
      <c r="EN52" s="118"/>
      <c r="EO52" s="118"/>
      <c r="EP52" s="118"/>
      <c r="EQ52" s="118"/>
      <c r="ER52" s="118"/>
      <c r="ES52" s="118"/>
      <c r="ET52" s="118"/>
      <c r="EU52" s="118"/>
      <c r="EV52" s="118"/>
      <c r="EW52" s="118"/>
      <c r="EX52" s="118"/>
      <c r="EY52" s="118"/>
      <c r="EZ52" s="118"/>
      <c r="FA52" s="118"/>
      <c r="FB52" s="118"/>
      <c r="FC52" s="118"/>
      <c r="FD52" s="118"/>
      <c r="FE52" s="118">
        <f>データ!BG7</f>
        <v>0.9</v>
      </c>
      <c r="FF52" s="118"/>
      <c r="FG52" s="118"/>
      <c r="FH52" s="118"/>
      <c r="FI52" s="118"/>
      <c r="FJ52" s="118"/>
      <c r="FK52" s="118"/>
      <c r="FL52" s="118"/>
      <c r="FM52" s="118"/>
      <c r="FN52" s="118"/>
      <c r="FO52" s="118"/>
      <c r="FP52" s="118"/>
      <c r="FQ52" s="118"/>
      <c r="FR52" s="118"/>
      <c r="FS52" s="118"/>
      <c r="FT52" s="118"/>
      <c r="FU52" s="118"/>
      <c r="FV52" s="118"/>
      <c r="FW52" s="118"/>
      <c r="FX52" s="118">
        <f>データ!BH7</f>
        <v>1</v>
      </c>
      <c r="FY52" s="118"/>
      <c r="FZ52" s="118"/>
      <c r="GA52" s="118"/>
      <c r="GB52" s="118"/>
      <c r="GC52" s="118"/>
      <c r="GD52" s="118"/>
      <c r="GE52" s="118"/>
      <c r="GF52" s="118"/>
      <c r="GG52" s="118"/>
      <c r="GH52" s="118"/>
      <c r="GI52" s="118"/>
      <c r="GJ52" s="118"/>
      <c r="GK52" s="118"/>
      <c r="GL52" s="118"/>
      <c r="GM52" s="118"/>
      <c r="GN52" s="118"/>
      <c r="GO52" s="118"/>
      <c r="GP52" s="118"/>
      <c r="GQ52" s="118">
        <f>データ!BI7</f>
        <v>95</v>
      </c>
      <c r="GR52" s="118"/>
      <c r="GS52" s="118"/>
      <c r="GT52" s="118"/>
      <c r="GU52" s="118"/>
      <c r="GV52" s="118"/>
      <c r="GW52" s="118"/>
      <c r="GX52" s="118"/>
      <c r="GY52" s="118"/>
      <c r="GZ52" s="118"/>
      <c r="HA52" s="118"/>
      <c r="HB52" s="118"/>
      <c r="HC52" s="118"/>
      <c r="HD52" s="118"/>
      <c r="HE52" s="118"/>
      <c r="HF52" s="118"/>
      <c r="HG52" s="118"/>
      <c r="HH52" s="118"/>
      <c r="HI52" s="118"/>
      <c r="HJ52" s="118">
        <f>データ!BJ7</f>
        <v>93.7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67031</v>
      </c>
      <c r="JD52" s="125"/>
      <c r="JE52" s="125"/>
      <c r="JF52" s="125"/>
      <c r="JG52" s="125"/>
      <c r="JH52" s="125"/>
      <c r="JI52" s="125"/>
      <c r="JJ52" s="125"/>
      <c r="JK52" s="125"/>
      <c r="JL52" s="125"/>
      <c r="JM52" s="125"/>
      <c r="JN52" s="125"/>
      <c r="JO52" s="125"/>
      <c r="JP52" s="125"/>
      <c r="JQ52" s="125"/>
      <c r="JR52" s="125"/>
      <c r="JS52" s="125"/>
      <c r="JT52" s="125"/>
      <c r="JU52" s="125"/>
      <c r="JV52" s="125">
        <f>データ!BR7</f>
        <v>68714</v>
      </c>
      <c r="JW52" s="125"/>
      <c r="JX52" s="125"/>
      <c r="JY52" s="125"/>
      <c r="JZ52" s="125"/>
      <c r="KA52" s="125"/>
      <c r="KB52" s="125"/>
      <c r="KC52" s="125"/>
      <c r="KD52" s="125"/>
      <c r="KE52" s="125"/>
      <c r="KF52" s="125"/>
      <c r="KG52" s="125"/>
      <c r="KH52" s="125"/>
      <c r="KI52" s="125"/>
      <c r="KJ52" s="125"/>
      <c r="KK52" s="125"/>
      <c r="KL52" s="125"/>
      <c r="KM52" s="125"/>
      <c r="KN52" s="125"/>
      <c r="KO52" s="125">
        <f>データ!BS7</f>
        <v>73369</v>
      </c>
      <c r="KP52" s="125"/>
      <c r="KQ52" s="125"/>
      <c r="KR52" s="125"/>
      <c r="KS52" s="125"/>
      <c r="KT52" s="125"/>
      <c r="KU52" s="125"/>
      <c r="KV52" s="125"/>
      <c r="KW52" s="125"/>
      <c r="KX52" s="125"/>
      <c r="KY52" s="125"/>
      <c r="KZ52" s="125"/>
      <c r="LA52" s="125"/>
      <c r="LB52" s="125"/>
      <c r="LC52" s="125"/>
      <c r="LD52" s="125"/>
      <c r="LE52" s="125"/>
      <c r="LF52" s="125"/>
      <c r="LG52" s="125"/>
      <c r="LH52" s="125">
        <f>データ!BT7</f>
        <v>78854</v>
      </c>
      <c r="LI52" s="125"/>
      <c r="LJ52" s="125"/>
      <c r="LK52" s="125"/>
      <c r="LL52" s="125"/>
      <c r="LM52" s="125"/>
      <c r="LN52" s="125"/>
      <c r="LO52" s="125"/>
      <c r="LP52" s="125"/>
      <c r="LQ52" s="125"/>
      <c r="LR52" s="125"/>
      <c r="LS52" s="125"/>
      <c r="LT52" s="125"/>
      <c r="LU52" s="125"/>
      <c r="LV52" s="125"/>
      <c r="LW52" s="125"/>
      <c r="LX52" s="125"/>
      <c r="LY52" s="125"/>
      <c r="LZ52" s="125"/>
      <c r="MA52" s="125">
        <f>データ!BU7</f>
        <v>74036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169053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3.1</v>
      </c>
      <c r="KB77" s="120"/>
      <c r="KC77" s="120"/>
      <c r="KD77" s="120"/>
      <c r="KE77" s="120"/>
      <c r="KF77" s="120"/>
      <c r="KG77" s="120"/>
      <c r="KH77" s="120"/>
      <c r="KI77" s="120"/>
      <c r="KJ77" s="120"/>
      <c r="KK77" s="120"/>
      <c r="KL77" s="120"/>
      <c r="KM77" s="120"/>
      <c r="KN77" s="120"/>
      <c r="KO77" s="121"/>
      <c r="KP77" s="119">
        <f>データ!DA7</f>
        <v>1.5</v>
      </c>
      <c r="KQ77" s="120"/>
      <c r="KR77" s="120"/>
      <c r="KS77" s="120"/>
      <c r="KT77" s="120"/>
      <c r="KU77" s="120"/>
      <c r="KV77" s="120"/>
      <c r="KW77" s="120"/>
      <c r="KX77" s="120"/>
      <c r="KY77" s="120"/>
      <c r="KZ77" s="120"/>
      <c r="LA77" s="120"/>
      <c r="LB77" s="120"/>
      <c r="LC77" s="120"/>
      <c r="LD77" s="121"/>
      <c r="LE77" s="119">
        <f>データ!DB7</f>
        <v>0.8</v>
      </c>
      <c r="LF77" s="120"/>
      <c r="LG77" s="120"/>
      <c r="LH77" s="120"/>
      <c r="LI77" s="120"/>
      <c r="LJ77" s="120"/>
      <c r="LK77" s="120"/>
      <c r="LL77" s="120"/>
      <c r="LM77" s="120"/>
      <c r="LN77" s="120"/>
      <c r="LO77" s="120"/>
      <c r="LP77" s="120"/>
      <c r="LQ77" s="120"/>
      <c r="LR77" s="120"/>
      <c r="LS77" s="121"/>
      <c r="LT77" s="119">
        <f>データ!DC7</f>
        <v>59.3</v>
      </c>
      <c r="LU77" s="120"/>
      <c r="LV77" s="120"/>
      <c r="LW77" s="120"/>
      <c r="LX77" s="120"/>
      <c r="LY77" s="120"/>
      <c r="LZ77" s="120"/>
      <c r="MA77" s="120"/>
      <c r="MB77" s="120"/>
      <c r="MC77" s="120"/>
      <c r="MD77" s="120"/>
      <c r="ME77" s="120"/>
      <c r="MF77" s="120"/>
      <c r="MG77" s="120"/>
      <c r="MH77" s="121"/>
      <c r="MI77" s="119">
        <f>データ!DD7</f>
        <v>33.1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jg847TizIbdCVQsEptDNIOXcFWPJHShus8US8UpGKBigFyzsaNAWKOAzDs3LXleS4AedWg41hkdyGCFaTfyVw==" saltValue="ywSbye/gxssVwvaSfGpu+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102</v>
      </c>
      <c r="AV5" s="59" t="s">
        <v>103</v>
      </c>
      <c r="AW5" s="59" t="s">
        <v>100</v>
      </c>
      <c r="AX5" s="59" t="s">
        <v>92</v>
      </c>
      <c r="AY5" s="59" t="s">
        <v>93</v>
      </c>
      <c r="AZ5" s="59" t="s">
        <v>94</v>
      </c>
      <c r="BA5" s="59" t="s">
        <v>95</v>
      </c>
      <c r="BB5" s="59" t="s">
        <v>96</v>
      </c>
      <c r="BC5" s="59" t="s">
        <v>97</v>
      </c>
      <c r="BD5" s="59" t="s">
        <v>98</v>
      </c>
      <c r="BE5" s="59" t="s">
        <v>99</v>
      </c>
      <c r="BF5" s="59" t="s">
        <v>89</v>
      </c>
      <c r="BG5" s="59" t="s">
        <v>104</v>
      </c>
      <c r="BH5" s="59" t="s">
        <v>91</v>
      </c>
      <c r="BI5" s="59" t="s">
        <v>101</v>
      </c>
      <c r="BJ5" s="59" t="s">
        <v>93</v>
      </c>
      <c r="BK5" s="59" t="s">
        <v>94</v>
      </c>
      <c r="BL5" s="59" t="s">
        <v>95</v>
      </c>
      <c r="BM5" s="59" t="s">
        <v>96</v>
      </c>
      <c r="BN5" s="59" t="s">
        <v>97</v>
      </c>
      <c r="BO5" s="59" t="s">
        <v>98</v>
      </c>
      <c r="BP5" s="59" t="s">
        <v>99</v>
      </c>
      <c r="BQ5" s="59" t="s">
        <v>89</v>
      </c>
      <c r="BR5" s="59" t="s">
        <v>104</v>
      </c>
      <c r="BS5" s="59" t="s">
        <v>91</v>
      </c>
      <c r="BT5" s="59" t="s">
        <v>92</v>
      </c>
      <c r="BU5" s="59" t="s">
        <v>105</v>
      </c>
      <c r="BV5" s="59" t="s">
        <v>94</v>
      </c>
      <c r="BW5" s="59" t="s">
        <v>95</v>
      </c>
      <c r="BX5" s="59" t="s">
        <v>96</v>
      </c>
      <c r="BY5" s="59" t="s">
        <v>97</v>
      </c>
      <c r="BZ5" s="59" t="s">
        <v>98</v>
      </c>
      <c r="CA5" s="59" t="s">
        <v>99</v>
      </c>
      <c r="CB5" s="59" t="s">
        <v>89</v>
      </c>
      <c r="CC5" s="59" t="s">
        <v>104</v>
      </c>
      <c r="CD5" s="59" t="s">
        <v>91</v>
      </c>
      <c r="CE5" s="59" t="s">
        <v>101</v>
      </c>
      <c r="CF5" s="59" t="s">
        <v>106</v>
      </c>
      <c r="CG5" s="59" t="s">
        <v>94</v>
      </c>
      <c r="CH5" s="59" t="s">
        <v>95</v>
      </c>
      <c r="CI5" s="59" t="s">
        <v>96</v>
      </c>
      <c r="CJ5" s="59" t="s">
        <v>97</v>
      </c>
      <c r="CK5" s="59" t="s">
        <v>98</v>
      </c>
      <c r="CL5" s="59" t="s">
        <v>99</v>
      </c>
      <c r="CM5" s="150"/>
      <c r="CN5" s="150"/>
      <c r="CO5" s="59" t="s">
        <v>102</v>
      </c>
      <c r="CP5" s="59" t="s">
        <v>103</v>
      </c>
      <c r="CQ5" s="59" t="s">
        <v>91</v>
      </c>
      <c r="CR5" s="59" t="s">
        <v>101</v>
      </c>
      <c r="CS5" s="59" t="s">
        <v>93</v>
      </c>
      <c r="CT5" s="59" t="s">
        <v>94</v>
      </c>
      <c r="CU5" s="59" t="s">
        <v>95</v>
      </c>
      <c r="CV5" s="59" t="s">
        <v>96</v>
      </c>
      <c r="CW5" s="59" t="s">
        <v>97</v>
      </c>
      <c r="CX5" s="59" t="s">
        <v>98</v>
      </c>
      <c r="CY5" s="59" t="s">
        <v>99</v>
      </c>
      <c r="CZ5" s="59" t="s">
        <v>89</v>
      </c>
      <c r="DA5" s="59" t="s">
        <v>103</v>
      </c>
      <c r="DB5" s="59" t="s">
        <v>91</v>
      </c>
      <c r="DC5" s="59" t="s">
        <v>101</v>
      </c>
      <c r="DD5" s="59" t="s">
        <v>93</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107</v>
      </c>
      <c r="B6" s="60">
        <f>B8</f>
        <v>2018</v>
      </c>
      <c r="C6" s="60">
        <f t="shared" ref="C6:X6" si="1">C8</f>
        <v>470007</v>
      </c>
      <c r="D6" s="60">
        <f t="shared" si="1"/>
        <v>47</v>
      </c>
      <c r="E6" s="60">
        <f t="shared" si="1"/>
        <v>14</v>
      </c>
      <c r="F6" s="60">
        <f t="shared" si="1"/>
        <v>0</v>
      </c>
      <c r="G6" s="60">
        <f t="shared" si="1"/>
        <v>1</v>
      </c>
      <c r="H6" s="60" t="str">
        <f>SUBSTITUTE(H8,"　","")</f>
        <v>沖縄県</v>
      </c>
      <c r="I6" s="60" t="str">
        <f t="shared" si="1"/>
        <v>県民広場地下駐車場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21</v>
      </c>
      <c r="S6" s="62" t="str">
        <f t="shared" si="1"/>
        <v>公共施設</v>
      </c>
      <c r="T6" s="62" t="str">
        <f t="shared" si="1"/>
        <v>有</v>
      </c>
      <c r="U6" s="63">
        <f t="shared" si="1"/>
        <v>10883</v>
      </c>
      <c r="V6" s="63">
        <f t="shared" si="1"/>
        <v>200</v>
      </c>
      <c r="W6" s="63">
        <f t="shared" si="1"/>
        <v>300</v>
      </c>
      <c r="X6" s="62" t="str">
        <f t="shared" si="1"/>
        <v>利用料金制</v>
      </c>
      <c r="Y6" s="64">
        <f>IF(Y8="-",NA(),Y8)</f>
        <v>1</v>
      </c>
      <c r="Z6" s="64">
        <f t="shared" ref="Z6:AH6" si="2">IF(Z8="-",NA(),Z8)</f>
        <v>1</v>
      </c>
      <c r="AA6" s="64">
        <f t="shared" si="2"/>
        <v>1</v>
      </c>
      <c r="AB6" s="64">
        <f t="shared" si="2"/>
        <v>140.80000000000001</v>
      </c>
      <c r="AC6" s="64">
        <f t="shared" si="2"/>
        <v>763.1</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29.8</v>
      </c>
      <c r="AK6" s="64">
        <f t="shared" ref="AK6:AS6" si="3">IF(AK8="-",NA(),AK8)</f>
        <v>28.5</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237</v>
      </c>
      <c r="AV6" s="65">
        <f t="shared" ref="AV6:BD6" si="4">IF(AV8="-",NA(),AV8)</f>
        <v>219</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0.8</v>
      </c>
      <c r="BG6" s="64">
        <f t="shared" ref="BG6:BO6" si="5">IF(BG8="-",NA(),BG8)</f>
        <v>0.9</v>
      </c>
      <c r="BH6" s="64">
        <f t="shared" si="5"/>
        <v>1</v>
      </c>
      <c r="BI6" s="64">
        <f t="shared" si="5"/>
        <v>95</v>
      </c>
      <c r="BJ6" s="64">
        <f t="shared" si="5"/>
        <v>93.7</v>
      </c>
      <c r="BK6" s="64">
        <f t="shared" si="5"/>
        <v>11.2</v>
      </c>
      <c r="BL6" s="64">
        <f t="shared" si="5"/>
        <v>8</v>
      </c>
      <c r="BM6" s="64">
        <f t="shared" si="5"/>
        <v>13.7</v>
      </c>
      <c r="BN6" s="64">
        <f t="shared" si="5"/>
        <v>7.5</v>
      </c>
      <c r="BO6" s="64">
        <f t="shared" si="5"/>
        <v>1.9</v>
      </c>
      <c r="BP6" s="61" t="str">
        <f>IF(BP8="-","",IF(BP8="-","【-】","【"&amp;SUBSTITUTE(TEXT(BP8,"#,##0.0"),"-","△")&amp;"】"))</f>
        <v>【26.3】</v>
      </c>
      <c r="BQ6" s="65">
        <f>IF(BQ8="-",NA(),BQ8)</f>
        <v>67031</v>
      </c>
      <c r="BR6" s="65">
        <f t="shared" ref="BR6:BZ6" si="6">IF(BR8="-",NA(),BR8)</f>
        <v>68714</v>
      </c>
      <c r="BS6" s="65">
        <f t="shared" si="6"/>
        <v>73369</v>
      </c>
      <c r="BT6" s="65">
        <f t="shared" si="6"/>
        <v>78854</v>
      </c>
      <c r="BU6" s="65">
        <f t="shared" si="6"/>
        <v>74036</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108</v>
      </c>
      <c r="CM6" s="63">
        <f t="shared" ref="CM6:CN6" si="7">CM8</f>
        <v>0</v>
      </c>
      <c r="CN6" s="63">
        <f t="shared" si="7"/>
        <v>169053</v>
      </c>
      <c r="CO6" s="64"/>
      <c r="CP6" s="64"/>
      <c r="CQ6" s="64"/>
      <c r="CR6" s="64"/>
      <c r="CS6" s="64"/>
      <c r="CT6" s="64"/>
      <c r="CU6" s="64"/>
      <c r="CV6" s="64"/>
      <c r="CW6" s="64"/>
      <c r="CX6" s="64"/>
      <c r="CY6" s="61" t="s">
        <v>108</v>
      </c>
      <c r="CZ6" s="64">
        <f>IF(CZ8="-",NA(),CZ8)</f>
        <v>3.1</v>
      </c>
      <c r="DA6" s="64">
        <f t="shared" ref="DA6:DI6" si="8">IF(DA8="-",NA(),DA8)</f>
        <v>1.5</v>
      </c>
      <c r="DB6" s="64">
        <f t="shared" si="8"/>
        <v>0.8</v>
      </c>
      <c r="DC6" s="64">
        <f t="shared" si="8"/>
        <v>59.3</v>
      </c>
      <c r="DD6" s="64">
        <f t="shared" si="8"/>
        <v>33.1</v>
      </c>
      <c r="DE6" s="64">
        <f t="shared" si="8"/>
        <v>141.9</v>
      </c>
      <c r="DF6" s="64">
        <f t="shared" si="8"/>
        <v>181.6</v>
      </c>
      <c r="DG6" s="64">
        <f t="shared" si="8"/>
        <v>148.9</v>
      </c>
      <c r="DH6" s="64">
        <f t="shared" si="8"/>
        <v>135.30000000000001</v>
      </c>
      <c r="DI6" s="64">
        <f t="shared" si="8"/>
        <v>110.8</v>
      </c>
      <c r="DJ6" s="61" t="str">
        <f>IF(DJ8="-","",IF(DJ8="-","【-】","【"&amp;SUBSTITUTE(TEXT(DJ8,"#,##0.0"),"-","△")&amp;"】"))</f>
        <v>【103.6】</v>
      </c>
      <c r="DK6" s="64">
        <f>IF(DK8="-",NA(),DK8)</f>
        <v>262</v>
      </c>
      <c r="DL6" s="64">
        <f t="shared" ref="DL6:DT6" si="9">IF(DL8="-",NA(),DL8)</f>
        <v>273.5</v>
      </c>
      <c r="DM6" s="64">
        <f t="shared" si="9"/>
        <v>271</v>
      </c>
      <c r="DN6" s="64">
        <f t="shared" si="9"/>
        <v>263.5</v>
      </c>
      <c r="DO6" s="64">
        <f t="shared" si="9"/>
        <v>257.5</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109</v>
      </c>
      <c r="B7" s="60">
        <f t="shared" ref="B7:X7" si="10">B8</f>
        <v>2018</v>
      </c>
      <c r="C7" s="60">
        <f t="shared" si="10"/>
        <v>470007</v>
      </c>
      <c r="D7" s="60">
        <f t="shared" si="10"/>
        <v>47</v>
      </c>
      <c r="E7" s="60">
        <f t="shared" si="10"/>
        <v>14</v>
      </c>
      <c r="F7" s="60">
        <f t="shared" si="10"/>
        <v>0</v>
      </c>
      <c r="G7" s="60">
        <f t="shared" si="10"/>
        <v>1</v>
      </c>
      <c r="H7" s="60" t="str">
        <f t="shared" si="10"/>
        <v>沖縄県</v>
      </c>
      <c r="I7" s="60" t="str">
        <f t="shared" si="10"/>
        <v>県民広場地下駐車場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21</v>
      </c>
      <c r="S7" s="62" t="str">
        <f t="shared" si="10"/>
        <v>公共施設</v>
      </c>
      <c r="T7" s="62" t="str">
        <f t="shared" si="10"/>
        <v>有</v>
      </c>
      <c r="U7" s="63">
        <f t="shared" si="10"/>
        <v>10883</v>
      </c>
      <c r="V7" s="63">
        <f t="shared" si="10"/>
        <v>200</v>
      </c>
      <c r="W7" s="63">
        <f t="shared" si="10"/>
        <v>300</v>
      </c>
      <c r="X7" s="62" t="str">
        <f t="shared" si="10"/>
        <v>利用料金制</v>
      </c>
      <c r="Y7" s="64">
        <f>Y8</f>
        <v>1</v>
      </c>
      <c r="Z7" s="64">
        <f t="shared" ref="Z7:AH7" si="11">Z8</f>
        <v>1</v>
      </c>
      <c r="AA7" s="64">
        <f t="shared" si="11"/>
        <v>1</v>
      </c>
      <c r="AB7" s="64">
        <f t="shared" si="11"/>
        <v>140.80000000000001</v>
      </c>
      <c r="AC7" s="64">
        <f t="shared" si="11"/>
        <v>763.1</v>
      </c>
      <c r="AD7" s="64">
        <f t="shared" si="11"/>
        <v>135.30000000000001</v>
      </c>
      <c r="AE7" s="64">
        <f t="shared" si="11"/>
        <v>133.5</v>
      </c>
      <c r="AF7" s="64">
        <f t="shared" si="11"/>
        <v>136.30000000000001</v>
      </c>
      <c r="AG7" s="64">
        <f t="shared" si="11"/>
        <v>130.9</v>
      </c>
      <c r="AH7" s="64">
        <f t="shared" si="11"/>
        <v>155.30000000000001</v>
      </c>
      <c r="AI7" s="61"/>
      <c r="AJ7" s="64">
        <f>AJ8</f>
        <v>29.8</v>
      </c>
      <c r="AK7" s="64">
        <f t="shared" ref="AK7:AS7" si="12">AK8</f>
        <v>28.5</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237</v>
      </c>
      <c r="AV7" s="65">
        <f t="shared" ref="AV7:BD7" si="13">AV8</f>
        <v>219</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0.8</v>
      </c>
      <c r="BG7" s="64">
        <f t="shared" ref="BG7:BO7" si="14">BG8</f>
        <v>0.9</v>
      </c>
      <c r="BH7" s="64">
        <f t="shared" si="14"/>
        <v>1</v>
      </c>
      <c r="BI7" s="64">
        <f t="shared" si="14"/>
        <v>95</v>
      </c>
      <c r="BJ7" s="64">
        <f t="shared" si="14"/>
        <v>93.7</v>
      </c>
      <c r="BK7" s="64">
        <f t="shared" si="14"/>
        <v>11.2</v>
      </c>
      <c r="BL7" s="64">
        <f t="shared" si="14"/>
        <v>8</v>
      </c>
      <c r="BM7" s="64">
        <f t="shared" si="14"/>
        <v>13.7</v>
      </c>
      <c r="BN7" s="64">
        <f t="shared" si="14"/>
        <v>7.5</v>
      </c>
      <c r="BO7" s="64">
        <f t="shared" si="14"/>
        <v>1.9</v>
      </c>
      <c r="BP7" s="61"/>
      <c r="BQ7" s="65">
        <f>BQ8</f>
        <v>67031</v>
      </c>
      <c r="BR7" s="65">
        <f t="shared" ref="BR7:BZ7" si="15">BR8</f>
        <v>68714</v>
      </c>
      <c r="BS7" s="65">
        <f t="shared" si="15"/>
        <v>73369</v>
      </c>
      <c r="BT7" s="65">
        <f t="shared" si="15"/>
        <v>78854</v>
      </c>
      <c r="BU7" s="65">
        <f t="shared" si="15"/>
        <v>74036</v>
      </c>
      <c r="BV7" s="65">
        <f t="shared" si="15"/>
        <v>19615</v>
      </c>
      <c r="BW7" s="65">
        <f t="shared" si="15"/>
        <v>21116</v>
      </c>
      <c r="BX7" s="65">
        <f t="shared" si="15"/>
        <v>20714</v>
      </c>
      <c r="BY7" s="65">
        <f t="shared" si="15"/>
        <v>16622</v>
      </c>
      <c r="BZ7" s="65">
        <f t="shared" si="15"/>
        <v>15790</v>
      </c>
      <c r="CA7" s="63"/>
      <c r="CB7" s="64" t="s">
        <v>110</v>
      </c>
      <c r="CC7" s="64" t="s">
        <v>110</v>
      </c>
      <c r="CD7" s="64" t="s">
        <v>110</v>
      </c>
      <c r="CE7" s="64" t="s">
        <v>110</v>
      </c>
      <c r="CF7" s="64" t="s">
        <v>110</v>
      </c>
      <c r="CG7" s="64" t="s">
        <v>110</v>
      </c>
      <c r="CH7" s="64" t="s">
        <v>110</v>
      </c>
      <c r="CI7" s="64" t="s">
        <v>110</v>
      </c>
      <c r="CJ7" s="64" t="s">
        <v>110</v>
      </c>
      <c r="CK7" s="64" t="s">
        <v>111</v>
      </c>
      <c r="CL7" s="61"/>
      <c r="CM7" s="63">
        <f>CM8</f>
        <v>0</v>
      </c>
      <c r="CN7" s="63">
        <f>CN8</f>
        <v>169053</v>
      </c>
      <c r="CO7" s="64" t="s">
        <v>110</v>
      </c>
      <c r="CP7" s="64" t="s">
        <v>110</v>
      </c>
      <c r="CQ7" s="64" t="s">
        <v>110</v>
      </c>
      <c r="CR7" s="64" t="s">
        <v>110</v>
      </c>
      <c r="CS7" s="64" t="s">
        <v>110</v>
      </c>
      <c r="CT7" s="64" t="s">
        <v>110</v>
      </c>
      <c r="CU7" s="64" t="s">
        <v>110</v>
      </c>
      <c r="CV7" s="64" t="s">
        <v>110</v>
      </c>
      <c r="CW7" s="64" t="s">
        <v>110</v>
      </c>
      <c r="CX7" s="64" t="s">
        <v>111</v>
      </c>
      <c r="CY7" s="61"/>
      <c r="CZ7" s="64">
        <f>CZ8</f>
        <v>3.1</v>
      </c>
      <c r="DA7" s="64">
        <f t="shared" ref="DA7:DI7" si="16">DA8</f>
        <v>1.5</v>
      </c>
      <c r="DB7" s="64">
        <f t="shared" si="16"/>
        <v>0.8</v>
      </c>
      <c r="DC7" s="64">
        <f t="shared" si="16"/>
        <v>59.3</v>
      </c>
      <c r="DD7" s="64">
        <f t="shared" si="16"/>
        <v>33.1</v>
      </c>
      <c r="DE7" s="64">
        <f t="shared" si="16"/>
        <v>141.9</v>
      </c>
      <c r="DF7" s="64">
        <f t="shared" si="16"/>
        <v>181.6</v>
      </c>
      <c r="DG7" s="64">
        <f t="shared" si="16"/>
        <v>148.9</v>
      </c>
      <c r="DH7" s="64">
        <f t="shared" si="16"/>
        <v>135.30000000000001</v>
      </c>
      <c r="DI7" s="64">
        <f t="shared" si="16"/>
        <v>110.8</v>
      </c>
      <c r="DJ7" s="61"/>
      <c r="DK7" s="64">
        <f>DK8</f>
        <v>262</v>
      </c>
      <c r="DL7" s="64">
        <f t="shared" ref="DL7:DT7" si="17">DL8</f>
        <v>273.5</v>
      </c>
      <c r="DM7" s="64">
        <f t="shared" si="17"/>
        <v>271</v>
      </c>
      <c r="DN7" s="64">
        <f t="shared" si="17"/>
        <v>263.5</v>
      </c>
      <c r="DO7" s="64">
        <f t="shared" si="17"/>
        <v>257.5</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470007</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21</v>
      </c>
      <c r="S8" s="69" t="s">
        <v>122</v>
      </c>
      <c r="T8" s="69" t="s">
        <v>123</v>
      </c>
      <c r="U8" s="70">
        <v>10883</v>
      </c>
      <c r="V8" s="70">
        <v>200</v>
      </c>
      <c r="W8" s="70">
        <v>300</v>
      </c>
      <c r="X8" s="69" t="s">
        <v>124</v>
      </c>
      <c r="Y8" s="71">
        <v>1</v>
      </c>
      <c r="Z8" s="71">
        <v>1</v>
      </c>
      <c r="AA8" s="71">
        <v>1</v>
      </c>
      <c r="AB8" s="71">
        <v>140.80000000000001</v>
      </c>
      <c r="AC8" s="71">
        <v>763.1</v>
      </c>
      <c r="AD8" s="71">
        <v>135.30000000000001</v>
      </c>
      <c r="AE8" s="71">
        <v>133.5</v>
      </c>
      <c r="AF8" s="71">
        <v>136.30000000000001</v>
      </c>
      <c r="AG8" s="71">
        <v>130.9</v>
      </c>
      <c r="AH8" s="71">
        <v>155.30000000000001</v>
      </c>
      <c r="AI8" s="68">
        <v>297.10000000000002</v>
      </c>
      <c r="AJ8" s="71">
        <v>29.8</v>
      </c>
      <c r="AK8" s="71">
        <v>28.5</v>
      </c>
      <c r="AL8" s="71">
        <v>0</v>
      </c>
      <c r="AM8" s="71">
        <v>0</v>
      </c>
      <c r="AN8" s="71">
        <v>0</v>
      </c>
      <c r="AO8" s="71">
        <v>7.6</v>
      </c>
      <c r="AP8" s="71">
        <v>7.1</v>
      </c>
      <c r="AQ8" s="71">
        <v>5.5</v>
      </c>
      <c r="AR8" s="71">
        <v>5.2</v>
      </c>
      <c r="AS8" s="71">
        <v>3.9</v>
      </c>
      <c r="AT8" s="68">
        <v>5.3</v>
      </c>
      <c r="AU8" s="72">
        <v>237</v>
      </c>
      <c r="AV8" s="72">
        <v>219</v>
      </c>
      <c r="AW8" s="72">
        <v>0</v>
      </c>
      <c r="AX8" s="72">
        <v>0</v>
      </c>
      <c r="AY8" s="72">
        <v>0</v>
      </c>
      <c r="AZ8" s="72">
        <v>79</v>
      </c>
      <c r="BA8" s="72">
        <v>56</v>
      </c>
      <c r="BB8" s="72">
        <v>42</v>
      </c>
      <c r="BC8" s="72">
        <v>44</v>
      </c>
      <c r="BD8" s="72">
        <v>45</v>
      </c>
      <c r="BE8" s="72">
        <v>30</v>
      </c>
      <c r="BF8" s="71">
        <v>0.8</v>
      </c>
      <c r="BG8" s="71">
        <v>0.9</v>
      </c>
      <c r="BH8" s="71">
        <v>1</v>
      </c>
      <c r="BI8" s="71">
        <v>95</v>
      </c>
      <c r="BJ8" s="71">
        <v>93.7</v>
      </c>
      <c r="BK8" s="71">
        <v>11.2</v>
      </c>
      <c r="BL8" s="71">
        <v>8</v>
      </c>
      <c r="BM8" s="71">
        <v>13.7</v>
      </c>
      <c r="BN8" s="71">
        <v>7.5</v>
      </c>
      <c r="BO8" s="71">
        <v>1.9</v>
      </c>
      <c r="BP8" s="68">
        <v>26.3</v>
      </c>
      <c r="BQ8" s="72">
        <v>67031</v>
      </c>
      <c r="BR8" s="72">
        <v>68714</v>
      </c>
      <c r="BS8" s="72">
        <v>73369</v>
      </c>
      <c r="BT8" s="73">
        <v>78854</v>
      </c>
      <c r="BU8" s="73">
        <v>74036</v>
      </c>
      <c r="BV8" s="72">
        <v>19615</v>
      </c>
      <c r="BW8" s="72">
        <v>21116</v>
      </c>
      <c r="BX8" s="72">
        <v>20714</v>
      </c>
      <c r="BY8" s="72">
        <v>16622</v>
      </c>
      <c r="BZ8" s="72">
        <v>15790</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169053</v>
      </c>
      <c r="CO8" s="71" t="s">
        <v>116</v>
      </c>
      <c r="CP8" s="71" t="s">
        <v>116</v>
      </c>
      <c r="CQ8" s="71" t="s">
        <v>116</v>
      </c>
      <c r="CR8" s="71" t="s">
        <v>116</v>
      </c>
      <c r="CS8" s="71" t="s">
        <v>116</v>
      </c>
      <c r="CT8" s="71" t="s">
        <v>116</v>
      </c>
      <c r="CU8" s="71" t="s">
        <v>116</v>
      </c>
      <c r="CV8" s="71" t="s">
        <v>116</v>
      </c>
      <c r="CW8" s="71" t="s">
        <v>116</v>
      </c>
      <c r="CX8" s="71" t="s">
        <v>116</v>
      </c>
      <c r="CY8" s="68" t="s">
        <v>116</v>
      </c>
      <c r="CZ8" s="71">
        <v>3.1</v>
      </c>
      <c r="DA8" s="71">
        <v>1.5</v>
      </c>
      <c r="DB8" s="71">
        <v>0.8</v>
      </c>
      <c r="DC8" s="71">
        <v>59.3</v>
      </c>
      <c r="DD8" s="71">
        <v>33.1</v>
      </c>
      <c r="DE8" s="71">
        <v>141.9</v>
      </c>
      <c r="DF8" s="71">
        <v>181.6</v>
      </c>
      <c r="DG8" s="71">
        <v>148.9</v>
      </c>
      <c r="DH8" s="71">
        <v>135.30000000000001</v>
      </c>
      <c r="DI8" s="71">
        <v>110.8</v>
      </c>
      <c r="DJ8" s="68">
        <v>103.6</v>
      </c>
      <c r="DK8" s="71">
        <v>262</v>
      </c>
      <c r="DL8" s="71">
        <v>273.5</v>
      </c>
      <c r="DM8" s="71">
        <v>271</v>
      </c>
      <c r="DN8" s="71">
        <v>263.5</v>
      </c>
      <c r="DO8" s="71">
        <v>257.5</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2019-12-05T07:29:52Z</dcterms:created>
  <dcterms:modified xsi:type="dcterms:W3CDTF">2020-01-19T13:34:05Z</dcterms:modified>
  <cp:category/>
</cp:coreProperties>
</file>