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XWLGBe3jt08ICOQ70VnrAlynKCnvykhPmFM75dPjpUf+/VgygUj8Pkfqw9oaivw04QzSCjpJ9LiyjpqNDVy+/g==" workbookSaltValue="EMQCWdYwIWIC1HSPTLQLG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EW7" i="5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H78" i="4"/>
  <c r="LO78" i="4"/>
  <c r="KV78" i="4"/>
  <c r="KC78" i="4"/>
  <c r="JJ78" i="4"/>
  <c r="HM78" i="4"/>
  <c r="GT78" i="4"/>
  <c r="GA78" i="4"/>
  <c r="FH78" i="4"/>
  <c r="EO78" i="4"/>
  <c r="CS78" i="4"/>
  <c r="BZ78" i="4"/>
  <c r="BG78" i="4"/>
  <c r="AN78" i="4"/>
  <c r="U78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54" i="4"/>
  <c r="LY54" i="4"/>
  <c r="LJ54" i="4"/>
  <c r="KU54" i="4"/>
  <c r="KF54" i="4"/>
  <c r="IZ54" i="4"/>
  <c r="IK54" i="4"/>
  <c r="HV54" i="4"/>
  <c r="HG54" i="4"/>
  <c r="GR54" i="4"/>
  <c r="FL54" i="4"/>
  <c r="EW54" i="4"/>
  <c r="EH54" i="4"/>
  <c r="DS54" i="4"/>
  <c r="DD54" i="4"/>
  <c r="BX54" i="4"/>
  <c r="BI54" i="4"/>
  <c r="AT54" i="4"/>
  <c r="AE54" i="4"/>
  <c r="P54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MN32" i="4"/>
  <c r="LY32" i="4"/>
  <c r="LJ32" i="4"/>
  <c r="KU32" i="4"/>
  <c r="KF32" i="4"/>
  <c r="IZ32" i="4"/>
  <c r="IK32" i="4"/>
  <c r="HV32" i="4"/>
  <c r="HG32" i="4"/>
  <c r="GR32" i="4"/>
  <c r="FL32" i="4"/>
  <c r="EW32" i="4"/>
  <c r="EH32" i="4"/>
  <c r="DS32" i="4"/>
  <c r="DD32" i="4"/>
  <c r="BX32" i="4"/>
  <c r="BI32" i="4"/>
  <c r="AT32" i="4"/>
  <c r="AE32" i="4"/>
  <c r="P32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</calcChain>
</file>

<file path=xl/sharedStrings.xml><?xml version="1.0" encoding="utf-8"?>
<sst xmlns="http://schemas.openxmlformats.org/spreadsheetml/2006/main" count="321" uniqueCount="172">
  <si>
    <t>経営比較分析表（平成30年度決算）</t>
    <rPh sb="8" eb="10">
      <t>ヘイセイ</t>
    </rPh>
    <rPh sb="12" eb="14">
      <t>ネンド</t>
    </rPh>
    <rPh sb="14" eb="16">
      <t>ケッサン</t>
    </rPh>
    <phoneticPr fontId="2"/>
  </si>
  <si>
    <t>法適用区分</t>
    <rPh sb="0" eb="1">
      <t>ホウ</t>
    </rPh>
    <rPh sb="1" eb="3">
      <t>テキヨウ</t>
    </rPh>
    <rPh sb="3" eb="5">
      <t>クブン</t>
    </rPh>
    <phoneticPr fontId="2"/>
  </si>
  <si>
    <t>診療科数</t>
    <rPh sb="0" eb="3">
      <t>シンリョウカ</t>
    </rPh>
    <rPh sb="3" eb="4">
      <t>スウ</t>
    </rPh>
    <phoneticPr fontId="2"/>
  </si>
  <si>
    <t>許可病床（結核）</t>
    <rPh sb="0" eb="2">
      <t>キョカ</t>
    </rPh>
    <rPh sb="2" eb="4">
      <t>ビョウショウ</t>
    </rPh>
    <rPh sb="5" eb="7">
      <t>ケッカク</t>
    </rPh>
    <phoneticPr fontId="2"/>
  </si>
  <si>
    <t>平成4</t>
  </si>
  <si>
    <t>管理者の情報</t>
    <rPh sb="0" eb="3">
      <t>カンリシャ</t>
    </rPh>
    <rPh sb="4" eb="6">
      <t>ジョウホウ</t>
    </rPh>
    <phoneticPr fontId="2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</si>
  <si>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2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</si>
  <si>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2"/>
  </si>
  <si>
    <t>許可病床（療養）</t>
    <rPh sb="0" eb="2">
      <t>キョカ</t>
    </rPh>
    <rPh sb="2" eb="4">
      <t>ビョウショウ</t>
    </rPh>
    <rPh sb="5" eb="7">
      <t>リョウヨウ</t>
    </rPh>
    <phoneticPr fontId="2"/>
  </si>
  <si>
    <t>平均値</t>
    <rPh sb="0" eb="2">
      <t>ヘイキン</t>
    </rPh>
    <rPh sb="2" eb="3">
      <t>チ</t>
    </rPh>
    <phoneticPr fontId="2"/>
  </si>
  <si>
    <t>Ｎ年度</t>
    <rPh sb="1" eb="3">
      <t>ネンド</t>
    </rPh>
    <phoneticPr fontId="2"/>
  </si>
  <si>
    <t>平成18</t>
  </si>
  <si>
    <t>Ⅱ 分析欄</t>
    <rPh sb="2" eb="4">
      <t>ブンセキ</t>
    </rPh>
    <rPh sb="4" eb="5">
      <t>ラン</t>
    </rPh>
    <phoneticPr fontId="2"/>
  </si>
  <si>
    <t>許可病床（一般）</t>
    <rPh sb="0" eb="2">
      <t>キョカ</t>
    </rPh>
    <rPh sb="2" eb="4">
      <t>ビョウショウ</t>
    </rPh>
    <rPh sb="5" eb="7">
      <t>イッパン</t>
    </rPh>
    <phoneticPr fontId="2"/>
  </si>
  <si>
    <t>当該値(N)</t>
  </si>
  <si>
    <t>病院区分</t>
    <rPh sb="0" eb="2">
      <t>ビョウイン</t>
    </rPh>
    <rPh sb="2" eb="4">
      <t>クブン</t>
    </rPh>
    <phoneticPr fontId="2"/>
  </si>
  <si>
    <t>平成9</t>
  </si>
  <si>
    <t>平成8</t>
  </si>
  <si>
    <t>地方独立行政法人化</t>
    <rPh sb="0" eb="9">
      <t>チホウドクリツギョウセイホウジンカ</t>
    </rPh>
    <phoneticPr fontId="2"/>
  </si>
  <si>
    <t>類似区分</t>
    <rPh sb="0" eb="2">
      <t>ルイジ</t>
    </rPh>
    <rPh sb="2" eb="4">
      <t>クブン</t>
    </rPh>
    <phoneticPr fontId="2"/>
  </si>
  <si>
    <t>平成12</t>
  </si>
  <si>
    <t>大項目</t>
    <rPh sb="0" eb="3">
      <t>ダイコウモク</t>
    </rPh>
    <phoneticPr fontId="2"/>
  </si>
  <si>
    <t>グラフ凡例</t>
    <rPh sb="3" eb="5">
      <t>ハンレイ</t>
    </rPh>
    <phoneticPr fontId="2"/>
  </si>
  <si>
    <t>■</t>
  </si>
  <si>
    <t>指定管理者制度導入</t>
    <rPh sb="0" eb="7">
      <t>シテイカンリシャセイド</t>
    </rPh>
    <rPh sb="7" eb="9">
      <t>ドウニュウ</t>
    </rPh>
    <phoneticPr fontId="2"/>
  </si>
  <si>
    <t>平成7</t>
  </si>
  <si>
    <t>当該病院値（当該値）</t>
    <rPh sb="2" eb="4">
      <t>ビョウイン</t>
    </rPh>
    <phoneticPr fontId="2"/>
  </si>
  <si>
    <t>－</t>
  </si>
  <si>
    <t>経営形態</t>
    <rPh sb="0" eb="2">
      <t>ケイエイ</t>
    </rPh>
    <rPh sb="2" eb="4">
      <t>ケイタイ</t>
    </rPh>
    <phoneticPr fontId="2"/>
  </si>
  <si>
    <t>看護配置</t>
    <rPh sb="0" eb="2">
      <t>カンゴ</t>
    </rPh>
    <rPh sb="2" eb="4">
      <t>ハイチ</t>
    </rPh>
    <phoneticPr fontId="2"/>
  </si>
  <si>
    <t>400床以上～500床未満</t>
  </si>
  <si>
    <t>DPC対象病院</t>
    <rPh sb="3" eb="5">
      <t>タイショウ</t>
    </rPh>
    <rPh sb="5" eb="7">
      <t>ビョウイン</t>
    </rPh>
    <phoneticPr fontId="2"/>
  </si>
  <si>
    <t>平成21</t>
  </si>
  <si>
    <t>特殊診療機能　※１</t>
    <rPh sb="0" eb="2">
      <t>トクシュ</t>
    </rPh>
    <rPh sb="2" eb="4">
      <t>シンリョウ</t>
    </rPh>
    <rPh sb="4" eb="6">
      <t>キノウ</t>
    </rPh>
    <phoneticPr fontId="2"/>
  </si>
  <si>
    <t>指定病院の状況　※２</t>
    <rPh sb="0" eb="2">
      <t>シテイ</t>
    </rPh>
    <rPh sb="2" eb="4">
      <t>ビョウイン</t>
    </rPh>
    <rPh sb="5" eb="7">
      <t>ジョウキョウ</t>
    </rPh>
    <phoneticPr fontId="2"/>
  </si>
  <si>
    <t>平成5</t>
  </si>
  <si>
    <t>【】</t>
  </si>
  <si>
    <t>人口（人）</t>
    <rPh sb="0" eb="2">
      <t>ジンコウ</t>
    </rPh>
    <rPh sb="3" eb="4">
      <t>ニン</t>
    </rPh>
    <phoneticPr fontId="2"/>
  </si>
  <si>
    <t>許可病床（精神）</t>
    <rPh sb="0" eb="2">
      <t>キョカ</t>
    </rPh>
    <rPh sb="2" eb="4">
      <t>ビョウショウ</t>
    </rPh>
    <rPh sb="5" eb="7">
      <t>セイシン</t>
    </rPh>
    <phoneticPr fontId="2"/>
  </si>
  <si>
    <t>許可病床（合計）</t>
    <rPh sb="0" eb="2">
      <t>キョカ</t>
    </rPh>
    <rPh sb="2" eb="4">
      <t>ビョウショウ</t>
    </rPh>
    <rPh sb="5" eb="7">
      <t>ゴウケイ</t>
    </rPh>
    <phoneticPr fontId="2"/>
  </si>
  <si>
    <t>⑦職員給与費対医業収益比率(％)</t>
  </si>
  <si>
    <t>許可病床（感染症）</t>
    <rPh sb="0" eb="2">
      <t>キョカ</t>
    </rPh>
    <rPh sb="2" eb="4">
      <t>ビョウショウ</t>
    </rPh>
    <rPh sb="5" eb="8">
      <t>カンセンショウ</t>
    </rPh>
    <phoneticPr fontId="2"/>
  </si>
  <si>
    <t>⑤</t>
  </si>
  <si>
    <t>類似病院平均値（平均値）</t>
    <rPh sb="2" eb="4">
      <t>ビョウイン</t>
    </rPh>
    <phoneticPr fontId="2"/>
  </si>
  <si>
    <t>平成30年度全国平均</t>
  </si>
  <si>
    <t>当該値(N-1)</t>
  </si>
  <si>
    <t>建物面積（㎡）</t>
    <rPh sb="0" eb="2">
      <t>タテモノ</t>
    </rPh>
    <rPh sb="2" eb="4">
      <t>メンセキ</t>
    </rPh>
    <phoneticPr fontId="2"/>
  </si>
  <si>
    <t>一般病院</t>
  </si>
  <si>
    <t>②</t>
  </si>
  <si>
    <t>不採算地区病院</t>
    <rPh sb="0" eb="3">
      <t>フサイサン</t>
    </rPh>
    <rPh sb="3" eb="5">
      <t>チク</t>
    </rPh>
    <rPh sb="5" eb="7">
      <t>ビョウイン</t>
    </rPh>
    <phoneticPr fontId="2"/>
  </si>
  <si>
    <t>稼働病床（一般）</t>
    <rPh sb="0" eb="2">
      <t>カドウ</t>
    </rPh>
    <rPh sb="2" eb="4">
      <t>ビョウショウ</t>
    </rPh>
    <rPh sb="5" eb="7">
      <t>イッパン</t>
    </rPh>
    <phoneticPr fontId="2"/>
  </si>
  <si>
    <t>稼働病床（療養）</t>
    <rPh sb="0" eb="2">
      <t>カドウ</t>
    </rPh>
    <rPh sb="2" eb="4">
      <t>ビョウショウ</t>
    </rPh>
    <rPh sb="5" eb="7">
      <t>リョウヨウ</t>
    </rPh>
    <phoneticPr fontId="2"/>
  </si>
  <si>
    <t>稼働病床（一般＋療養）</t>
    <rPh sb="0" eb="2">
      <t>カドウ</t>
    </rPh>
    <rPh sb="2" eb="4">
      <t>ビョウショウ</t>
    </rPh>
    <rPh sb="5" eb="7">
      <t>イッパン</t>
    </rPh>
    <phoneticPr fontId="2"/>
  </si>
  <si>
    <t>※１　ド…人間ドック　透…人工透析　Ｉ…ＩＣＵ・ＣＣＵ 未…ＮＩＣＵ・未熟児室　訓…運動機能訓練室　ガ…ガン（放射線）診療</t>
  </si>
  <si>
    <t>平成14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</si>
  <si>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</si>
  <si>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1. 経営の健全性・効率性</t>
  </si>
  <si>
    <t>Ⅰ 地域において担っている役割</t>
    <rPh sb="2" eb="4">
      <t>チイキ</t>
    </rPh>
    <rPh sb="8" eb="9">
      <t>ニナ</t>
    </rPh>
    <rPh sb="13" eb="15">
      <t>ヤクワリ</t>
    </rPh>
    <phoneticPr fontId="2"/>
  </si>
  <si>
    <t>平成元</t>
  </si>
  <si>
    <t>再編・ネットワーク化</t>
    <rPh sb="0" eb="2">
      <t>サイヘン</t>
    </rPh>
    <rPh sb="9" eb="10">
      <t>カ</t>
    </rPh>
    <phoneticPr fontId="2"/>
  </si>
  <si>
    <t>平成6</t>
  </si>
  <si>
    <t>平成24</t>
  </si>
  <si>
    <t>-</t>
  </si>
  <si>
    <t>平成2</t>
  </si>
  <si>
    <t>平成3</t>
  </si>
  <si>
    <t>平成10</t>
  </si>
  <si>
    <t>平成11</t>
  </si>
  <si>
    <t>平成13</t>
  </si>
  <si>
    <t>当該値</t>
    <rPh sb="0" eb="2">
      <t>トウガイ</t>
    </rPh>
    <rPh sb="2" eb="3">
      <t>チ</t>
    </rPh>
    <phoneticPr fontId="2"/>
  </si>
  <si>
    <t>平成15</t>
  </si>
  <si>
    <t>Ｎ－４年度</t>
    <rPh sb="3" eb="5">
      <t>ネンド</t>
    </rPh>
    <phoneticPr fontId="2"/>
  </si>
  <si>
    <t>平均値(N-1)</t>
  </si>
  <si>
    <t>平成16</t>
  </si>
  <si>
    <t>平成17</t>
  </si>
  <si>
    <t>経営形態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</si>
  <si>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2"/>
  </si>
  <si>
    <t>平成20</t>
  </si>
  <si>
    <t>平成19</t>
  </si>
  <si>
    <t>平成22</t>
  </si>
  <si>
    <t>当該値(N-2)</t>
  </si>
  <si>
    <t>平成23</t>
  </si>
  <si>
    <t>平成25</t>
  </si>
  <si>
    <t>平成26</t>
  </si>
  <si>
    <t>平成27</t>
  </si>
  <si>
    <t>平成28</t>
  </si>
  <si>
    <t>平成29</t>
  </si>
  <si>
    <t>④</t>
  </si>
  <si>
    <t>平成30</t>
  </si>
  <si>
    <t>項番</t>
    <rPh sb="0" eb="2">
      <t>コウバン</t>
    </rPh>
    <phoneticPr fontId="2"/>
  </si>
  <si>
    <t>平成31</t>
  </si>
  <si>
    <t>令和元</t>
  </si>
  <si>
    <t>令和2</t>
  </si>
  <si>
    <t>2. 老朽化の状況について</t>
  </si>
  <si>
    <t>2. 老朽化の状況</t>
  </si>
  <si>
    <t>許可病床（精神）</t>
  </si>
  <si>
    <t>全体総括</t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</si>
  <si>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2"/>
  </si>
  <si>
    <t>①</t>
  </si>
  <si>
    <t>③</t>
  </si>
  <si>
    <t>⑥</t>
  </si>
  <si>
    <t>⑦</t>
  </si>
  <si>
    <t>⑧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</si>
  <si>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2"/>
  </si>
  <si>
    <t>年度</t>
    <rPh sb="0" eb="2">
      <t>ネンド</t>
    </rPh>
    <phoneticPr fontId="19"/>
  </si>
  <si>
    <t>業務コード</t>
    <rPh sb="0" eb="2">
      <t>ギョウム</t>
    </rPh>
    <phoneticPr fontId="19"/>
  </si>
  <si>
    <t>団体コード</t>
    <rPh sb="0" eb="2">
      <t>ダンタイ</t>
    </rPh>
    <phoneticPr fontId="19"/>
  </si>
  <si>
    <t>業種コード</t>
    <rPh sb="0" eb="2">
      <t>ギョウシュ</t>
    </rPh>
    <phoneticPr fontId="19"/>
  </si>
  <si>
    <t>事業コード</t>
    <rPh sb="0" eb="2">
      <t>ジギョウ</t>
    </rPh>
    <phoneticPr fontId="19"/>
  </si>
  <si>
    <t>施設コード</t>
    <rPh sb="0" eb="2">
      <t>シセツ</t>
    </rPh>
    <phoneticPr fontId="19"/>
  </si>
  <si>
    <t>基本情報</t>
    <rPh sb="0" eb="2">
      <t>キホン</t>
    </rPh>
    <rPh sb="2" eb="4">
      <t>ジョウホウ</t>
    </rPh>
    <phoneticPr fontId="2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</si>
  <si>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</si>
  <si>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中項目</t>
    <rPh sb="0" eb="1">
      <t>チュウ</t>
    </rPh>
    <rPh sb="1" eb="3">
      <t>コウモク</t>
    </rPh>
    <phoneticPr fontId="2"/>
  </si>
  <si>
    <t>①経常収支比率(％)</t>
    <rPh sb="1" eb="3">
      <t>ケイジョウ</t>
    </rPh>
    <rPh sb="3" eb="5">
      <t>シュウシ</t>
    </rPh>
    <rPh sb="5" eb="7">
      <t>ヒリツ</t>
    </rPh>
    <phoneticPr fontId="2"/>
  </si>
  <si>
    <t>②医業収支比率(％)</t>
  </si>
  <si>
    <t>③累積欠損金比率(％)</t>
  </si>
  <si>
    <t>平均値(N-3)</t>
  </si>
  <si>
    <t>④病床利用率(％)</t>
  </si>
  <si>
    <t>平均値(N)</t>
  </si>
  <si>
    <t>⑤入院患者１人１日当たり収益(円)</t>
  </si>
  <si>
    <t>⑥外来患者１人１日当たり収益(円)</t>
  </si>
  <si>
    <t>⑧材料費対医業収益比率(％)</t>
  </si>
  <si>
    <t>①有形固定資産減価償却率(％)</t>
  </si>
  <si>
    <t>②機械備品減価償却率(％)</t>
  </si>
  <si>
    <t>③１床当たり有形固定資産(円)</t>
  </si>
  <si>
    <t>小項目</t>
    <rPh sb="0" eb="3">
      <t>ショウコウモク</t>
    </rPh>
    <phoneticPr fontId="2"/>
  </si>
  <si>
    <t>都道府県名称</t>
    <rPh sb="0" eb="4">
      <t>トドウフケン</t>
    </rPh>
    <phoneticPr fontId="2"/>
  </si>
  <si>
    <t>団体名称</t>
    <rPh sb="0" eb="3">
      <t>ダンタイメイ</t>
    </rPh>
    <phoneticPr fontId="2"/>
  </si>
  <si>
    <t>施設名称</t>
  </si>
  <si>
    <t>類似区分</t>
  </si>
  <si>
    <t>診療科数</t>
  </si>
  <si>
    <t>DPC対象病院</t>
  </si>
  <si>
    <t>特殊診療機能</t>
  </si>
  <si>
    <t>岩手県</t>
  </si>
  <si>
    <t>指定病院の状況</t>
  </si>
  <si>
    <t>人口（人）</t>
  </si>
  <si>
    <t>建物面積（㎡）</t>
  </si>
  <si>
    <t>不採算地区病院</t>
  </si>
  <si>
    <t>看護配置</t>
  </si>
  <si>
    <t>グラフ参照用</t>
    <rPh sb="3" eb="6">
      <t>サンショウヨウ</t>
    </rPh>
    <phoneticPr fontId="2"/>
  </si>
  <si>
    <t>許可病床（一般）</t>
  </si>
  <si>
    <t>許可病床（療養）</t>
  </si>
  <si>
    <t>許可病床（結核）</t>
  </si>
  <si>
    <t>許可病床（感染症）</t>
  </si>
  <si>
    <t>許可病床（合計）</t>
  </si>
  <si>
    <t>稼働病床（一般）</t>
  </si>
  <si>
    <t>稼働病床（療養）</t>
  </si>
  <si>
    <t>稼働病床（一般＋療養）</t>
    <rPh sb="5" eb="7">
      <t>イッパン</t>
    </rPh>
    <phoneticPr fontId="2"/>
  </si>
  <si>
    <t>当該値(N-4)</t>
  </si>
  <si>
    <t>当該値(N-3)</t>
  </si>
  <si>
    <t>平均値(N-4)</t>
  </si>
  <si>
    <t>平均値(N-2)</t>
  </si>
  <si>
    <t>全国平均</t>
  </si>
  <si>
    <t>全国平均</t>
    <rPh sb="0" eb="2">
      <t>ゼンコク</t>
    </rPh>
    <rPh sb="2" eb="4">
      <t>ヘイキン</t>
    </rPh>
    <phoneticPr fontId="2"/>
  </si>
  <si>
    <t>表参照用</t>
    <rPh sb="0" eb="1">
      <t>ヒョウ</t>
    </rPh>
    <rPh sb="1" eb="4">
      <t>サンショウヨウ</t>
    </rPh>
    <phoneticPr fontId="2"/>
  </si>
  <si>
    <t>中部病院</t>
  </si>
  <si>
    <t>条例全部</t>
  </si>
  <si>
    <t>病院事業</t>
  </si>
  <si>
    <t>自治体職員</t>
  </si>
  <si>
    <t>直営</t>
  </si>
  <si>
    <t>対象</t>
  </si>
  <si>
    <t>透 未 訓 ガ</t>
  </si>
  <si>
    <t>救 臨 が 災 地 輪</t>
  </si>
  <si>
    <t>非該当</t>
  </si>
  <si>
    <t>７：１</t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</si>
  <si>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</si>
  <si>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</si>
  <si>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</si>
  <si>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年度</t>
    <rPh sb="0" eb="2">
      <t>ネンド</t>
    </rPh>
    <phoneticPr fontId="2"/>
  </si>
  <si>
    <t>・圏域の基幹病院としての機能を担い、二次救急医療やがん治療、緩和ケア、周産期医療等の高度・専門医療を行う。
・地域医療支援病院機能を充実し、介護、福祉等との連携を強化する。
・医師や医療技術者等の研修・養成支援を通じた人材育成を行う。</t>
  </si>
  <si>
    <t>　①、②の表で、当病院の経常収支比率及び医業収支比率は、類似病院の平均値より高く推移しており、累積欠損金比率も低下している。
　また、④、⑤、⑥の表で、病床利用率及び１日当たり収益は、類似病院の平均値を上回っているうえ、増加傾向にあることから、安定した収益が確保されている。
　⑦、⑧の表で、給与費の比率は、類似病院の平均値より低く推移している一方、材料費は類似病院の平均値を上回っていることから、材料費の抑制による費用削減が必要である。</t>
    <rPh sb="28" eb="32">
      <t>ルイジビョウイン</t>
    </rPh>
    <rPh sb="33" eb="36">
      <t>ヘイキンチ</t>
    </rPh>
    <rPh sb="52" eb="54">
      <t>ヒリツ</t>
    </rPh>
    <rPh sb="55" eb="57">
      <t>テイカ</t>
    </rPh>
    <rPh sb="73" eb="74">
      <t>ヒョウ</t>
    </rPh>
    <rPh sb="81" eb="82">
      <t>オヨ</t>
    </rPh>
    <rPh sb="84" eb="85">
      <t>ニチ</t>
    </rPh>
    <rPh sb="85" eb="86">
      <t>ア</t>
    </rPh>
    <rPh sb="154" eb="158">
      <t>ルイジビョウイン</t>
    </rPh>
    <rPh sb="159" eb="162">
      <t>ヘイキンチ</t>
    </rPh>
    <rPh sb="164" eb="165">
      <t>ヒク</t>
    </rPh>
    <rPh sb="172" eb="174">
      <t>イッポウ</t>
    </rPh>
    <rPh sb="175" eb="178">
      <t>ザイリョウヒ</t>
    </rPh>
    <rPh sb="179" eb="183">
      <t>ルイジビョウイン</t>
    </rPh>
    <rPh sb="184" eb="187">
      <t>ヘイキンチ</t>
    </rPh>
    <rPh sb="203" eb="205">
      <t>ヨクセイ</t>
    </rPh>
    <phoneticPr fontId="2"/>
  </si>
  <si>
    <t>①有形固定資産減価償却率　②機械備品の減価償却率
　類似病院の平均値を下回っている。
　引き続き、経営状況を考慮しつつ、中長期的な観点から施設の更新を検討していく。
③１床当たり有形固定資産
　類似病院の平均値を下回っていることから、引き続き、適切な設備投資を行う。</t>
    <rPh sb="44" eb="45">
      <t>ヒ</t>
    </rPh>
    <rPh sb="46" eb="47">
      <t>ツヅ</t>
    </rPh>
    <rPh sb="86" eb="87">
      <t>ア</t>
    </rPh>
    <rPh sb="106" eb="107">
      <t>シタ</t>
    </rPh>
    <rPh sb="117" eb="118">
      <t>ヒ</t>
    </rPh>
    <rPh sb="119" eb="120">
      <t>ツヅ</t>
    </rPh>
    <rPh sb="122" eb="124">
      <t>テキセツ</t>
    </rPh>
    <phoneticPr fontId="2"/>
  </si>
  <si>
    <t>　経営状況は、経常収支比率、医業収支比率及び病床利用率が、類似病院の平均値を上回っていることから、経営が安定していると考えられる。
　一方、材料費対医業収益比率は、類似病院の平均を上回っていることから、改善を進める必要がある。
　今後も、圏域の基幹病院として、二次救急医療、がん治療、緩和ケアや周産期医療等の高度・専門医療を提供し、地域医療支援病院としての役割を担うべく経営改善に努め、累積欠損金の解消に向けた取組を進めていく。</t>
    <rPh sb="205" eb="207">
      <t>トリクミ</t>
    </rPh>
    <rPh sb="208" eb="209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</si>
</sst>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20" x14ac:knownFonts="1">
    <font>
      <sz val="11"/>
      <color theme="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name val="ＭＳ Ｐゴシック"/>
      <family val="2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sz val="8"/>
      <color theme="1"/>
      <name val="ＭＳ ゴシック"/>
      <family val="3"/>
    </font>
    <font>
      <b/>
      <sz val="11"/>
      <name val="ＭＳ ゴシック"/>
      <family val="3"/>
    </font>
    <font>
      <sz val="11"/>
      <color theme="1"/>
      <name val="ＭＳ Ｐ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9"/>
      <color theme="1"/>
      <name val="ＭＳ Ｐゴシック"/>
      <family val="2"/>
    </font>
    <font>
      <sz val="9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0" xfId="0" applyFont="1" applyProtection="1">
      <alignment vertical="center"/>
      <protection hidden="1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0" fillId="0" borderId="0" xfId="0" applyFont="1" applyBorder="1">
      <alignment vertical="center"/>
    </xf>
    <xf numFmtId="182" fontId="10" fillId="0" borderId="0" xfId="0" applyNumberFormat="1" applyFont="1" applyBorder="1" applyAlignment="1">
      <alignment vertical="center" shrinkToFit="1"/>
    </xf>
    <xf numFmtId="182" fontId="11" fillId="0" borderId="0" xfId="0" applyNumberFormat="1" applyFont="1" applyBorder="1" applyAlignment="1">
      <alignment vertical="center" shrinkToFit="1"/>
    </xf>
    <xf numFmtId="177" fontId="11" fillId="0" borderId="0" xfId="0" applyNumberFormat="1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vertical="top"/>
      <protection hidden="1"/>
    </xf>
    <xf numFmtId="179" fontId="11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top" wrapText="1"/>
    </xf>
    <xf numFmtId="38" fontId="7" fillId="0" borderId="0" xfId="2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7" fillId="0" borderId="0" xfId="0" applyFont="1" applyBorder="1" applyAlignment="1">
      <alignment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82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79" fontId="0" fillId="5" borderId="16" xfId="0" applyNumberFormat="1" applyFill="1" applyBorder="1" applyAlignment="1">
      <alignment vertical="center" shrinkToFit="1"/>
    </xf>
    <xf numFmtId="179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8" fillId="0" borderId="0" xfId="0" applyFont="1">
      <alignment vertical="center"/>
    </xf>
    <xf numFmtId="0" fontId="0" fillId="3" borderId="3" xfId="0" applyFill="1" applyBorder="1" applyAlignment="1">
      <alignment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80" fontId="0" fillId="0" borderId="16" xfId="2" applyNumberFormat="1" applyFont="1" applyBorder="1" applyAlignment="1">
      <alignment vertical="center" shrinkToFit="1"/>
    </xf>
    <xf numFmtId="176" fontId="0" fillId="0" borderId="0" xfId="2" applyNumberFormat="1" applyFont="1" applyFill="1" applyBorder="1" applyAlignment="1">
      <alignment vertical="center" shrinkToFit="1"/>
    </xf>
    <xf numFmtId="180" fontId="0" fillId="5" borderId="16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  <xf numFmtId="0" fontId="4" fillId="0" borderId="5" xfId="0" applyFont="1" applyBorder="1" applyAlignment="1" applyProtection="1">
      <alignment horizontal="left" vertical="top" wrapText="1" shrinkToFit="1"/>
      <protection locked="0"/>
    </xf>
    <xf numFmtId="0" fontId="4" fillId="0" borderId="0" xfId="0" applyFont="1" applyBorder="1" applyAlignment="1" applyProtection="1">
      <alignment horizontal="left" vertical="top" wrapText="1" shrinkToFit="1"/>
      <protection locked="0"/>
    </xf>
    <xf numFmtId="0" fontId="4" fillId="0" borderId="1" xfId="0" applyFont="1" applyBorder="1" applyAlignment="1" applyProtection="1">
      <alignment horizontal="left" vertical="top" wrapText="1" shrinkToFit="1"/>
      <protection locked="0"/>
    </xf>
    <xf numFmtId="0" fontId="4" fillId="0" borderId="6" xfId="0" applyFont="1" applyBorder="1" applyAlignment="1" applyProtection="1">
      <alignment horizontal="left" vertical="top" wrapText="1" shrinkToFit="1"/>
      <protection locked="0"/>
    </xf>
    <xf numFmtId="0" fontId="4" fillId="0" borderId="2" xfId="0" applyFont="1" applyBorder="1" applyAlignment="1" applyProtection="1">
      <alignment horizontal="left" vertical="top" wrapText="1" shrinkToFit="1"/>
      <protection locked="0"/>
    </xf>
    <xf numFmtId="0" fontId="4" fillId="0" borderId="15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178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180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right" vertical="center" shrinkToFit="1"/>
    </xf>
    <xf numFmtId="0" fontId="16" fillId="0" borderId="8" xfId="0" applyFont="1" applyBorder="1" applyAlignment="1" applyProtection="1">
      <alignment horizontal="right" vertical="center" shrinkToFit="1"/>
    </xf>
    <xf numFmtId="0" fontId="16" fillId="0" borderId="6" xfId="0" applyFont="1" applyBorder="1" applyAlignment="1" applyProtection="1">
      <alignment horizontal="right" vertical="center" shrinkToFit="1"/>
    </xf>
    <xf numFmtId="0" fontId="16" fillId="0" borderId="2" xfId="0" applyFont="1" applyBorder="1" applyAlignment="1" applyProtection="1">
      <alignment horizontal="right" vertical="center" shrinkToFit="1"/>
    </xf>
    <xf numFmtId="0" fontId="16" fillId="0" borderId="8" xfId="0" applyFont="1" applyBorder="1" applyAlignment="1" applyProtection="1">
      <alignment horizontal="left" vertical="center" shrinkToFit="1"/>
    </xf>
    <xf numFmtId="0" fontId="16" fillId="0" borderId="14" xfId="0" applyFont="1" applyBorder="1" applyAlignment="1" applyProtection="1">
      <alignment horizontal="left" vertical="center" shrinkToFit="1"/>
    </xf>
    <xf numFmtId="0" fontId="16" fillId="0" borderId="2" xfId="0" applyFont="1" applyBorder="1" applyAlignment="1" applyProtection="1">
      <alignment horizontal="left" vertical="center" shrinkToFit="1"/>
    </xf>
    <xf numFmtId="0" fontId="16" fillId="0" borderId="15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  <protection hidden="1"/>
    </xf>
    <xf numFmtId="0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4" fillId="0" borderId="13" xfId="0" applyNumberFormat="1" applyFont="1" applyBorder="1" applyAlignment="1" applyProtection="1">
      <alignment horizontal="center" vertical="center" shrinkToFit="1"/>
      <protection hidden="1"/>
    </xf>
    <xf numFmtId="179" fontId="4" fillId="0" borderId="3" xfId="0" applyNumberFormat="1" applyFont="1" applyBorder="1" applyAlignment="1" applyProtection="1">
      <alignment horizontal="center" vertical="center" shrinkToFit="1"/>
      <protection hidden="1"/>
    </xf>
    <xf numFmtId="179" fontId="4" fillId="0" borderId="7" xfId="0" applyNumberFormat="1" applyFont="1" applyBorder="1" applyAlignment="1" applyProtection="1">
      <alignment horizontal="center" vertical="center" shrinkToFit="1"/>
      <protection hidden="1"/>
    </xf>
    <xf numFmtId="179" fontId="4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178" fontId="10" fillId="0" borderId="10" xfId="0" applyNumberFormat="1" applyFont="1" applyBorder="1" applyAlignment="1" applyProtection="1">
      <alignment horizontal="center" vertical="center" shrinkToFit="1"/>
      <protection hidden="1"/>
    </xf>
    <xf numFmtId="178" fontId="10" fillId="0" borderId="11" xfId="0" applyNumberFormat="1" applyFont="1" applyBorder="1" applyAlignment="1" applyProtection="1">
      <alignment horizontal="center" vertical="center" shrinkToFit="1"/>
      <protection hidden="1"/>
    </xf>
    <xf numFmtId="178" fontId="10" fillId="0" borderId="12" xfId="0" applyNumberFormat="1" applyFont="1" applyBorder="1" applyAlignment="1" applyProtection="1">
      <alignment horizontal="center" vertical="center" shrinkToFit="1"/>
      <protection hidden="1"/>
    </xf>
    <xf numFmtId="182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 shrinkToFit="1"/>
    </xf>
    <xf numFmtId="180" fontId="10" fillId="0" borderId="10" xfId="0" applyNumberFormat="1" applyFont="1" applyBorder="1" applyAlignment="1" applyProtection="1">
      <alignment horizontal="center" vertical="center" shrinkToFit="1"/>
      <protection hidden="1"/>
    </xf>
    <xf numFmtId="180" fontId="10" fillId="0" borderId="11" xfId="0" applyNumberFormat="1" applyFont="1" applyBorder="1" applyAlignment="1" applyProtection="1">
      <alignment horizontal="center" vertical="center" shrinkToFit="1"/>
      <protection hidden="1"/>
    </xf>
    <xf numFmtId="180" fontId="10" fillId="0" borderId="12" xfId="0" applyNumberFormat="1" applyFont="1" applyBorder="1" applyAlignment="1" applyProtection="1">
      <alignment horizontal="center" vertical="center" shrinkToFit="1"/>
      <protection hidden="1"/>
    </xf>
    <xf numFmtId="182" fontId="10" fillId="0" borderId="10" xfId="0" applyNumberFormat="1" applyFont="1" applyBorder="1" applyAlignment="1" applyProtection="1">
      <alignment horizontal="center" vertical="center" shrinkToFit="1"/>
      <protection hidden="1"/>
    </xf>
    <xf numFmtId="182" fontId="10" fillId="0" borderId="11" xfId="0" applyNumberFormat="1" applyFont="1" applyBorder="1" applyAlignment="1" applyProtection="1">
      <alignment horizontal="center" vertical="center" shrinkToFit="1"/>
      <protection hidden="1"/>
    </xf>
    <xf numFmtId="182" fontId="10" fillId="0" borderId="12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left" vertical="center" shrinkToFit="1"/>
    </xf>
    <xf numFmtId="0" fontId="0" fillId="5" borderId="7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8024611677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81.5</c:v>
                </c:pt>
                <c:pt idx="1">
                  <c:v>79.400000000000006</c:v>
                </c:pt>
                <c:pt idx="2">
                  <c:v>81.400000000000006</c:v>
                </c:pt>
                <c:pt idx="3">
                  <c:v>82.2</c:v>
                </c:pt>
                <c:pt idx="4">
                  <c:v>79.900000000000006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33088"/>
        <c:axId val="21623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75.7</c:v>
                </c:pt>
                <c:pt idx="2">
                  <c:v>76.099999999999994</c:v>
                </c:pt>
                <c:pt idx="3">
                  <c:v>77</c:v>
                </c:pt>
                <c:pt idx="4">
                  <c:v>77.599999999999994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33088"/>
        <c:axId val="216235008"/>
      </c:lineChart>
      <c:dateAx>
        <c:axId val="2162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235008"/>
        <c:crosses val="autoZero"/>
        <c:auto val="1"/>
        <c:lblOffset val="100"/>
        <c:baseTimeUnit val="years"/>
      </c:dateAx>
      <c:valAx>
        <c:axId val="21623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623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4122886278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19413</c:v>
                </c:pt>
                <c:pt idx="1">
                  <c:v>22509</c:v>
                </c:pt>
                <c:pt idx="2">
                  <c:v>22605</c:v>
                </c:pt>
                <c:pt idx="3">
                  <c:v>23967</c:v>
                </c:pt>
                <c:pt idx="4">
                  <c:v>25415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31360"/>
        <c:axId val="21763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13027</c:v>
                </c:pt>
                <c:pt idx="1">
                  <c:v>13969</c:v>
                </c:pt>
                <c:pt idx="2">
                  <c:v>14455</c:v>
                </c:pt>
                <c:pt idx="3">
                  <c:v>15171</c:v>
                </c:pt>
                <c:pt idx="4">
                  <c:v>15887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31360"/>
        <c:axId val="217637632"/>
      </c:lineChart>
      <c:dateAx>
        <c:axId val="21763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637632"/>
        <c:crosses val="autoZero"/>
        <c:auto val="1"/>
        <c:lblOffset val="100"/>
        <c:baseTimeUnit val="years"/>
      </c:dateAx>
      <c:valAx>
        <c:axId val="21763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63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801428509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58888</c:v>
                </c:pt>
                <c:pt idx="1">
                  <c:v>58800</c:v>
                </c:pt>
                <c:pt idx="2">
                  <c:v>57713</c:v>
                </c:pt>
                <c:pt idx="3">
                  <c:v>60602</c:v>
                </c:pt>
                <c:pt idx="4">
                  <c:v>62402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99840"/>
        <c:axId val="2177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53447</c:v>
                </c:pt>
                <c:pt idx="1">
                  <c:v>54464</c:v>
                </c:pt>
                <c:pt idx="2">
                  <c:v>55265</c:v>
                </c:pt>
                <c:pt idx="3">
                  <c:v>56892</c:v>
                </c:pt>
                <c:pt idx="4">
                  <c:v>59108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99840"/>
        <c:axId val="217701760"/>
      </c:lineChart>
      <c:dateAx>
        <c:axId val="21769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701760"/>
        <c:crosses val="autoZero"/>
        <c:auto val="1"/>
        <c:lblOffset val="100"/>
        <c:baseTimeUnit val="years"/>
      </c:dateAx>
      <c:valAx>
        <c:axId val="2177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69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856374510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33.5</c:v>
                </c:pt>
                <c:pt idx="2">
                  <c:v>30.4</c:v>
                </c:pt>
                <c:pt idx="3">
                  <c:v>22.3</c:v>
                </c:pt>
                <c:pt idx="4">
                  <c:v>13.2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02368"/>
        <c:axId val="21700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38.1</c:v>
                </c:pt>
                <c:pt idx="2">
                  <c:v>42.9</c:v>
                </c:pt>
                <c:pt idx="3">
                  <c:v>40.200000000000003</c:v>
                </c:pt>
                <c:pt idx="4">
                  <c:v>40.4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02368"/>
        <c:axId val="217004288"/>
      </c:lineChart>
      <c:dateAx>
        <c:axId val="2170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04288"/>
        <c:crosses val="autoZero"/>
        <c:auto val="1"/>
        <c:lblOffset val="100"/>
        <c:baseTimeUnit val="years"/>
      </c:dateAx>
      <c:valAx>
        <c:axId val="21700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00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177143840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104.5</c:v>
                </c:pt>
                <c:pt idx="2">
                  <c:v>102.7</c:v>
                </c:pt>
                <c:pt idx="3">
                  <c:v>105.5</c:v>
                </c:pt>
                <c:pt idx="4">
                  <c:v>104.2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37824"/>
        <c:axId val="21706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91.8</c:v>
                </c:pt>
                <c:pt idx="2">
                  <c:v>91.6</c:v>
                </c:pt>
                <c:pt idx="3">
                  <c:v>92.1</c:v>
                </c:pt>
                <c:pt idx="4">
                  <c:v>92.3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7824"/>
        <c:axId val="217064576"/>
      </c:lineChart>
      <c:dateAx>
        <c:axId val="21703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64576"/>
        <c:crosses val="autoZero"/>
        <c:auto val="1"/>
        <c:lblOffset val="100"/>
        <c:baseTimeUnit val="years"/>
      </c:dateAx>
      <c:valAx>
        <c:axId val="21706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037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19276278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106.4</c:v>
                </c:pt>
                <c:pt idx="1">
                  <c:v>107.5</c:v>
                </c:pt>
                <c:pt idx="2">
                  <c:v>107.6</c:v>
                </c:pt>
                <c:pt idx="3">
                  <c:v>110.7</c:v>
                </c:pt>
                <c:pt idx="4">
                  <c:v>109.7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02208"/>
        <c:axId val="2171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98.8</c:v>
                </c:pt>
                <c:pt idx="2">
                  <c:v>98.5</c:v>
                </c:pt>
                <c:pt idx="3">
                  <c:v>98.7</c:v>
                </c:pt>
                <c:pt idx="4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02208"/>
        <c:axId val="217108480"/>
      </c:lineChart>
      <c:dateAx>
        <c:axId val="2171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08480"/>
        <c:crosses val="autoZero"/>
        <c:auto val="1"/>
        <c:lblOffset val="100"/>
        <c:baseTimeUnit val="years"/>
      </c:dateAx>
      <c:valAx>
        <c:axId val="2171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1710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796142188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26.5</c:v>
                </c:pt>
                <c:pt idx="2">
                  <c:v>25.3</c:v>
                </c:pt>
                <c:pt idx="3">
                  <c:v>27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17664"/>
        <c:axId val="21722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48.7</c:v>
                </c:pt>
                <c:pt idx="2">
                  <c:v>52.5</c:v>
                </c:pt>
                <c:pt idx="3">
                  <c:v>52.7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17664"/>
        <c:axId val="217228032"/>
      </c:lineChart>
      <c:dateAx>
        <c:axId val="21721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28032"/>
        <c:crosses val="autoZero"/>
        <c:auto val="1"/>
        <c:lblOffset val="100"/>
        <c:baseTimeUnit val="years"/>
      </c:dateAx>
      <c:valAx>
        <c:axId val="21722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21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084885123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39.200000000000003</c:v>
                </c:pt>
                <c:pt idx="1">
                  <c:v>30.8</c:v>
                </c:pt>
                <c:pt idx="2">
                  <c:v>34.9</c:v>
                </c:pt>
                <c:pt idx="3">
                  <c:v>37.4</c:v>
                </c:pt>
                <c:pt idx="4">
                  <c:v>40.299999999999997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04928"/>
        <c:axId val="2174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61.7</c:v>
                </c:pt>
                <c:pt idx="2">
                  <c:v>66.099999999999994</c:v>
                </c:pt>
                <c:pt idx="3">
                  <c:v>68.400000000000006</c:v>
                </c:pt>
                <c:pt idx="4">
                  <c:v>69.3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04928"/>
        <c:axId val="217406848"/>
      </c:lineChart>
      <c:dateAx>
        <c:axId val="21740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406848"/>
        <c:crosses val="autoZero"/>
        <c:auto val="1"/>
        <c:lblOffset val="100"/>
        <c:baseTimeUnit val="years"/>
      </c:dateAx>
      <c:valAx>
        <c:axId val="2174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404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1455409556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50751346</c:v>
                </c:pt>
                <c:pt idx="1">
                  <c:v>52010240</c:v>
                </c:pt>
                <c:pt idx="2">
                  <c:v>48604606</c:v>
                </c:pt>
                <c:pt idx="3">
                  <c:v>49138210</c:v>
                </c:pt>
                <c:pt idx="4">
                  <c:v>44668343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44736"/>
        <c:axId val="21744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42112933</c:v>
                </c:pt>
                <c:pt idx="1">
                  <c:v>43764424</c:v>
                </c:pt>
                <c:pt idx="2">
                  <c:v>44446754</c:v>
                </c:pt>
                <c:pt idx="3">
                  <c:v>45729936</c:v>
                </c:pt>
                <c:pt idx="4">
                  <c:v>47442477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44736"/>
        <c:axId val="217446656"/>
      </c:lineChart>
      <c:dateAx>
        <c:axId val="2174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446656"/>
        <c:crosses val="autoZero"/>
        <c:auto val="1"/>
        <c:lblOffset val="100"/>
        <c:baseTimeUnit val="years"/>
      </c:dateAx>
      <c:valAx>
        <c:axId val="21744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444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4291123445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28.8</c:v>
                </c:pt>
                <c:pt idx="2">
                  <c:v>28.4</c:v>
                </c:pt>
                <c:pt idx="3">
                  <c:v>28.9</c:v>
                </c:pt>
                <c:pt idx="4">
                  <c:v>29.1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86464"/>
        <c:axId val="21748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25.3</c:v>
                </c:pt>
                <c:pt idx="2">
                  <c:v>25.2</c:v>
                </c:pt>
                <c:pt idx="3">
                  <c:v>25.4</c:v>
                </c:pt>
                <c:pt idx="4">
                  <c:v>25.8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86464"/>
        <c:axId val="217488384"/>
      </c:lineChart>
      <c:dateAx>
        <c:axId val="2174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488384"/>
        <c:crosses val="autoZero"/>
        <c:auto val="1"/>
        <c:lblOffset val="100"/>
        <c:baseTimeUnit val="years"/>
      </c:dateAx>
      <c:valAx>
        <c:axId val="21748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486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721354502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51.1</c:v>
                </c:pt>
                <c:pt idx="1">
                  <c:v>51.7</c:v>
                </c:pt>
                <c:pt idx="2">
                  <c:v>52.7</c:v>
                </c:pt>
                <c:pt idx="3">
                  <c:v>50.1</c:v>
                </c:pt>
                <c:pt idx="4">
                  <c:v>50.2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95904"/>
        <c:axId val="2175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53.2</c:v>
                </c:pt>
                <c:pt idx="2">
                  <c:v>54.1</c:v>
                </c:pt>
                <c:pt idx="3">
                  <c:v>53.8</c:v>
                </c:pt>
                <c:pt idx="4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95904"/>
        <c:axId val="217597824"/>
      </c:lineChart>
      <c:dateAx>
        <c:axId val="2175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597824"/>
        <c:crosses val="autoZero"/>
        <c:auto val="1"/>
        <c:lblOffset val="100"/>
        <c:baseTimeUnit val="years"/>
      </c:dateAx>
      <c:valAx>
        <c:axId val="21759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1759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11430</xdr:colOff>
      <xdr:row>18</xdr:row>
      <xdr:rowOff>0</xdr:rowOff>
    </xdr:from>
    <xdr:to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21590</xdr:colOff>
      <xdr:row>18</xdr:row>
      <xdr:rowOff>11430</xdr:rowOff>
    </xdr:from>
    <xdr:to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22860</xdr:colOff>
      <xdr:row>18</xdr:row>
      <xdr:rowOff>11430</xdr:rowOff>
    </xdr:from>
    <xdr:to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29845</xdr:colOff>
      <xdr:row>18</xdr:row>
      <xdr:rowOff>11430</xdr:rowOff>
    </xdr:from>
    <xdr:to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29845</xdr:colOff>
      <xdr:row>64</xdr:row>
      <xdr:rowOff>0</xdr:rowOff>
    </xdr:from>
    <xdr:to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13970</xdr:colOff>
      <xdr:row>64</xdr:row>
      <xdr:rowOff>0</xdr:rowOff>
    </xdr:from>
    <xdr:to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42545</xdr:colOff>
      <xdr:row>64</xdr:row>
      <xdr:rowOff>0</xdr:rowOff>
    </xdr:from>
    <xdr:to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11430</xdr:colOff>
      <xdr:row>40</xdr:row>
      <xdr:rowOff>11430</xdr:rowOff>
    </xdr:from>
    <xdr:to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21590</xdr:colOff>
      <xdr:row>40</xdr:row>
      <xdr:rowOff>22225</xdr:rowOff>
    </xdr:from>
    <xdr:to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22860</xdr:colOff>
      <xdr:row>40</xdr:row>
      <xdr:rowOff>22225</xdr:rowOff>
    </xdr:from>
    <xdr:to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29845</xdr:colOff>
      <xdr:row>40</xdr:row>
      <xdr:rowOff>22225</xdr:rowOff>
    </xdr:from>
    <xdr:to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394326" y="187662"/>
          <a:ext cx="785878" cy="255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393810" y="212173"/>
          <a:ext cx="785759" cy="255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【14,708】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396904" y="218301"/>
          <a:ext cx="786475" cy="255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【52,412】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【64.1】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393810" y="199669"/>
          <a:ext cx="785759" cy="25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90" zoomScaleNormal="90" zoomScaleSheetLayoutView="70" workbookViewId="0">
      <selection activeCell="NX85" sqref="NX8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  <c r="IV2" s="106"/>
      <c r="IW2" s="106"/>
      <c r="IX2" s="106"/>
      <c r="IY2" s="106"/>
      <c r="IZ2" s="106"/>
      <c r="JA2" s="106"/>
      <c r="JB2" s="106"/>
      <c r="JC2" s="106"/>
      <c r="JD2" s="106"/>
      <c r="JE2" s="106"/>
      <c r="JF2" s="106"/>
      <c r="JG2" s="106"/>
      <c r="JH2" s="106"/>
      <c r="JI2" s="106"/>
      <c r="JJ2" s="106"/>
      <c r="JK2" s="106"/>
      <c r="JL2" s="106"/>
      <c r="JM2" s="106"/>
      <c r="JN2" s="106"/>
      <c r="JO2" s="106"/>
      <c r="JP2" s="106"/>
      <c r="JQ2" s="106"/>
      <c r="JR2" s="106"/>
      <c r="JS2" s="106"/>
      <c r="JT2" s="106"/>
      <c r="JU2" s="106"/>
      <c r="JV2" s="106"/>
      <c r="JW2" s="106"/>
      <c r="JX2" s="106"/>
      <c r="JY2" s="106"/>
      <c r="JZ2" s="106"/>
      <c r="KA2" s="106"/>
      <c r="KB2" s="106"/>
      <c r="KC2" s="106"/>
      <c r="KD2" s="106"/>
      <c r="KE2" s="106"/>
      <c r="KF2" s="106"/>
      <c r="KG2" s="106"/>
      <c r="KH2" s="106"/>
      <c r="KI2" s="106"/>
      <c r="KJ2" s="106"/>
      <c r="KK2" s="106"/>
      <c r="KL2" s="106"/>
      <c r="KM2" s="106"/>
      <c r="KN2" s="106"/>
      <c r="KO2" s="106"/>
      <c r="KP2" s="106"/>
      <c r="KQ2" s="106"/>
      <c r="KR2" s="106"/>
      <c r="KS2" s="106"/>
      <c r="KT2" s="106"/>
      <c r="KU2" s="106"/>
      <c r="KV2" s="106"/>
      <c r="KW2" s="106"/>
      <c r="KX2" s="106"/>
      <c r="KY2" s="106"/>
      <c r="KZ2" s="106"/>
      <c r="LA2" s="106"/>
      <c r="LB2" s="106"/>
      <c r="LC2" s="106"/>
      <c r="LD2" s="106"/>
      <c r="LE2" s="106"/>
      <c r="LF2" s="106"/>
      <c r="LG2" s="106"/>
      <c r="LH2" s="106"/>
      <c r="LI2" s="106"/>
      <c r="LJ2" s="106"/>
      <c r="LK2" s="106"/>
      <c r="LL2" s="106"/>
      <c r="LM2" s="106"/>
      <c r="LN2" s="106"/>
      <c r="LO2" s="106"/>
      <c r="LP2" s="106"/>
      <c r="LQ2" s="106"/>
      <c r="LR2" s="106"/>
      <c r="LS2" s="106"/>
      <c r="LT2" s="106"/>
      <c r="LU2" s="106"/>
      <c r="LV2" s="106"/>
      <c r="LW2" s="106"/>
      <c r="LX2" s="106"/>
      <c r="LY2" s="106"/>
      <c r="LZ2" s="106"/>
      <c r="MA2" s="106"/>
      <c r="MB2" s="106"/>
      <c r="MC2" s="106"/>
      <c r="MD2" s="106"/>
      <c r="ME2" s="106"/>
      <c r="MF2" s="106"/>
      <c r="MG2" s="106"/>
      <c r="MH2" s="106"/>
      <c r="MI2" s="106"/>
      <c r="MJ2" s="106"/>
      <c r="MK2" s="106"/>
      <c r="ML2" s="106"/>
      <c r="MM2" s="106"/>
      <c r="MN2" s="106"/>
      <c r="MO2" s="106"/>
      <c r="MP2" s="106"/>
      <c r="MQ2" s="106"/>
      <c r="MR2" s="106"/>
      <c r="MS2" s="106"/>
      <c r="MT2" s="106"/>
      <c r="MU2" s="106"/>
      <c r="MV2" s="106"/>
      <c r="MW2" s="106"/>
      <c r="MX2" s="106"/>
      <c r="MY2" s="106"/>
      <c r="MZ2" s="106"/>
      <c r="NA2" s="106"/>
      <c r="NB2" s="106"/>
      <c r="NC2" s="106"/>
      <c r="ND2" s="106"/>
      <c r="NE2" s="106"/>
      <c r="NF2" s="106"/>
      <c r="NG2" s="106"/>
      <c r="NH2" s="106"/>
      <c r="NI2" s="106"/>
      <c r="NJ2" s="106"/>
      <c r="NK2" s="106"/>
      <c r="NL2" s="106"/>
      <c r="NM2" s="106"/>
      <c r="NN2" s="106"/>
      <c r="NO2" s="106"/>
      <c r="NP2" s="106"/>
      <c r="NQ2" s="106"/>
      <c r="NR2" s="106"/>
      <c r="NS2" s="106"/>
      <c r="NT2" s="106"/>
      <c r="NU2" s="106"/>
      <c r="NV2" s="106"/>
      <c r="NW2" s="106"/>
      <c r="NX2" s="106"/>
    </row>
    <row r="3" spans="1:388" ht="9.75" customHeight="1" x14ac:dyDescent="0.15">
      <c r="A3" s="2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  <c r="IV3" s="106"/>
      <c r="IW3" s="106"/>
      <c r="IX3" s="106"/>
      <c r="IY3" s="106"/>
      <c r="IZ3" s="106"/>
      <c r="JA3" s="106"/>
      <c r="JB3" s="106"/>
      <c r="JC3" s="106"/>
      <c r="JD3" s="106"/>
      <c r="JE3" s="106"/>
      <c r="JF3" s="106"/>
      <c r="JG3" s="106"/>
      <c r="JH3" s="106"/>
      <c r="JI3" s="106"/>
      <c r="JJ3" s="106"/>
      <c r="JK3" s="106"/>
      <c r="JL3" s="106"/>
      <c r="JM3" s="106"/>
      <c r="JN3" s="106"/>
      <c r="JO3" s="106"/>
      <c r="JP3" s="106"/>
      <c r="JQ3" s="106"/>
      <c r="JR3" s="106"/>
      <c r="JS3" s="106"/>
      <c r="JT3" s="106"/>
      <c r="JU3" s="106"/>
      <c r="JV3" s="106"/>
      <c r="JW3" s="106"/>
      <c r="JX3" s="106"/>
      <c r="JY3" s="106"/>
      <c r="JZ3" s="106"/>
      <c r="KA3" s="106"/>
      <c r="KB3" s="106"/>
      <c r="KC3" s="106"/>
      <c r="KD3" s="106"/>
      <c r="KE3" s="106"/>
      <c r="KF3" s="106"/>
      <c r="KG3" s="106"/>
      <c r="KH3" s="106"/>
      <c r="KI3" s="106"/>
      <c r="KJ3" s="106"/>
      <c r="KK3" s="106"/>
      <c r="KL3" s="106"/>
      <c r="KM3" s="106"/>
      <c r="KN3" s="106"/>
      <c r="KO3" s="106"/>
      <c r="KP3" s="106"/>
      <c r="KQ3" s="106"/>
      <c r="KR3" s="106"/>
      <c r="KS3" s="106"/>
      <c r="KT3" s="106"/>
      <c r="KU3" s="106"/>
      <c r="KV3" s="106"/>
      <c r="KW3" s="106"/>
      <c r="KX3" s="106"/>
      <c r="KY3" s="106"/>
      <c r="KZ3" s="106"/>
      <c r="LA3" s="106"/>
      <c r="LB3" s="106"/>
      <c r="LC3" s="106"/>
      <c r="LD3" s="106"/>
      <c r="LE3" s="106"/>
      <c r="LF3" s="106"/>
      <c r="LG3" s="106"/>
      <c r="LH3" s="106"/>
      <c r="LI3" s="106"/>
      <c r="LJ3" s="106"/>
      <c r="LK3" s="106"/>
      <c r="LL3" s="106"/>
      <c r="LM3" s="106"/>
      <c r="LN3" s="106"/>
      <c r="LO3" s="106"/>
      <c r="LP3" s="106"/>
      <c r="LQ3" s="106"/>
      <c r="LR3" s="106"/>
      <c r="LS3" s="106"/>
      <c r="LT3" s="106"/>
      <c r="LU3" s="106"/>
      <c r="LV3" s="106"/>
      <c r="LW3" s="106"/>
      <c r="LX3" s="106"/>
      <c r="LY3" s="106"/>
      <c r="LZ3" s="106"/>
      <c r="MA3" s="106"/>
      <c r="MB3" s="106"/>
      <c r="MC3" s="106"/>
      <c r="MD3" s="106"/>
      <c r="ME3" s="106"/>
      <c r="MF3" s="106"/>
      <c r="MG3" s="106"/>
      <c r="MH3" s="106"/>
      <c r="MI3" s="106"/>
      <c r="MJ3" s="106"/>
      <c r="MK3" s="106"/>
      <c r="ML3" s="106"/>
      <c r="MM3" s="106"/>
      <c r="MN3" s="106"/>
      <c r="MO3" s="106"/>
      <c r="MP3" s="106"/>
      <c r="MQ3" s="106"/>
      <c r="MR3" s="106"/>
      <c r="MS3" s="106"/>
      <c r="MT3" s="106"/>
      <c r="MU3" s="106"/>
      <c r="MV3" s="106"/>
      <c r="MW3" s="106"/>
      <c r="MX3" s="106"/>
      <c r="MY3" s="106"/>
      <c r="MZ3" s="106"/>
      <c r="NA3" s="106"/>
      <c r="NB3" s="106"/>
      <c r="NC3" s="106"/>
      <c r="ND3" s="106"/>
      <c r="NE3" s="106"/>
      <c r="NF3" s="106"/>
      <c r="NG3" s="106"/>
      <c r="NH3" s="106"/>
      <c r="NI3" s="106"/>
      <c r="NJ3" s="106"/>
      <c r="NK3" s="106"/>
      <c r="NL3" s="106"/>
      <c r="NM3" s="106"/>
      <c r="NN3" s="106"/>
      <c r="NO3" s="106"/>
      <c r="NP3" s="106"/>
      <c r="NQ3" s="106"/>
      <c r="NR3" s="106"/>
      <c r="NS3" s="106"/>
      <c r="NT3" s="106"/>
      <c r="NU3" s="106"/>
      <c r="NV3" s="106"/>
      <c r="NW3" s="106"/>
      <c r="NX3" s="106"/>
    </row>
    <row r="4" spans="1:388" ht="9.75" customHeight="1" x14ac:dyDescent="0.15">
      <c r="A4" s="2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</row>
    <row r="5" spans="1:388" ht="9.75" customHeight="1" x14ac:dyDescent="0.15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 x14ac:dyDescent="0.15">
      <c r="A6" s="2"/>
      <c r="B6" s="149" t="str">
        <f>データ!H6</f>
        <v>岩手県　中部病院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3"/>
      <c r="AU7" s="131" t="s">
        <v>6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3"/>
      <c r="CN7" s="131" t="s">
        <v>15</v>
      </c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3"/>
      <c r="EG7" s="131" t="s">
        <v>19</v>
      </c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31" t="s">
        <v>5</v>
      </c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3"/>
      <c r="ID7" s="131" t="s">
        <v>13</v>
      </c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3"/>
      <c r="JW7" s="131" t="s">
        <v>8</v>
      </c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3"/>
      <c r="LP7" s="131" t="s">
        <v>3</v>
      </c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133"/>
      <c r="NI7" s="6"/>
      <c r="NJ7" s="7" t="s">
        <v>22</v>
      </c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29"/>
      <c r="NX7" s="6"/>
    </row>
    <row r="8" spans="1:388" ht="18.75" customHeight="1" x14ac:dyDescent="0.15">
      <c r="A8" s="2"/>
      <c r="B8" s="123" t="str">
        <f>データ!K6</f>
        <v>条例全部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5"/>
      <c r="AU8" s="123" t="str">
        <f>データ!L6</f>
        <v>病院事業</v>
      </c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5"/>
      <c r="CN8" s="123" t="str">
        <f>データ!M6</f>
        <v>一般病院</v>
      </c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5"/>
      <c r="EG8" s="123" t="str">
        <f>データ!N6</f>
        <v>400床以上～500床未満</v>
      </c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5"/>
      <c r="FZ8" s="123" t="str">
        <f>データ!O7</f>
        <v>自治体職員</v>
      </c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5"/>
      <c r="ID8" s="126">
        <f>データ!Y6</f>
        <v>414</v>
      </c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/>
      <c r="JR8" s="127"/>
      <c r="JS8" s="127"/>
      <c r="JT8" s="127"/>
      <c r="JU8" s="127"/>
      <c r="JV8" s="128"/>
      <c r="JW8" s="126" t="str">
        <f>データ!Z6</f>
        <v>-</v>
      </c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7"/>
      <c r="LK8" s="127"/>
      <c r="LL8" s="127"/>
      <c r="LM8" s="127"/>
      <c r="LN8" s="127"/>
      <c r="LO8" s="128"/>
      <c r="LP8" s="126">
        <f>データ!AA6</f>
        <v>20</v>
      </c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127"/>
      <c r="ND8" s="127"/>
      <c r="NE8" s="127"/>
      <c r="NF8" s="127"/>
      <c r="NG8" s="127"/>
      <c r="NH8" s="128"/>
      <c r="NI8" s="6"/>
      <c r="NJ8" s="147" t="s">
        <v>23</v>
      </c>
      <c r="NK8" s="148"/>
      <c r="NL8" s="33" t="s">
        <v>26</v>
      </c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9"/>
      <c r="NX8" s="6"/>
    </row>
    <row r="9" spans="1:388" ht="18.75" customHeight="1" x14ac:dyDescent="0.15">
      <c r="A9" s="2"/>
      <c r="B9" s="131" t="s">
        <v>28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3"/>
      <c r="AU9" s="131" t="s">
        <v>2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3"/>
      <c r="CN9" s="131" t="s">
        <v>31</v>
      </c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3"/>
      <c r="EG9" s="131" t="s">
        <v>33</v>
      </c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3"/>
      <c r="FZ9" s="131" t="s">
        <v>34</v>
      </c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3"/>
      <c r="ID9" s="131" t="s">
        <v>38</v>
      </c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3"/>
      <c r="JW9" s="131" t="s">
        <v>41</v>
      </c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3"/>
      <c r="LP9" s="131" t="s">
        <v>39</v>
      </c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133"/>
      <c r="NI9" s="6"/>
      <c r="NJ9" s="145" t="s">
        <v>27</v>
      </c>
      <c r="NK9" s="146"/>
      <c r="NL9" s="34" t="s">
        <v>43</v>
      </c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40"/>
      <c r="NX9" s="6"/>
    </row>
    <row r="10" spans="1:388" ht="18.75" customHeight="1" x14ac:dyDescent="0.15">
      <c r="A10" s="2"/>
      <c r="B10" s="123" t="str">
        <f>データ!P6</f>
        <v>直営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5"/>
      <c r="AU10" s="126">
        <f>データ!Q6</f>
        <v>25</v>
      </c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8"/>
      <c r="CN10" s="123" t="str">
        <f>データ!R6</f>
        <v>対象</v>
      </c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5"/>
      <c r="EG10" s="123" t="str">
        <f>データ!S6</f>
        <v>透 未 訓 ガ</v>
      </c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5"/>
      <c r="FZ10" s="123" t="str">
        <f>データ!T6</f>
        <v>救 臨 が 災 地 輪</v>
      </c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5"/>
      <c r="ID10" s="126" t="str">
        <f>データ!AB6</f>
        <v>-</v>
      </c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/>
      <c r="JR10" s="127"/>
      <c r="JS10" s="127"/>
      <c r="JT10" s="127"/>
      <c r="JU10" s="127"/>
      <c r="JV10" s="128"/>
      <c r="JW10" s="126" t="str">
        <f>データ!AC6</f>
        <v>-</v>
      </c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7"/>
      <c r="LK10" s="127"/>
      <c r="LL10" s="127"/>
      <c r="LM10" s="127"/>
      <c r="LN10" s="127"/>
      <c r="LO10" s="128"/>
      <c r="LP10" s="126">
        <f>データ!AD6</f>
        <v>434</v>
      </c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127"/>
      <c r="ND10" s="127"/>
      <c r="NE10" s="127"/>
      <c r="NF10" s="127"/>
      <c r="NG10" s="127"/>
      <c r="NH10" s="128"/>
      <c r="NI10" s="2"/>
      <c r="NJ10" s="129" t="s">
        <v>36</v>
      </c>
      <c r="NK10" s="130"/>
      <c r="NL10" s="35" t="s">
        <v>44</v>
      </c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41"/>
      <c r="NX10" s="6"/>
    </row>
    <row r="11" spans="1:388" ht="18.75" customHeight="1" x14ac:dyDescent="0.15">
      <c r="A11" s="2"/>
      <c r="B11" s="131" t="s">
        <v>37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3"/>
      <c r="AU11" s="131" t="s">
        <v>46</v>
      </c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3"/>
      <c r="CN11" s="131" t="s">
        <v>49</v>
      </c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3"/>
      <c r="EG11" s="131" t="s">
        <v>29</v>
      </c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3"/>
      <c r="ID11" s="131" t="s">
        <v>50</v>
      </c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  <c r="IW11" s="132"/>
      <c r="IX11" s="132"/>
      <c r="IY11" s="132"/>
      <c r="IZ11" s="132"/>
      <c r="JA11" s="132"/>
      <c r="JB11" s="132"/>
      <c r="JC11" s="132"/>
      <c r="JD11" s="132"/>
      <c r="JE11" s="132"/>
      <c r="JF11" s="132"/>
      <c r="JG11" s="132"/>
      <c r="JH11" s="132"/>
      <c r="JI11" s="132"/>
      <c r="JJ11" s="132"/>
      <c r="JK11" s="132"/>
      <c r="JL11" s="132"/>
      <c r="JM11" s="132"/>
      <c r="JN11" s="132"/>
      <c r="JO11" s="132"/>
      <c r="JP11" s="132"/>
      <c r="JQ11" s="132"/>
      <c r="JR11" s="132"/>
      <c r="JS11" s="132"/>
      <c r="JT11" s="132"/>
      <c r="JU11" s="132"/>
      <c r="JV11" s="133"/>
      <c r="JW11" s="131" t="s">
        <v>51</v>
      </c>
      <c r="JX11" s="132"/>
      <c r="JY11" s="132"/>
      <c r="JZ11" s="132"/>
      <c r="KA11" s="132"/>
      <c r="KB11" s="132"/>
      <c r="KC11" s="132"/>
      <c r="KD11" s="132"/>
      <c r="KE11" s="132"/>
      <c r="KF11" s="132"/>
      <c r="KG11" s="132"/>
      <c r="KH11" s="132"/>
      <c r="KI11" s="132"/>
      <c r="KJ11" s="132"/>
      <c r="KK11" s="132"/>
      <c r="KL11" s="132"/>
      <c r="KM11" s="132"/>
      <c r="KN11" s="132"/>
      <c r="KO11" s="132"/>
      <c r="KP11" s="132"/>
      <c r="KQ11" s="132"/>
      <c r="KR11" s="132"/>
      <c r="KS11" s="132"/>
      <c r="KT11" s="132"/>
      <c r="KU11" s="132"/>
      <c r="KV11" s="132"/>
      <c r="KW11" s="132"/>
      <c r="KX11" s="132"/>
      <c r="KY11" s="132"/>
      <c r="KZ11" s="132"/>
      <c r="LA11" s="132"/>
      <c r="LB11" s="132"/>
      <c r="LC11" s="132"/>
      <c r="LD11" s="132"/>
      <c r="LE11" s="132"/>
      <c r="LF11" s="132"/>
      <c r="LG11" s="132"/>
      <c r="LH11" s="132"/>
      <c r="LI11" s="132"/>
      <c r="LJ11" s="132"/>
      <c r="LK11" s="132"/>
      <c r="LL11" s="132"/>
      <c r="LM11" s="132"/>
      <c r="LN11" s="132"/>
      <c r="LO11" s="133"/>
      <c r="LP11" s="131" t="s">
        <v>52</v>
      </c>
      <c r="LQ11" s="132"/>
      <c r="LR11" s="132"/>
      <c r="LS11" s="132"/>
      <c r="LT11" s="132"/>
      <c r="LU11" s="132"/>
      <c r="LV11" s="132"/>
      <c r="LW11" s="132"/>
      <c r="LX11" s="132"/>
      <c r="LY11" s="132"/>
      <c r="LZ11" s="132"/>
      <c r="MA11" s="132"/>
      <c r="MB11" s="132"/>
      <c r="MC11" s="132"/>
      <c r="MD11" s="132"/>
      <c r="ME11" s="132"/>
      <c r="MF11" s="132"/>
      <c r="MG11" s="132"/>
      <c r="MH11" s="132"/>
      <c r="MI11" s="132"/>
      <c r="MJ11" s="132"/>
      <c r="MK11" s="132"/>
      <c r="ML11" s="132"/>
      <c r="MM11" s="132"/>
      <c r="MN11" s="132"/>
      <c r="MO11" s="132"/>
      <c r="MP11" s="132"/>
      <c r="MQ11" s="132"/>
      <c r="MR11" s="132"/>
      <c r="MS11" s="132"/>
      <c r="MT11" s="132"/>
      <c r="MU11" s="132"/>
      <c r="MV11" s="132"/>
      <c r="MW11" s="132"/>
      <c r="MX11" s="132"/>
      <c r="MY11" s="132"/>
      <c r="MZ11" s="132"/>
      <c r="NA11" s="132"/>
      <c r="NB11" s="132"/>
      <c r="NC11" s="132"/>
      <c r="ND11" s="132"/>
      <c r="NE11" s="132"/>
      <c r="NF11" s="132"/>
      <c r="NG11" s="132"/>
      <c r="NH11" s="133"/>
      <c r="NI11" s="27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 x14ac:dyDescent="0.15">
      <c r="A12" s="2"/>
      <c r="B12" s="126">
        <f>データ!U6</f>
        <v>1250142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8"/>
      <c r="AU12" s="126">
        <f>データ!V6</f>
        <v>32836</v>
      </c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8"/>
      <c r="CN12" s="123" t="str">
        <f>データ!W6</f>
        <v>非該当</v>
      </c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5"/>
      <c r="EG12" s="123" t="str">
        <f>データ!X6</f>
        <v>７：１</v>
      </c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5"/>
      <c r="ID12" s="126">
        <f>データ!AE6</f>
        <v>414</v>
      </c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  <c r="IW12" s="127"/>
      <c r="IX12" s="127"/>
      <c r="IY12" s="127"/>
      <c r="IZ12" s="127"/>
      <c r="JA12" s="127"/>
      <c r="JB12" s="127"/>
      <c r="JC12" s="127"/>
      <c r="JD12" s="127"/>
      <c r="JE12" s="127"/>
      <c r="JF12" s="127"/>
      <c r="JG12" s="127"/>
      <c r="JH12" s="127"/>
      <c r="JI12" s="127"/>
      <c r="JJ12" s="127"/>
      <c r="JK12" s="127"/>
      <c r="JL12" s="127"/>
      <c r="JM12" s="127"/>
      <c r="JN12" s="127"/>
      <c r="JO12" s="127"/>
      <c r="JP12" s="127"/>
      <c r="JQ12" s="127"/>
      <c r="JR12" s="127"/>
      <c r="JS12" s="127"/>
      <c r="JT12" s="127"/>
      <c r="JU12" s="127"/>
      <c r="JV12" s="128"/>
      <c r="JW12" s="126" t="str">
        <f>データ!AF6</f>
        <v>-</v>
      </c>
      <c r="JX12" s="127"/>
      <c r="JY12" s="127"/>
      <c r="JZ12" s="127"/>
      <c r="KA12" s="127"/>
      <c r="KB12" s="127"/>
      <c r="KC12" s="127"/>
      <c r="KD12" s="127"/>
      <c r="KE12" s="127"/>
      <c r="KF12" s="127"/>
      <c r="KG12" s="127"/>
      <c r="KH12" s="127"/>
      <c r="KI12" s="127"/>
      <c r="KJ12" s="127"/>
      <c r="KK12" s="127"/>
      <c r="KL12" s="127"/>
      <c r="KM12" s="127"/>
      <c r="KN12" s="127"/>
      <c r="KO12" s="127"/>
      <c r="KP12" s="127"/>
      <c r="KQ12" s="127"/>
      <c r="KR12" s="127"/>
      <c r="KS12" s="127"/>
      <c r="KT12" s="127"/>
      <c r="KU12" s="127"/>
      <c r="KV12" s="127"/>
      <c r="KW12" s="127"/>
      <c r="KX12" s="127"/>
      <c r="KY12" s="127"/>
      <c r="KZ12" s="127"/>
      <c r="LA12" s="127"/>
      <c r="LB12" s="127"/>
      <c r="LC12" s="127"/>
      <c r="LD12" s="127"/>
      <c r="LE12" s="127"/>
      <c r="LF12" s="127"/>
      <c r="LG12" s="127"/>
      <c r="LH12" s="127"/>
      <c r="LI12" s="127"/>
      <c r="LJ12" s="127"/>
      <c r="LK12" s="127"/>
      <c r="LL12" s="127"/>
      <c r="LM12" s="127"/>
      <c r="LN12" s="127"/>
      <c r="LO12" s="128"/>
      <c r="LP12" s="126">
        <f>データ!AG6</f>
        <v>414</v>
      </c>
      <c r="LQ12" s="127"/>
      <c r="LR12" s="127"/>
      <c r="LS12" s="127"/>
      <c r="LT12" s="127"/>
      <c r="LU12" s="127"/>
      <c r="LV12" s="127"/>
      <c r="LW12" s="127"/>
      <c r="LX12" s="127"/>
      <c r="LY12" s="127"/>
      <c r="LZ12" s="127"/>
      <c r="MA12" s="127"/>
      <c r="MB12" s="127"/>
      <c r="MC12" s="127"/>
      <c r="MD12" s="127"/>
      <c r="ME12" s="127"/>
      <c r="MF12" s="127"/>
      <c r="MG12" s="127"/>
      <c r="MH12" s="127"/>
      <c r="MI12" s="127"/>
      <c r="MJ12" s="127"/>
      <c r="MK12" s="127"/>
      <c r="ML12" s="127"/>
      <c r="MM12" s="127"/>
      <c r="MN12" s="127"/>
      <c r="MO12" s="127"/>
      <c r="MP12" s="127"/>
      <c r="MQ12" s="127"/>
      <c r="MR12" s="127"/>
      <c r="MS12" s="127"/>
      <c r="MT12" s="127"/>
      <c r="MU12" s="127"/>
      <c r="MV12" s="127"/>
      <c r="MW12" s="127"/>
      <c r="MX12" s="127"/>
      <c r="MY12" s="127"/>
      <c r="MZ12" s="127"/>
      <c r="NA12" s="127"/>
      <c r="NB12" s="127"/>
      <c r="NC12" s="127"/>
      <c r="ND12" s="127"/>
      <c r="NE12" s="127"/>
      <c r="NF12" s="127"/>
      <c r="NG12" s="127"/>
      <c r="NH12" s="128"/>
      <c r="NI12" s="27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 x14ac:dyDescent="0.2">
      <c r="A13" s="2"/>
      <c r="B13" s="122" t="s">
        <v>53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7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</row>
    <row r="14" spans="1:388" ht="17.25" customHeight="1" x14ac:dyDescent="0.15">
      <c r="A14" s="2"/>
      <c r="B14" s="122" t="s">
        <v>55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7"/>
      <c r="NJ14" s="107" t="s">
        <v>7</v>
      </c>
      <c r="NK14" s="107"/>
      <c r="NL14" s="107"/>
      <c r="NM14" s="107"/>
      <c r="NN14" s="107"/>
      <c r="NO14" s="107"/>
      <c r="NP14" s="107"/>
      <c r="NQ14" s="107"/>
      <c r="NR14" s="107"/>
      <c r="NS14" s="107"/>
      <c r="NT14" s="107"/>
      <c r="NU14" s="107"/>
      <c r="NV14" s="107"/>
      <c r="NW14" s="107"/>
      <c r="NX14" s="107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107"/>
      <c r="NK15" s="107"/>
      <c r="NL15" s="107"/>
      <c r="NM15" s="107"/>
      <c r="NN15" s="107"/>
      <c r="NO15" s="107"/>
      <c r="NP15" s="107"/>
      <c r="NQ15" s="107"/>
      <c r="NR15" s="107"/>
      <c r="NS15" s="107"/>
      <c r="NT15" s="107"/>
      <c r="NU15" s="107"/>
      <c r="NV15" s="107"/>
      <c r="NW15" s="107"/>
      <c r="NX15" s="107"/>
    </row>
    <row r="16" spans="1:388" ht="13.5" customHeight="1" x14ac:dyDescent="0.15">
      <c r="A16" s="3"/>
      <c r="B16" s="7"/>
      <c r="C16" s="12"/>
      <c r="D16" s="12"/>
      <c r="E16" s="12"/>
      <c r="F16" s="90" t="s">
        <v>56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12"/>
      <c r="NF16" s="12"/>
      <c r="NG16" s="12"/>
      <c r="NH16" s="29"/>
      <c r="NI16" s="2"/>
      <c r="NJ16" s="108" t="s">
        <v>59</v>
      </c>
      <c r="NK16" s="109"/>
      <c r="NL16" s="109"/>
      <c r="NM16" s="109"/>
      <c r="NN16" s="110"/>
      <c r="NO16" s="108" t="s">
        <v>18</v>
      </c>
      <c r="NP16" s="109"/>
      <c r="NQ16" s="109"/>
      <c r="NR16" s="109"/>
      <c r="NS16" s="110"/>
      <c r="NT16" s="108" t="s">
        <v>24</v>
      </c>
      <c r="NU16" s="109"/>
      <c r="NV16" s="109"/>
      <c r="NW16" s="109"/>
      <c r="NX16" s="110"/>
    </row>
    <row r="17" spans="1:395" ht="13.5" customHeight="1" x14ac:dyDescent="0.15">
      <c r="A17" s="2"/>
      <c r="B17" s="8"/>
      <c r="C17" s="13"/>
      <c r="D17" s="13"/>
      <c r="E17" s="1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13"/>
      <c r="NF17" s="13"/>
      <c r="NG17" s="13"/>
      <c r="NH17" s="30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5" ht="13.5" customHeight="1" x14ac:dyDescent="0.15">
      <c r="A18" s="2"/>
      <c r="B18" s="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30"/>
      <c r="NI18" s="2"/>
      <c r="NJ18" s="114" t="s">
        <v>62</v>
      </c>
      <c r="NK18" s="115"/>
      <c r="NL18" s="115"/>
      <c r="NM18" s="118" t="s">
        <v>167</v>
      </c>
      <c r="NN18" s="119"/>
      <c r="NO18" s="114" t="s">
        <v>62</v>
      </c>
      <c r="NP18" s="115"/>
      <c r="NQ18" s="115"/>
      <c r="NR18" s="118" t="s">
        <v>167</v>
      </c>
      <c r="NS18" s="119"/>
      <c r="NT18" s="114" t="s">
        <v>62</v>
      </c>
      <c r="NU18" s="115"/>
      <c r="NV18" s="115"/>
      <c r="NW18" s="118" t="s">
        <v>167</v>
      </c>
      <c r="NX18" s="119"/>
      <c r="OC18" s="2" t="s">
        <v>62</v>
      </c>
      <c r="OE18" s="2" t="s">
        <v>62</v>
      </c>
    </row>
    <row r="19" spans="1:395" ht="13.5" customHeight="1" x14ac:dyDescent="0.15">
      <c r="A19" s="2"/>
      <c r="B19" s="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5"/>
      <c r="DD19" s="15"/>
      <c r="DE19" s="14"/>
      <c r="DF19" s="14"/>
      <c r="DG19" s="14"/>
      <c r="DH19" s="14"/>
      <c r="DI19" s="14"/>
      <c r="DJ19" s="14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4"/>
      <c r="NH19" s="4"/>
      <c r="NI19" s="2"/>
      <c r="NJ19" s="116"/>
      <c r="NK19" s="117"/>
      <c r="NL19" s="117"/>
      <c r="NM19" s="120"/>
      <c r="NN19" s="121"/>
      <c r="NO19" s="116"/>
      <c r="NP19" s="117"/>
      <c r="NQ19" s="117"/>
      <c r="NR19" s="120"/>
      <c r="NS19" s="121"/>
      <c r="NT19" s="116"/>
      <c r="NU19" s="117"/>
      <c r="NV19" s="117"/>
      <c r="NW19" s="120"/>
      <c r="NX19" s="121"/>
      <c r="OC19" s="42" t="s">
        <v>58</v>
      </c>
      <c r="OD19" s="43"/>
      <c r="OE19" s="42">
        <v>1</v>
      </c>
    </row>
    <row r="20" spans="1:395" ht="13.5" customHeight="1" x14ac:dyDescent="0.15">
      <c r="A20" s="2"/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5"/>
      <c r="DD20" s="15"/>
      <c r="DE20" s="14"/>
      <c r="DF20" s="14"/>
      <c r="DG20" s="14"/>
      <c r="DH20" s="14"/>
      <c r="DI20" s="14"/>
      <c r="DJ20" s="14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4"/>
      <c r="NH20" s="4"/>
      <c r="NI20" s="2"/>
      <c r="NJ20" s="82" t="s">
        <v>57</v>
      </c>
      <c r="NK20" s="82"/>
      <c r="NL20" s="82"/>
      <c r="NM20" s="82"/>
      <c r="NN20" s="82"/>
      <c r="NO20" s="82"/>
      <c r="NP20" s="82"/>
      <c r="NQ20" s="82"/>
      <c r="NR20" s="82"/>
      <c r="NS20" s="82"/>
      <c r="NT20" s="82"/>
      <c r="NU20" s="82"/>
      <c r="NV20" s="82"/>
      <c r="NW20" s="82"/>
      <c r="NX20" s="82"/>
      <c r="OC20" s="42" t="s">
        <v>63</v>
      </c>
      <c r="OD20" s="43"/>
      <c r="OE20" s="42">
        <v>2</v>
      </c>
    </row>
    <row r="21" spans="1:395" ht="13.5" customHeight="1" x14ac:dyDescent="0.15">
      <c r="A21" s="2"/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4"/>
      <c r="NI21" s="2"/>
      <c r="NJ21" s="83"/>
      <c r="NK21" s="83"/>
      <c r="NL21" s="83"/>
      <c r="NM21" s="83"/>
      <c r="NN21" s="83"/>
      <c r="NO21" s="83"/>
      <c r="NP21" s="83"/>
      <c r="NQ21" s="83"/>
      <c r="NR21" s="83"/>
      <c r="NS21" s="83"/>
      <c r="NT21" s="83"/>
      <c r="NU21" s="83"/>
      <c r="NV21" s="83"/>
      <c r="NW21" s="83"/>
      <c r="NX21" s="83"/>
      <c r="OC21" s="42" t="s">
        <v>64</v>
      </c>
      <c r="OD21" s="43"/>
      <c r="OE21" s="42">
        <v>3</v>
      </c>
    </row>
    <row r="22" spans="1:395" ht="13.5" customHeight="1" x14ac:dyDescent="0.15">
      <c r="A22" s="2"/>
      <c r="B22" s="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4"/>
      <c r="NI22" s="2"/>
      <c r="NJ22" s="92" t="s">
        <v>168</v>
      </c>
      <c r="NK22" s="93"/>
      <c r="NL22" s="93"/>
      <c r="NM22" s="93"/>
      <c r="NN22" s="93"/>
      <c r="NO22" s="93"/>
      <c r="NP22" s="93"/>
      <c r="NQ22" s="93"/>
      <c r="NR22" s="93"/>
      <c r="NS22" s="93"/>
      <c r="NT22" s="93"/>
      <c r="NU22" s="93"/>
      <c r="NV22" s="93"/>
      <c r="NW22" s="93"/>
      <c r="NX22" s="94"/>
      <c r="OC22" s="42" t="s">
        <v>4</v>
      </c>
      <c r="OD22" s="43"/>
      <c r="OE22" s="42">
        <v>4</v>
      </c>
    </row>
    <row r="23" spans="1:395" ht="13.5" customHeight="1" x14ac:dyDescent="0.15">
      <c r="A23" s="2"/>
      <c r="B23" s="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4"/>
      <c r="NI23" s="2"/>
      <c r="NJ23" s="95"/>
      <c r="NK23" s="96"/>
      <c r="NL23" s="96"/>
      <c r="NM23" s="96"/>
      <c r="NN23" s="96"/>
      <c r="NO23" s="96"/>
      <c r="NP23" s="96"/>
      <c r="NQ23" s="96"/>
      <c r="NR23" s="96"/>
      <c r="NS23" s="96"/>
      <c r="NT23" s="96"/>
      <c r="NU23" s="96"/>
      <c r="NV23" s="96"/>
      <c r="NW23" s="96"/>
      <c r="NX23" s="97"/>
      <c r="OC23" s="42" t="s">
        <v>35</v>
      </c>
      <c r="OD23" s="43"/>
      <c r="OE23" s="42">
        <v>5</v>
      </c>
    </row>
    <row r="24" spans="1:395" ht="13.5" customHeight="1" x14ac:dyDescent="0.15">
      <c r="A24" s="2"/>
      <c r="B24" s="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4"/>
      <c r="NI24" s="2"/>
      <c r="NJ24" s="95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7"/>
      <c r="OC24" s="42" t="s">
        <v>60</v>
      </c>
      <c r="OD24" s="43"/>
      <c r="OE24" s="42">
        <v>6</v>
      </c>
    </row>
    <row r="25" spans="1:395" ht="13.5" customHeight="1" x14ac:dyDescent="0.15">
      <c r="A25" s="2"/>
      <c r="B25" s="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4"/>
      <c r="NI25" s="2"/>
      <c r="NJ25" s="95"/>
      <c r="NK25" s="96"/>
      <c r="NL25" s="96"/>
      <c r="NM25" s="96"/>
      <c r="NN25" s="96"/>
      <c r="NO25" s="96"/>
      <c r="NP25" s="96"/>
      <c r="NQ25" s="96"/>
      <c r="NR25" s="96"/>
      <c r="NS25" s="96"/>
      <c r="NT25" s="96"/>
      <c r="NU25" s="96"/>
      <c r="NV25" s="96"/>
      <c r="NW25" s="96"/>
      <c r="NX25" s="97"/>
      <c r="OC25" s="42" t="s">
        <v>25</v>
      </c>
      <c r="OD25" s="43"/>
      <c r="OE25" s="42">
        <v>7</v>
      </c>
    </row>
    <row r="26" spans="1:395" ht="13.5" customHeight="1" x14ac:dyDescent="0.15">
      <c r="A26" s="2"/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4"/>
      <c r="NI26" s="2"/>
      <c r="NJ26" s="95"/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7"/>
      <c r="OC26" s="42" t="s">
        <v>17</v>
      </c>
      <c r="OD26" s="43"/>
      <c r="OE26" s="42">
        <v>8</v>
      </c>
    </row>
    <row r="27" spans="1:395" ht="13.5" customHeight="1" x14ac:dyDescent="0.15">
      <c r="A27" s="2"/>
      <c r="B27" s="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4"/>
      <c r="NI27" s="2"/>
      <c r="NJ27" s="95"/>
      <c r="NK27" s="96"/>
      <c r="NL27" s="96"/>
      <c r="NM27" s="96"/>
      <c r="NN27" s="96"/>
      <c r="NO27" s="96"/>
      <c r="NP27" s="96"/>
      <c r="NQ27" s="96"/>
      <c r="NR27" s="96"/>
      <c r="NS27" s="96"/>
      <c r="NT27" s="96"/>
      <c r="NU27" s="96"/>
      <c r="NV27" s="96"/>
      <c r="NW27" s="96"/>
      <c r="NX27" s="97"/>
      <c r="OC27" s="42" t="s">
        <v>16</v>
      </c>
      <c r="OD27" s="43"/>
      <c r="OE27" s="42">
        <v>9</v>
      </c>
    </row>
    <row r="28" spans="1:395" ht="13.5" customHeight="1" x14ac:dyDescent="0.15">
      <c r="A28" s="2"/>
      <c r="B28" s="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4"/>
      <c r="NI28" s="2"/>
      <c r="NJ28" s="95"/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7"/>
      <c r="OC28" s="42" t="s">
        <v>65</v>
      </c>
      <c r="OD28" s="43"/>
      <c r="OE28" s="42">
        <v>10</v>
      </c>
    </row>
    <row r="29" spans="1:395" ht="13.5" customHeight="1" x14ac:dyDescent="0.15">
      <c r="A29" s="2"/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4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  <c r="OC29" s="42" t="s">
        <v>66</v>
      </c>
      <c r="OD29" s="43"/>
      <c r="OE29" s="42">
        <v>11</v>
      </c>
    </row>
    <row r="30" spans="1:395" ht="13.5" customHeight="1" x14ac:dyDescent="0.15">
      <c r="A30" s="2"/>
      <c r="B30" s="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4"/>
      <c r="NI30" s="2"/>
      <c r="NJ30" s="95"/>
      <c r="NK30" s="96"/>
      <c r="NL30" s="96"/>
      <c r="NM30" s="96"/>
      <c r="NN30" s="96"/>
      <c r="NO30" s="96"/>
      <c r="NP30" s="96"/>
      <c r="NQ30" s="96"/>
      <c r="NR30" s="96"/>
      <c r="NS30" s="96"/>
      <c r="NT30" s="96"/>
      <c r="NU30" s="96"/>
      <c r="NV30" s="96"/>
      <c r="NW30" s="96"/>
      <c r="NX30" s="97"/>
      <c r="OC30" s="42" t="s">
        <v>20</v>
      </c>
      <c r="OD30" s="43"/>
      <c r="OE30" s="42">
        <v>12</v>
      </c>
    </row>
    <row r="31" spans="1:395" ht="13.5" customHeight="1" x14ac:dyDescent="0.15">
      <c r="A31" s="2"/>
      <c r="B31" s="9"/>
      <c r="C31" s="14"/>
      <c r="D31" s="14"/>
      <c r="E31" s="14"/>
      <c r="F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4"/>
      <c r="NI31" s="2"/>
      <c r="NJ31" s="95"/>
      <c r="NK31" s="96"/>
      <c r="NL31" s="96"/>
      <c r="NM31" s="96"/>
      <c r="NN31" s="96"/>
      <c r="NO31" s="96"/>
      <c r="NP31" s="96"/>
      <c r="NQ31" s="96"/>
      <c r="NR31" s="96"/>
      <c r="NS31" s="96"/>
      <c r="NT31" s="96"/>
      <c r="NU31" s="96"/>
      <c r="NV31" s="96"/>
      <c r="NW31" s="96"/>
      <c r="NX31" s="97"/>
      <c r="OC31" s="42" t="s">
        <v>67</v>
      </c>
      <c r="OD31" s="43"/>
      <c r="OE31" s="43"/>
    </row>
    <row r="32" spans="1:395" ht="13.5" customHeight="1" x14ac:dyDescent="0.15">
      <c r="A32" s="2"/>
      <c r="B32" s="9"/>
      <c r="D32" s="14"/>
      <c r="E32" s="14"/>
      <c r="F32" s="14"/>
      <c r="G32" s="18"/>
      <c r="H32" s="18"/>
      <c r="I32" s="18"/>
      <c r="J32" s="18"/>
      <c r="K32" s="18"/>
      <c r="L32" s="18"/>
      <c r="M32" s="18"/>
      <c r="N32" s="18"/>
      <c r="O32" s="18"/>
      <c r="P32" s="142">
        <f>データ!$B$11</f>
        <v>41640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4"/>
      <c r="AE32" s="142">
        <f>データ!$C$11</f>
        <v>42005</v>
      </c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4"/>
      <c r="AT32" s="142">
        <f>データ!$D$11</f>
        <v>42370</v>
      </c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4"/>
      <c r="BI32" s="142">
        <f>データ!$E$11</f>
        <v>42736</v>
      </c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4"/>
      <c r="BX32" s="142">
        <f>データ!$F$11</f>
        <v>43101</v>
      </c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4"/>
      <c r="CO32" s="14"/>
      <c r="CP32" s="14"/>
      <c r="CQ32" s="14"/>
      <c r="CR32" s="14"/>
      <c r="CS32" s="14"/>
      <c r="CT32" s="14"/>
      <c r="CU32" s="18"/>
      <c r="CV32" s="18"/>
      <c r="CW32" s="18"/>
      <c r="CX32" s="18"/>
      <c r="CY32" s="18"/>
      <c r="CZ32" s="18"/>
      <c r="DA32" s="18"/>
      <c r="DB32" s="18"/>
      <c r="DC32" s="18"/>
      <c r="DD32" s="142">
        <f>データ!$B$11</f>
        <v>41640</v>
      </c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4"/>
      <c r="DS32" s="142">
        <f>データ!$C$11</f>
        <v>42005</v>
      </c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4"/>
      <c r="EH32" s="142">
        <f>データ!$D$11</f>
        <v>42370</v>
      </c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4"/>
      <c r="EW32" s="142">
        <f>データ!$E$11</f>
        <v>42736</v>
      </c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4"/>
      <c r="FL32" s="142">
        <f>データ!$F$11</f>
        <v>43101</v>
      </c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4"/>
      <c r="GA32" s="14"/>
      <c r="GB32" s="14"/>
      <c r="GC32" s="14"/>
      <c r="GD32" s="14"/>
      <c r="GE32" s="14"/>
      <c r="GF32" s="14"/>
      <c r="GG32" s="14"/>
      <c r="GH32" s="14"/>
      <c r="GI32" s="18"/>
      <c r="GJ32" s="18"/>
      <c r="GK32" s="18"/>
      <c r="GL32" s="18"/>
      <c r="GM32" s="18"/>
      <c r="GN32" s="18"/>
      <c r="GO32" s="18"/>
      <c r="GP32" s="18"/>
      <c r="GQ32" s="18"/>
      <c r="GR32" s="142">
        <f>データ!$B$11</f>
        <v>41640</v>
      </c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4"/>
      <c r="HG32" s="142">
        <f>データ!$C$11</f>
        <v>42005</v>
      </c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4"/>
      <c r="HV32" s="142">
        <f>データ!$D$11</f>
        <v>42370</v>
      </c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4"/>
      <c r="IK32" s="142">
        <f>データ!$E$11</f>
        <v>42736</v>
      </c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  <c r="IW32" s="143"/>
      <c r="IX32" s="143"/>
      <c r="IY32" s="144"/>
      <c r="IZ32" s="142">
        <f>データ!$F$11</f>
        <v>43101</v>
      </c>
      <c r="JA32" s="143"/>
      <c r="JB32" s="143"/>
      <c r="JC32" s="143"/>
      <c r="JD32" s="143"/>
      <c r="JE32" s="143"/>
      <c r="JF32" s="143"/>
      <c r="JG32" s="143"/>
      <c r="JH32" s="143"/>
      <c r="JI32" s="143"/>
      <c r="JJ32" s="143"/>
      <c r="JK32" s="143"/>
      <c r="JL32" s="143"/>
      <c r="JM32" s="143"/>
      <c r="JN32" s="144"/>
      <c r="JO32" s="14"/>
      <c r="JP32" s="14"/>
      <c r="JQ32" s="14"/>
      <c r="JR32" s="14"/>
      <c r="JS32" s="14"/>
      <c r="JT32" s="14"/>
      <c r="JU32" s="14"/>
      <c r="JV32" s="14"/>
      <c r="JW32" s="18"/>
      <c r="JX32" s="18"/>
      <c r="JY32" s="18"/>
      <c r="JZ32" s="18"/>
      <c r="KA32" s="18"/>
      <c r="KB32" s="18"/>
      <c r="KC32" s="18"/>
      <c r="KD32" s="18"/>
      <c r="KE32" s="18"/>
      <c r="KF32" s="142">
        <f>データ!$B$11</f>
        <v>41640</v>
      </c>
      <c r="KG32" s="143"/>
      <c r="KH32" s="143"/>
      <c r="KI32" s="143"/>
      <c r="KJ32" s="143"/>
      <c r="KK32" s="143"/>
      <c r="KL32" s="143"/>
      <c r="KM32" s="143"/>
      <c r="KN32" s="143"/>
      <c r="KO32" s="143"/>
      <c r="KP32" s="143"/>
      <c r="KQ32" s="143"/>
      <c r="KR32" s="143"/>
      <c r="KS32" s="143"/>
      <c r="KT32" s="144"/>
      <c r="KU32" s="142">
        <f>データ!$C$11</f>
        <v>42005</v>
      </c>
      <c r="KV32" s="143"/>
      <c r="KW32" s="143"/>
      <c r="KX32" s="143"/>
      <c r="KY32" s="143"/>
      <c r="KZ32" s="143"/>
      <c r="LA32" s="143"/>
      <c r="LB32" s="143"/>
      <c r="LC32" s="143"/>
      <c r="LD32" s="143"/>
      <c r="LE32" s="143"/>
      <c r="LF32" s="143"/>
      <c r="LG32" s="143"/>
      <c r="LH32" s="143"/>
      <c r="LI32" s="144"/>
      <c r="LJ32" s="142">
        <f>データ!$D$11</f>
        <v>42370</v>
      </c>
      <c r="LK32" s="143"/>
      <c r="LL32" s="143"/>
      <c r="LM32" s="143"/>
      <c r="LN32" s="143"/>
      <c r="LO32" s="143"/>
      <c r="LP32" s="143"/>
      <c r="LQ32" s="143"/>
      <c r="LR32" s="143"/>
      <c r="LS32" s="143"/>
      <c r="LT32" s="143"/>
      <c r="LU32" s="143"/>
      <c r="LV32" s="143"/>
      <c r="LW32" s="143"/>
      <c r="LX32" s="144"/>
      <c r="LY32" s="142">
        <f>データ!$E$11</f>
        <v>42736</v>
      </c>
      <c r="LZ32" s="143"/>
      <c r="MA32" s="143"/>
      <c r="MB32" s="143"/>
      <c r="MC32" s="143"/>
      <c r="MD32" s="143"/>
      <c r="ME32" s="143"/>
      <c r="MF32" s="143"/>
      <c r="MG32" s="143"/>
      <c r="MH32" s="143"/>
      <c r="MI32" s="143"/>
      <c r="MJ32" s="143"/>
      <c r="MK32" s="143"/>
      <c r="ML32" s="143"/>
      <c r="MM32" s="144"/>
      <c r="MN32" s="142">
        <f>データ!$F$11</f>
        <v>43101</v>
      </c>
      <c r="MO32" s="143"/>
      <c r="MP32" s="143"/>
      <c r="MQ32" s="143"/>
      <c r="MR32" s="143"/>
      <c r="MS32" s="143"/>
      <c r="MT32" s="143"/>
      <c r="MU32" s="143"/>
      <c r="MV32" s="143"/>
      <c r="MW32" s="143"/>
      <c r="MX32" s="143"/>
      <c r="MY32" s="143"/>
      <c r="MZ32" s="143"/>
      <c r="NA32" s="143"/>
      <c r="NB32" s="144"/>
      <c r="ND32" s="14"/>
      <c r="NE32" s="14"/>
      <c r="NF32" s="14"/>
      <c r="NG32" s="14"/>
      <c r="NH32" s="4"/>
      <c r="NI32" s="2"/>
      <c r="NJ32" s="95"/>
      <c r="NK32" s="96"/>
      <c r="NL32" s="96"/>
      <c r="NM32" s="96"/>
      <c r="NN32" s="96"/>
      <c r="NO32" s="96"/>
      <c r="NP32" s="96"/>
      <c r="NQ32" s="96"/>
      <c r="NR32" s="96"/>
      <c r="NS32" s="96"/>
      <c r="NT32" s="96"/>
      <c r="NU32" s="96"/>
      <c r="NV32" s="96"/>
      <c r="NW32" s="96"/>
      <c r="NX32" s="97"/>
      <c r="OC32" s="42" t="s">
        <v>54</v>
      </c>
      <c r="OD32" s="43"/>
      <c r="OE32" s="43"/>
    </row>
    <row r="33" spans="1:395" ht="13.5" customHeight="1" x14ac:dyDescent="0.15">
      <c r="A33" s="2"/>
      <c r="B33" s="9"/>
      <c r="D33" s="14"/>
      <c r="E33" s="14"/>
      <c r="F33" s="14"/>
      <c r="G33" s="138" t="s">
        <v>68</v>
      </c>
      <c r="H33" s="138"/>
      <c r="I33" s="138"/>
      <c r="J33" s="138"/>
      <c r="K33" s="138"/>
      <c r="L33" s="138"/>
      <c r="M33" s="138"/>
      <c r="N33" s="138"/>
      <c r="O33" s="138"/>
      <c r="P33" s="134">
        <f>データ!AH7</f>
        <v>106.4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6"/>
      <c r="AE33" s="134">
        <f>データ!AI7</f>
        <v>107.5</v>
      </c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6"/>
      <c r="AT33" s="134">
        <f>データ!AJ7</f>
        <v>107.6</v>
      </c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6"/>
      <c r="BI33" s="134">
        <f>データ!AK7</f>
        <v>110.7</v>
      </c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6"/>
      <c r="BX33" s="134">
        <f>データ!AL7</f>
        <v>109.7</v>
      </c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6"/>
      <c r="CO33" s="14"/>
      <c r="CP33" s="14"/>
      <c r="CQ33" s="14"/>
      <c r="CR33" s="14"/>
      <c r="CS33" s="14"/>
      <c r="CT33" s="14"/>
      <c r="CU33" s="138" t="s">
        <v>68</v>
      </c>
      <c r="CV33" s="138"/>
      <c r="CW33" s="138"/>
      <c r="CX33" s="138"/>
      <c r="CY33" s="138"/>
      <c r="CZ33" s="138"/>
      <c r="DA33" s="138"/>
      <c r="DB33" s="138"/>
      <c r="DC33" s="138"/>
      <c r="DD33" s="134">
        <f>データ!AS7</f>
        <v>103.1</v>
      </c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6"/>
      <c r="DS33" s="134">
        <f>データ!AT7</f>
        <v>104.5</v>
      </c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6"/>
      <c r="EH33" s="134">
        <f>データ!AU7</f>
        <v>102.7</v>
      </c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6"/>
      <c r="EW33" s="134">
        <f>データ!AV7</f>
        <v>105.5</v>
      </c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6"/>
      <c r="FL33" s="134">
        <f>データ!AW7</f>
        <v>104.2</v>
      </c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6"/>
      <c r="GA33" s="14"/>
      <c r="GB33" s="14"/>
      <c r="GC33" s="14"/>
      <c r="GD33" s="14"/>
      <c r="GE33" s="14"/>
      <c r="GF33" s="14"/>
      <c r="GG33" s="14"/>
      <c r="GH33" s="14"/>
      <c r="GI33" s="138" t="s">
        <v>68</v>
      </c>
      <c r="GJ33" s="138"/>
      <c r="GK33" s="138"/>
      <c r="GL33" s="138"/>
      <c r="GM33" s="138"/>
      <c r="GN33" s="138"/>
      <c r="GO33" s="138"/>
      <c r="GP33" s="138"/>
      <c r="GQ33" s="138"/>
      <c r="GR33" s="134">
        <f>データ!BD7</f>
        <v>37.9</v>
      </c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6"/>
      <c r="HG33" s="134">
        <f>データ!BE7</f>
        <v>33.5</v>
      </c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6"/>
      <c r="HV33" s="134">
        <f>データ!BF7</f>
        <v>30.4</v>
      </c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6"/>
      <c r="IK33" s="134">
        <f>データ!BG7</f>
        <v>22.3</v>
      </c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35"/>
      <c r="IW33" s="135"/>
      <c r="IX33" s="135"/>
      <c r="IY33" s="136"/>
      <c r="IZ33" s="134">
        <f>データ!BH7</f>
        <v>13.2</v>
      </c>
      <c r="JA33" s="135"/>
      <c r="JB33" s="135"/>
      <c r="JC33" s="135"/>
      <c r="JD33" s="135"/>
      <c r="JE33" s="135"/>
      <c r="JF33" s="135"/>
      <c r="JG33" s="135"/>
      <c r="JH33" s="135"/>
      <c r="JI33" s="135"/>
      <c r="JJ33" s="135"/>
      <c r="JK33" s="135"/>
      <c r="JL33" s="135"/>
      <c r="JM33" s="135"/>
      <c r="JN33" s="136"/>
      <c r="JO33" s="14"/>
      <c r="JP33" s="14"/>
      <c r="JQ33" s="14"/>
      <c r="JR33" s="14"/>
      <c r="JS33" s="14"/>
      <c r="JT33" s="14"/>
      <c r="JU33" s="14"/>
      <c r="JV33" s="14"/>
      <c r="JW33" s="138" t="s">
        <v>68</v>
      </c>
      <c r="JX33" s="138"/>
      <c r="JY33" s="138"/>
      <c r="JZ33" s="138"/>
      <c r="KA33" s="138"/>
      <c r="KB33" s="138"/>
      <c r="KC33" s="138"/>
      <c r="KD33" s="138"/>
      <c r="KE33" s="138"/>
      <c r="KF33" s="134">
        <f>データ!BO7</f>
        <v>81.5</v>
      </c>
      <c r="KG33" s="135"/>
      <c r="KH33" s="135"/>
      <c r="KI33" s="135"/>
      <c r="KJ33" s="135"/>
      <c r="KK33" s="135"/>
      <c r="KL33" s="135"/>
      <c r="KM33" s="135"/>
      <c r="KN33" s="135"/>
      <c r="KO33" s="135"/>
      <c r="KP33" s="135"/>
      <c r="KQ33" s="135"/>
      <c r="KR33" s="135"/>
      <c r="KS33" s="135"/>
      <c r="KT33" s="136"/>
      <c r="KU33" s="134">
        <f>データ!BP7</f>
        <v>79.400000000000006</v>
      </c>
      <c r="KV33" s="135"/>
      <c r="KW33" s="135"/>
      <c r="KX33" s="135"/>
      <c r="KY33" s="135"/>
      <c r="KZ33" s="135"/>
      <c r="LA33" s="135"/>
      <c r="LB33" s="135"/>
      <c r="LC33" s="135"/>
      <c r="LD33" s="135"/>
      <c r="LE33" s="135"/>
      <c r="LF33" s="135"/>
      <c r="LG33" s="135"/>
      <c r="LH33" s="135"/>
      <c r="LI33" s="136"/>
      <c r="LJ33" s="134">
        <f>データ!BQ7</f>
        <v>81.400000000000006</v>
      </c>
      <c r="LK33" s="135"/>
      <c r="LL33" s="135"/>
      <c r="LM33" s="135"/>
      <c r="LN33" s="135"/>
      <c r="LO33" s="135"/>
      <c r="LP33" s="135"/>
      <c r="LQ33" s="135"/>
      <c r="LR33" s="135"/>
      <c r="LS33" s="135"/>
      <c r="LT33" s="135"/>
      <c r="LU33" s="135"/>
      <c r="LV33" s="135"/>
      <c r="LW33" s="135"/>
      <c r="LX33" s="136"/>
      <c r="LY33" s="134">
        <f>データ!BR7</f>
        <v>82.2</v>
      </c>
      <c r="LZ33" s="135"/>
      <c r="MA33" s="135"/>
      <c r="MB33" s="135"/>
      <c r="MC33" s="135"/>
      <c r="MD33" s="135"/>
      <c r="ME33" s="135"/>
      <c r="MF33" s="135"/>
      <c r="MG33" s="135"/>
      <c r="MH33" s="135"/>
      <c r="MI33" s="135"/>
      <c r="MJ33" s="135"/>
      <c r="MK33" s="135"/>
      <c r="ML33" s="135"/>
      <c r="MM33" s="136"/>
      <c r="MN33" s="134">
        <f>データ!BS7</f>
        <v>79.900000000000006</v>
      </c>
      <c r="MO33" s="135"/>
      <c r="MP33" s="135"/>
      <c r="MQ33" s="135"/>
      <c r="MR33" s="135"/>
      <c r="MS33" s="135"/>
      <c r="MT33" s="135"/>
      <c r="MU33" s="135"/>
      <c r="MV33" s="135"/>
      <c r="MW33" s="135"/>
      <c r="MX33" s="135"/>
      <c r="MY33" s="135"/>
      <c r="MZ33" s="135"/>
      <c r="NA33" s="135"/>
      <c r="NB33" s="136"/>
      <c r="ND33" s="14"/>
      <c r="NE33" s="14"/>
      <c r="NF33" s="14"/>
      <c r="NG33" s="14"/>
      <c r="NH33" s="4"/>
      <c r="NI33" s="2"/>
      <c r="NJ33" s="95"/>
      <c r="NK33" s="96"/>
      <c r="NL33" s="96"/>
      <c r="NM33" s="96"/>
      <c r="NN33" s="96"/>
      <c r="NO33" s="96"/>
      <c r="NP33" s="96"/>
      <c r="NQ33" s="96"/>
      <c r="NR33" s="96"/>
      <c r="NS33" s="96"/>
      <c r="NT33" s="96"/>
      <c r="NU33" s="96"/>
      <c r="NV33" s="96"/>
      <c r="NW33" s="96"/>
      <c r="NX33" s="97"/>
      <c r="OC33" s="42" t="s">
        <v>69</v>
      </c>
      <c r="OD33" s="43"/>
      <c r="OE33" s="43"/>
    </row>
    <row r="34" spans="1:395" ht="13.5" customHeight="1" x14ac:dyDescent="0.15">
      <c r="A34" s="2"/>
      <c r="B34" s="9"/>
      <c r="D34" s="14"/>
      <c r="E34" s="14"/>
      <c r="F34" s="14"/>
      <c r="G34" s="138" t="s">
        <v>9</v>
      </c>
      <c r="H34" s="138"/>
      <c r="I34" s="138"/>
      <c r="J34" s="138"/>
      <c r="K34" s="138"/>
      <c r="L34" s="138"/>
      <c r="M34" s="138"/>
      <c r="N34" s="138"/>
      <c r="O34" s="138"/>
      <c r="P34" s="134">
        <f>データ!AM7</f>
        <v>99.7</v>
      </c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6"/>
      <c r="AE34" s="134">
        <f>データ!AN7</f>
        <v>98.8</v>
      </c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6"/>
      <c r="AT34" s="134">
        <f>データ!AO7</f>
        <v>98.5</v>
      </c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6"/>
      <c r="BI34" s="134">
        <f>データ!AP7</f>
        <v>98.7</v>
      </c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6"/>
      <c r="BX34" s="134">
        <f>データ!AQ7</f>
        <v>99</v>
      </c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6"/>
      <c r="CO34" s="14"/>
      <c r="CP34" s="14"/>
      <c r="CQ34" s="14"/>
      <c r="CR34" s="14"/>
      <c r="CS34" s="14"/>
      <c r="CT34" s="14"/>
      <c r="CU34" s="138" t="s">
        <v>9</v>
      </c>
      <c r="CV34" s="138"/>
      <c r="CW34" s="138"/>
      <c r="CX34" s="138"/>
      <c r="CY34" s="138"/>
      <c r="CZ34" s="138"/>
      <c r="DA34" s="138"/>
      <c r="DB34" s="138"/>
      <c r="DC34" s="138"/>
      <c r="DD34" s="134">
        <f>データ!AX7</f>
        <v>93.6</v>
      </c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6"/>
      <c r="DS34" s="134">
        <f>データ!AY7</f>
        <v>91.8</v>
      </c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6"/>
      <c r="EH34" s="134">
        <f>データ!AZ7</f>
        <v>91.6</v>
      </c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6"/>
      <c r="EW34" s="134">
        <f>データ!BA7</f>
        <v>92.1</v>
      </c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6"/>
      <c r="FL34" s="134">
        <f>データ!BB7</f>
        <v>92.3</v>
      </c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6"/>
      <c r="GA34" s="14"/>
      <c r="GB34" s="14"/>
      <c r="GC34" s="14"/>
      <c r="GD34" s="14"/>
      <c r="GE34" s="14"/>
      <c r="GF34" s="14"/>
      <c r="GG34" s="14"/>
      <c r="GH34" s="14"/>
      <c r="GI34" s="138" t="s">
        <v>9</v>
      </c>
      <c r="GJ34" s="138"/>
      <c r="GK34" s="138"/>
      <c r="GL34" s="138"/>
      <c r="GM34" s="138"/>
      <c r="GN34" s="138"/>
      <c r="GO34" s="138"/>
      <c r="GP34" s="138"/>
      <c r="GQ34" s="138"/>
      <c r="GR34" s="134">
        <f>データ!BI7</f>
        <v>45.6</v>
      </c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6"/>
      <c r="HG34" s="134">
        <f>データ!BJ7</f>
        <v>38.1</v>
      </c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6"/>
      <c r="HV34" s="134">
        <f>データ!BK7</f>
        <v>42.9</v>
      </c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6"/>
      <c r="IK34" s="134">
        <f>データ!BL7</f>
        <v>40.200000000000003</v>
      </c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35"/>
      <c r="IW34" s="135"/>
      <c r="IX34" s="135"/>
      <c r="IY34" s="136"/>
      <c r="IZ34" s="134">
        <f>データ!BM7</f>
        <v>40.4</v>
      </c>
      <c r="JA34" s="135"/>
      <c r="JB34" s="135"/>
      <c r="JC34" s="135"/>
      <c r="JD34" s="135"/>
      <c r="JE34" s="135"/>
      <c r="JF34" s="135"/>
      <c r="JG34" s="135"/>
      <c r="JH34" s="135"/>
      <c r="JI34" s="135"/>
      <c r="JJ34" s="135"/>
      <c r="JK34" s="135"/>
      <c r="JL34" s="135"/>
      <c r="JM34" s="135"/>
      <c r="JN34" s="136"/>
      <c r="JO34" s="14"/>
      <c r="JP34" s="14"/>
      <c r="JQ34" s="14"/>
      <c r="JR34" s="14"/>
      <c r="JS34" s="14"/>
      <c r="JT34" s="14"/>
      <c r="JU34" s="14"/>
      <c r="JV34" s="14"/>
      <c r="JW34" s="138" t="s">
        <v>9</v>
      </c>
      <c r="JX34" s="138"/>
      <c r="JY34" s="138"/>
      <c r="JZ34" s="138"/>
      <c r="KA34" s="138"/>
      <c r="KB34" s="138"/>
      <c r="KC34" s="138"/>
      <c r="KD34" s="138"/>
      <c r="KE34" s="138"/>
      <c r="KF34" s="134">
        <f>データ!BT7</f>
        <v>76.099999999999994</v>
      </c>
      <c r="KG34" s="135"/>
      <c r="KH34" s="135"/>
      <c r="KI34" s="135"/>
      <c r="KJ34" s="135"/>
      <c r="KK34" s="135"/>
      <c r="KL34" s="135"/>
      <c r="KM34" s="135"/>
      <c r="KN34" s="135"/>
      <c r="KO34" s="135"/>
      <c r="KP34" s="135"/>
      <c r="KQ34" s="135"/>
      <c r="KR34" s="135"/>
      <c r="KS34" s="135"/>
      <c r="KT34" s="136"/>
      <c r="KU34" s="134">
        <f>データ!BU7</f>
        <v>75.7</v>
      </c>
      <c r="KV34" s="135"/>
      <c r="KW34" s="135"/>
      <c r="KX34" s="135"/>
      <c r="KY34" s="135"/>
      <c r="KZ34" s="135"/>
      <c r="LA34" s="135"/>
      <c r="LB34" s="135"/>
      <c r="LC34" s="135"/>
      <c r="LD34" s="135"/>
      <c r="LE34" s="135"/>
      <c r="LF34" s="135"/>
      <c r="LG34" s="135"/>
      <c r="LH34" s="135"/>
      <c r="LI34" s="136"/>
      <c r="LJ34" s="134">
        <f>データ!BV7</f>
        <v>76.099999999999994</v>
      </c>
      <c r="LK34" s="135"/>
      <c r="LL34" s="135"/>
      <c r="LM34" s="135"/>
      <c r="LN34" s="135"/>
      <c r="LO34" s="135"/>
      <c r="LP34" s="135"/>
      <c r="LQ34" s="135"/>
      <c r="LR34" s="135"/>
      <c r="LS34" s="135"/>
      <c r="LT34" s="135"/>
      <c r="LU34" s="135"/>
      <c r="LV34" s="135"/>
      <c r="LW34" s="135"/>
      <c r="LX34" s="136"/>
      <c r="LY34" s="134">
        <f>データ!BW7</f>
        <v>77</v>
      </c>
      <c r="LZ34" s="135"/>
      <c r="MA34" s="135"/>
      <c r="MB34" s="135"/>
      <c r="MC34" s="135"/>
      <c r="MD34" s="135"/>
      <c r="ME34" s="135"/>
      <c r="MF34" s="135"/>
      <c r="MG34" s="135"/>
      <c r="MH34" s="135"/>
      <c r="MI34" s="135"/>
      <c r="MJ34" s="135"/>
      <c r="MK34" s="135"/>
      <c r="ML34" s="135"/>
      <c r="MM34" s="136"/>
      <c r="MN34" s="134">
        <f>データ!BX7</f>
        <v>77.599999999999994</v>
      </c>
      <c r="MO34" s="135"/>
      <c r="MP34" s="135"/>
      <c r="MQ34" s="135"/>
      <c r="MR34" s="135"/>
      <c r="MS34" s="135"/>
      <c r="MT34" s="135"/>
      <c r="MU34" s="135"/>
      <c r="MV34" s="135"/>
      <c r="MW34" s="135"/>
      <c r="MX34" s="135"/>
      <c r="MY34" s="135"/>
      <c r="MZ34" s="135"/>
      <c r="NA34" s="135"/>
      <c r="NB34" s="136"/>
      <c r="ND34" s="14"/>
      <c r="NE34" s="14"/>
      <c r="NF34" s="14"/>
      <c r="NG34" s="14"/>
      <c r="NH34" s="4"/>
      <c r="NI34" s="2"/>
      <c r="NJ34" s="98"/>
      <c r="NK34" s="99"/>
      <c r="NL34" s="99"/>
      <c r="NM34" s="99"/>
      <c r="NN34" s="99"/>
      <c r="NO34" s="99"/>
      <c r="NP34" s="99"/>
      <c r="NQ34" s="99"/>
      <c r="NR34" s="99"/>
      <c r="NS34" s="99"/>
      <c r="NT34" s="99"/>
      <c r="NU34" s="99"/>
      <c r="NV34" s="99"/>
      <c r="NW34" s="99"/>
      <c r="NX34" s="100"/>
      <c r="OC34" s="42" t="s">
        <v>72</v>
      </c>
      <c r="OD34" s="43"/>
      <c r="OE34" s="43"/>
    </row>
    <row r="35" spans="1:395" ht="13.5" customHeight="1" x14ac:dyDescent="0.15">
      <c r="A35" s="2"/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4"/>
      <c r="NH35" s="4"/>
      <c r="NI35" s="2"/>
      <c r="NJ35" s="82" t="s">
        <v>12</v>
      </c>
      <c r="NK35" s="82"/>
      <c r="NL35" s="82"/>
      <c r="NM35" s="82"/>
      <c r="NN35" s="82"/>
      <c r="NO35" s="82"/>
      <c r="NP35" s="82"/>
      <c r="NQ35" s="82"/>
      <c r="NR35" s="82"/>
      <c r="NS35" s="82"/>
      <c r="NT35" s="82"/>
      <c r="NU35" s="82"/>
      <c r="NV35" s="82"/>
      <c r="NW35" s="82"/>
      <c r="NX35" s="82"/>
      <c r="OC35" s="42" t="s">
        <v>73</v>
      </c>
      <c r="OD35" s="43"/>
      <c r="OE35" s="43"/>
    </row>
    <row r="36" spans="1:395" ht="13.5" customHeight="1" x14ac:dyDescent="0.15">
      <c r="A36" s="2"/>
      <c r="B36" s="9"/>
      <c r="C36" s="15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4"/>
      <c r="CQ36" s="14"/>
      <c r="CR36" s="14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4"/>
      <c r="JS36" s="14"/>
      <c r="JT36" s="14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4"/>
      <c r="NI36" s="2"/>
      <c r="NJ36" s="83"/>
      <c r="NK36" s="83"/>
      <c r="NL36" s="83"/>
      <c r="NM36" s="83"/>
      <c r="NN36" s="83"/>
      <c r="NO36" s="83"/>
      <c r="NP36" s="83"/>
      <c r="NQ36" s="83"/>
      <c r="NR36" s="83"/>
      <c r="NS36" s="83"/>
      <c r="NT36" s="83"/>
      <c r="NU36" s="83"/>
      <c r="NV36" s="83"/>
      <c r="NW36" s="83"/>
      <c r="NX36" s="83"/>
      <c r="OC36" s="42" t="s">
        <v>11</v>
      </c>
      <c r="OD36" s="43"/>
      <c r="OE36" s="43"/>
    </row>
    <row r="37" spans="1:395" ht="13.5" customHeight="1" x14ac:dyDescent="0.15">
      <c r="A37" s="2"/>
      <c r="B37" s="9"/>
      <c r="C37" s="15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4"/>
      <c r="CQ37" s="14"/>
      <c r="CR37" s="14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4"/>
      <c r="JS37" s="14"/>
      <c r="JT37" s="14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4"/>
      <c r="NI37" s="2"/>
      <c r="NJ37" s="84" t="s">
        <v>75</v>
      </c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  <c r="OC37" s="42" t="s">
        <v>77</v>
      </c>
      <c r="OD37" s="43"/>
      <c r="OE37" s="43"/>
    </row>
    <row r="38" spans="1:395" ht="13.5" customHeight="1" x14ac:dyDescent="0.15">
      <c r="A38" s="2"/>
      <c r="B38" s="9"/>
      <c r="C38" s="13"/>
      <c r="D38" s="14"/>
      <c r="E38" s="14"/>
      <c r="F38" s="14"/>
      <c r="G38" s="14"/>
      <c r="H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4"/>
      <c r="GQ38" s="14"/>
      <c r="GR38" s="13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30"/>
      <c r="NI38" s="2"/>
      <c r="NJ38" s="87"/>
      <c r="NK38" s="88"/>
      <c r="NL38" s="88"/>
      <c r="NM38" s="88"/>
      <c r="NN38" s="88"/>
      <c r="NO38" s="88"/>
      <c r="NP38" s="88"/>
      <c r="NQ38" s="88"/>
      <c r="NR38" s="88"/>
      <c r="NS38" s="88"/>
      <c r="NT38" s="88"/>
      <c r="NU38" s="88"/>
      <c r="NV38" s="88"/>
      <c r="NW38" s="88"/>
      <c r="NX38" s="89"/>
      <c r="OC38" s="42" t="s">
        <v>76</v>
      </c>
      <c r="OD38" s="43"/>
      <c r="OE38" s="43"/>
    </row>
    <row r="39" spans="1:395" ht="13.5" customHeight="1" x14ac:dyDescent="0.15">
      <c r="A39" s="2"/>
      <c r="B39" s="9"/>
      <c r="C39" s="13"/>
      <c r="D39" s="14"/>
      <c r="E39" s="14"/>
      <c r="F39" s="14"/>
      <c r="G39" s="14"/>
      <c r="H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4"/>
      <c r="GQ39" s="14"/>
      <c r="GR39" s="13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30"/>
      <c r="NI39" s="2"/>
      <c r="NJ39" s="95" t="s">
        <v>169</v>
      </c>
      <c r="NK39" s="96"/>
      <c r="NL39" s="96"/>
      <c r="NM39" s="96"/>
      <c r="NN39" s="96"/>
      <c r="NO39" s="96"/>
      <c r="NP39" s="96"/>
      <c r="NQ39" s="96"/>
      <c r="NR39" s="96"/>
      <c r="NS39" s="96"/>
      <c r="NT39" s="96"/>
      <c r="NU39" s="96"/>
      <c r="NV39" s="96"/>
      <c r="NW39" s="96"/>
      <c r="NX39" s="97"/>
      <c r="OC39" s="42" t="s">
        <v>32</v>
      </c>
      <c r="OD39" s="43"/>
      <c r="OE39" s="43"/>
    </row>
    <row r="40" spans="1:395" ht="13.5" customHeight="1" x14ac:dyDescent="0.15">
      <c r="A40" s="2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30"/>
      <c r="NI40" s="2"/>
      <c r="NJ40" s="95"/>
      <c r="NK40" s="96"/>
      <c r="NL40" s="96"/>
      <c r="NM40" s="96"/>
      <c r="NN40" s="96"/>
      <c r="NO40" s="96"/>
      <c r="NP40" s="96"/>
      <c r="NQ40" s="96"/>
      <c r="NR40" s="96"/>
      <c r="NS40" s="96"/>
      <c r="NT40" s="96"/>
      <c r="NU40" s="96"/>
      <c r="NV40" s="96"/>
      <c r="NW40" s="96"/>
      <c r="NX40" s="97"/>
      <c r="OC40" s="42" t="s">
        <v>78</v>
      </c>
      <c r="OD40" s="43"/>
      <c r="OE40" s="43"/>
    </row>
    <row r="41" spans="1:395" ht="13.5" customHeight="1" x14ac:dyDescent="0.15">
      <c r="A41" s="2"/>
      <c r="B41" s="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5"/>
      <c r="DD41" s="15"/>
      <c r="DE41" s="14"/>
      <c r="DF41" s="14"/>
      <c r="DG41" s="14"/>
      <c r="DH41" s="14"/>
      <c r="DI41" s="14"/>
      <c r="DJ41" s="14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4"/>
      <c r="NH41" s="4"/>
      <c r="NI41" s="2"/>
      <c r="NJ41" s="95"/>
      <c r="NK41" s="96"/>
      <c r="NL41" s="96"/>
      <c r="NM41" s="96"/>
      <c r="NN41" s="96"/>
      <c r="NO41" s="96"/>
      <c r="NP41" s="96"/>
      <c r="NQ41" s="96"/>
      <c r="NR41" s="96"/>
      <c r="NS41" s="96"/>
      <c r="NT41" s="96"/>
      <c r="NU41" s="96"/>
      <c r="NV41" s="96"/>
      <c r="NW41" s="96"/>
      <c r="NX41" s="97"/>
      <c r="OC41" s="42" t="s">
        <v>80</v>
      </c>
      <c r="OD41" s="43"/>
      <c r="OE41" s="43"/>
    </row>
    <row r="42" spans="1:395" ht="13.5" customHeight="1" x14ac:dyDescent="0.15">
      <c r="A42" s="2"/>
      <c r="B42" s="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5"/>
      <c r="DD42" s="15"/>
      <c r="DE42" s="14"/>
      <c r="DF42" s="14"/>
      <c r="DG42" s="14"/>
      <c r="DH42" s="14"/>
      <c r="DI42" s="14"/>
      <c r="DJ42" s="14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4"/>
      <c r="NH42" s="4"/>
      <c r="NI42" s="2"/>
      <c r="NJ42" s="95"/>
      <c r="NK42" s="96"/>
      <c r="NL42" s="96"/>
      <c r="NM42" s="96"/>
      <c r="NN42" s="96"/>
      <c r="NO42" s="96"/>
      <c r="NP42" s="96"/>
      <c r="NQ42" s="96"/>
      <c r="NR42" s="96"/>
      <c r="NS42" s="96"/>
      <c r="NT42" s="96"/>
      <c r="NU42" s="96"/>
      <c r="NV42" s="96"/>
      <c r="NW42" s="96"/>
      <c r="NX42" s="97"/>
      <c r="OC42" s="42" t="s">
        <v>61</v>
      </c>
      <c r="OD42" s="43"/>
      <c r="OE42" s="43"/>
    </row>
    <row r="43" spans="1:395" ht="13.5" customHeight="1" x14ac:dyDescent="0.15">
      <c r="A43" s="2"/>
      <c r="B43" s="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  <c r="NF43" s="14"/>
      <c r="NG43" s="14"/>
      <c r="NH43" s="4"/>
      <c r="NI43" s="2"/>
      <c r="NJ43" s="95"/>
      <c r="NK43" s="96"/>
      <c r="NL43" s="96"/>
      <c r="NM43" s="96"/>
      <c r="NN43" s="96"/>
      <c r="NO43" s="96"/>
      <c r="NP43" s="96"/>
      <c r="NQ43" s="96"/>
      <c r="NR43" s="96"/>
      <c r="NS43" s="96"/>
      <c r="NT43" s="96"/>
      <c r="NU43" s="96"/>
      <c r="NV43" s="96"/>
      <c r="NW43" s="96"/>
      <c r="NX43" s="97"/>
      <c r="OC43" s="42" t="s">
        <v>81</v>
      </c>
      <c r="OD43" s="43"/>
      <c r="OE43" s="43"/>
    </row>
    <row r="44" spans="1:395" ht="13.5" customHeight="1" x14ac:dyDescent="0.15">
      <c r="A44" s="2"/>
      <c r="B44" s="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4"/>
      <c r="NI44" s="2"/>
      <c r="NJ44" s="95"/>
      <c r="NK44" s="96"/>
      <c r="NL44" s="96"/>
      <c r="NM44" s="96"/>
      <c r="NN44" s="96"/>
      <c r="NO44" s="96"/>
      <c r="NP44" s="96"/>
      <c r="NQ44" s="96"/>
      <c r="NR44" s="96"/>
      <c r="NS44" s="96"/>
      <c r="NT44" s="96"/>
      <c r="NU44" s="96"/>
      <c r="NV44" s="96"/>
      <c r="NW44" s="96"/>
      <c r="NX44" s="97"/>
      <c r="OC44" s="42" t="s">
        <v>82</v>
      </c>
      <c r="OD44" s="43"/>
      <c r="OE44" s="43"/>
    </row>
    <row r="45" spans="1:395" ht="13.5" customHeight="1" x14ac:dyDescent="0.15">
      <c r="A45" s="2"/>
      <c r="B45" s="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4"/>
      <c r="NI45" s="2"/>
      <c r="NJ45" s="95"/>
      <c r="NK45" s="96"/>
      <c r="NL45" s="96"/>
      <c r="NM45" s="96"/>
      <c r="NN45" s="96"/>
      <c r="NO45" s="96"/>
      <c r="NP45" s="96"/>
      <c r="NQ45" s="96"/>
      <c r="NR45" s="96"/>
      <c r="NS45" s="96"/>
      <c r="NT45" s="96"/>
      <c r="NU45" s="96"/>
      <c r="NV45" s="96"/>
      <c r="NW45" s="96"/>
      <c r="NX45" s="97"/>
      <c r="OC45" s="42" t="s">
        <v>83</v>
      </c>
      <c r="OD45" s="43"/>
      <c r="OE45" s="43"/>
    </row>
    <row r="46" spans="1:395" ht="13.5" customHeight="1" x14ac:dyDescent="0.15">
      <c r="A46" s="2"/>
      <c r="B46" s="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  <c r="NF46" s="14"/>
      <c r="NG46" s="14"/>
      <c r="NH46" s="4"/>
      <c r="NI46" s="2"/>
      <c r="NJ46" s="95"/>
      <c r="NK46" s="96"/>
      <c r="NL46" s="96"/>
      <c r="NM46" s="96"/>
      <c r="NN46" s="96"/>
      <c r="NO46" s="96"/>
      <c r="NP46" s="96"/>
      <c r="NQ46" s="96"/>
      <c r="NR46" s="96"/>
      <c r="NS46" s="96"/>
      <c r="NT46" s="96"/>
      <c r="NU46" s="96"/>
      <c r="NV46" s="96"/>
      <c r="NW46" s="96"/>
      <c r="NX46" s="97"/>
      <c r="OC46" s="42" t="s">
        <v>84</v>
      </c>
      <c r="OD46" s="43"/>
      <c r="OE46" s="43"/>
    </row>
    <row r="47" spans="1:395" ht="13.5" customHeight="1" x14ac:dyDescent="0.15">
      <c r="A47" s="2"/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4"/>
      <c r="NI47" s="2"/>
      <c r="NJ47" s="95"/>
      <c r="NK47" s="96"/>
      <c r="NL47" s="96"/>
      <c r="NM47" s="96"/>
      <c r="NN47" s="96"/>
      <c r="NO47" s="96"/>
      <c r="NP47" s="96"/>
      <c r="NQ47" s="96"/>
      <c r="NR47" s="96"/>
      <c r="NS47" s="96"/>
      <c r="NT47" s="96"/>
      <c r="NU47" s="96"/>
      <c r="NV47" s="96"/>
      <c r="NW47" s="96"/>
      <c r="NX47" s="97"/>
      <c r="OC47" s="42" t="s">
        <v>85</v>
      </c>
      <c r="OD47" s="43"/>
      <c r="OE47" s="43"/>
    </row>
    <row r="48" spans="1:395" ht="13.5" customHeight="1" x14ac:dyDescent="0.15">
      <c r="A48" s="2"/>
      <c r="B48" s="9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  <c r="NF48" s="14"/>
      <c r="NG48" s="14"/>
      <c r="NH48" s="4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  <c r="OC48" s="42" t="s">
        <v>87</v>
      </c>
      <c r="OD48" s="43"/>
      <c r="OE48" s="43"/>
    </row>
    <row r="49" spans="1:395" ht="13.5" customHeight="1" x14ac:dyDescent="0.15">
      <c r="A49" s="2"/>
      <c r="B49" s="9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4"/>
      <c r="NI49" s="2"/>
      <c r="NJ49" s="95"/>
      <c r="NK49" s="96"/>
      <c r="NL49" s="96"/>
      <c r="NM49" s="96"/>
      <c r="NN49" s="96"/>
      <c r="NO49" s="96"/>
      <c r="NP49" s="96"/>
      <c r="NQ49" s="96"/>
      <c r="NR49" s="96"/>
      <c r="NS49" s="96"/>
      <c r="NT49" s="96"/>
      <c r="NU49" s="96"/>
      <c r="NV49" s="96"/>
      <c r="NW49" s="96"/>
      <c r="NX49" s="97"/>
      <c r="OC49" s="42" t="s">
        <v>89</v>
      </c>
      <c r="OD49" s="43"/>
      <c r="OE49" s="43"/>
    </row>
    <row r="50" spans="1:395" ht="13.5" customHeight="1" x14ac:dyDescent="0.15">
      <c r="A50" s="2"/>
      <c r="B50" s="9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  <c r="NF50" s="14"/>
      <c r="NG50" s="14"/>
      <c r="NH50" s="4"/>
      <c r="NI50" s="2"/>
      <c r="NJ50" s="95"/>
      <c r="NK50" s="96"/>
      <c r="NL50" s="96"/>
      <c r="NM50" s="96"/>
      <c r="NN50" s="96"/>
      <c r="NO50" s="96"/>
      <c r="NP50" s="96"/>
      <c r="NQ50" s="96"/>
      <c r="NR50" s="96"/>
      <c r="NS50" s="96"/>
      <c r="NT50" s="96"/>
      <c r="NU50" s="96"/>
      <c r="NV50" s="96"/>
      <c r="NW50" s="96"/>
      <c r="NX50" s="97"/>
      <c r="OC50" s="42" t="s">
        <v>90</v>
      </c>
      <c r="OD50" s="43"/>
      <c r="OE50" s="43"/>
    </row>
    <row r="51" spans="1:395" ht="27" customHeight="1" x14ac:dyDescent="0.15">
      <c r="A51" s="2"/>
      <c r="B51" s="9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  <c r="NF51" s="14"/>
      <c r="NG51" s="14"/>
      <c r="NH51" s="4"/>
      <c r="NI51" s="2"/>
      <c r="NJ51" s="98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100"/>
      <c r="OC51" s="42" t="s">
        <v>91</v>
      </c>
      <c r="OD51" s="43"/>
    </row>
    <row r="52" spans="1:395" ht="13.5" customHeight="1" x14ac:dyDescent="0.15">
      <c r="A52" s="2"/>
      <c r="B52" s="9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4"/>
      <c r="NI52" s="2"/>
      <c r="NJ52" s="84" t="s">
        <v>92</v>
      </c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95" ht="13.5" customHeight="1" x14ac:dyDescent="0.15">
      <c r="A53" s="2"/>
      <c r="B53" s="9"/>
      <c r="C53" s="14"/>
      <c r="D53" s="14"/>
      <c r="E53" s="14"/>
      <c r="F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  <c r="IW53" s="14"/>
      <c r="IX53" s="14"/>
      <c r="IY53" s="14"/>
      <c r="IZ53" s="14"/>
      <c r="JA53" s="14"/>
      <c r="JB53" s="14"/>
      <c r="JC53" s="14"/>
      <c r="JD53" s="14"/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  <c r="JS53" s="14"/>
      <c r="JT53" s="14"/>
      <c r="JU53" s="14"/>
      <c r="JV53" s="14"/>
      <c r="JW53" s="14"/>
      <c r="JX53" s="14"/>
      <c r="JY53" s="14"/>
      <c r="JZ53" s="14"/>
      <c r="KA53" s="14"/>
      <c r="KB53" s="14"/>
      <c r="KC53" s="14"/>
      <c r="KD53" s="14"/>
      <c r="KE53" s="14"/>
      <c r="KF53" s="14"/>
      <c r="KG53" s="14"/>
      <c r="KH53" s="14"/>
      <c r="KI53" s="14"/>
      <c r="KJ53" s="14"/>
      <c r="KK53" s="14"/>
      <c r="KL53" s="14"/>
      <c r="KM53" s="14"/>
      <c r="KN53" s="14"/>
      <c r="KO53" s="14"/>
      <c r="KP53" s="14"/>
      <c r="KQ53" s="14"/>
      <c r="KR53" s="14"/>
      <c r="KS53" s="14"/>
      <c r="KT53" s="14"/>
      <c r="KU53" s="14"/>
      <c r="KV53" s="14"/>
      <c r="KW53" s="14"/>
      <c r="KX53" s="14"/>
      <c r="KY53" s="14"/>
      <c r="KZ53" s="14"/>
      <c r="LA53" s="14"/>
      <c r="LB53" s="14"/>
      <c r="LC53" s="14"/>
      <c r="LD53" s="14"/>
      <c r="LE53" s="14"/>
      <c r="LF53" s="14"/>
      <c r="LG53" s="14"/>
      <c r="LH53" s="14"/>
      <c r="LI53" s="14"/>
      <c r="LJ53" s="14"/>
      <c r="LK53" s="14"/>
      <c r="LL53" s="14"/>
      <c r="LM53" s="14"/>
      <c r="LN53" s="14"/>
      <c r="LO53" s="14"/>
      <c r="LP53" s="14"/>
      <c r="LQ53" s="14"/>
      <c r="LR53" s="14"/>
      <c r="LS53" s="14"/>
      <c r="LT53" s="14"/>
      <c r="LU53" s="14"/>
      <c r="LV53" s="14"/>
      <c r="LW53" s="14"/>
      <c r="LX53" s="14"/>
      <c r="LY53" s="14"/>
      <c r="LZ53" s="14"/>
      <c r="MA53" s="14"/>
      <c r="MB53" s="14"/>
      <c r="MC53" s="14"/>
      <c r="MD53" s="14"/>
      <c r="ME53" s="14"/>
      <c r="MF53" s="14"/>
      <c r="MG53" s="14"/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/>
      <c r="MU53" s="14"/>
      <c r="MV53" s="14"/>
      <c r="MW53" s="14"/>
      <c r="MX53" s="14"/>
      <c r="MY53" s="14"/>
      <c r="MZ53" s="14"/>
      <c r="NA53" s="14"/>
      <c r="NB53" s="14"/>
      <c r="NC53" s="14"/>
      <c r="ND53" s="14"/>
      <c r="NE53" s="14"/>
      <c r="NF53" s="14"/>
      <c r="NG53" s="14"/>
      <c r="NH53" s="4"/>
      <c r="NI53" s="2"/>
      <c r="NJ53" s="87"/>
      <c r="NK53" s="88"/>
      <c r="NL53" s="88"/>
      <c r="NM53" s="88"/>
      <c r="NN53" s="88"/>
      <c r="NO53" s="88"/>
      <c r="NP53" s="88"/>
      <c r="NQ53" s="88"/>
      <c r="NR53" s="88"/>
      <c r="NS53" s="88"/>
      <c r="NT53" s="88"/>
      <c r="NU53" s="88"/>
      <c r="NV53" s="88"/>
      <c r="NW53" s="88"/>
      <c r="NX53" s="89"/>
    </row>
    <row r="54" spans="1:395" ht="13.5" customHeight="1" x14ac:dyDescent="0.15">
      <c r="A54" s="2"/>
      <c r="B54" s="9"/>
      <c r="C54" s="14"/>
      <c r="D54" s="14"/>
      <c r="E54" s="14"/>
      <c r="F54" s="14"/>
      <c r="G54" s="18"/>
      <c r="H54" s="18"/>
      <c r="I54" s="18"/>
      <c r="J54" s="18"/>
      <c r="K54" s="18"/>
      <c r="L54" s="18"/>
      <c r="M54" s="18"/>
      <c r="N54" s="18"/>
      <c r="O54" s="18"/>
      <c r="P54" s="142">
        <f>データ!$B$11</f>
        <v>41640</v>
      </c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4"/>
      <c r="AE54" s="142">
        <f>データ!$C$11</f>
        <v>42005</v>
      </c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4"/>
      <c r="AT54" s="142">
        <f>データ!$D$11</f>
        <v>42370</v>
      </c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4"/>
      <c r="BI54" s="142">
        <f>データ!$E$11</f>
        <v>42736</v>
      </c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4"/>
      <c r="BX54" s="142">
        <f>データ!$F$11</f>
        <v>43101</v>
      </c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4"/>
      <c r="CO54" s="14"/>
      <c r="CP54" s="14"/>
      <c r="CQ54" s="14"/>
      <c r="CR54" s="14"/>
      <c r="CS54" s="14"/>
      <c r="CT54" s="14"/>
      <c r="CU54" s="18"/>
      <c r="CV54" s="18"/>
      <c r="CW54" s="18"/>
      <c r="CX54" s="18"/>
      <c r="CY54" s="18"/>
      <c r="CZ54" s="18"/>
      <c r="DA54" s="18"/>
      <c r="DB54" s="18"/>
      <c r="DC54" s="18"/>
      <c r="DD54" s="142">
        <f>データ!$B$11</f>
        <v>41640</v>
      </c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4"/>
      <c r="DS54" s="142">
        <f>データ!$C$11</f>
        <v>42005</v>
      </c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4"/>
      <c r="EH54" s="142">
        <f>データ!$D$11</f>
        <v>42370</v>
      </c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4"/>
      <c r="EW54" s="142">
        <f>データ!$E$11</f>
        <v>42736</v>
      </c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4"/>
      <c r="FL54" s="142">
        <f>データ!$F$11</f>
        <v>43101</v>
      </c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4"/>
      <c r="GA54" s="14"/>
      <c r="GB54" s="14"/>
      <c r="GC54" s="14"/>
      <c r="GD54" s="14"/>
      <c r="GE54" s="14"/>
      <c r="GF54" s="14"/>
      <c r="GG54" s="14"/>
      <c r="GH54" s="14"/>
      <c r="GI54" s="18"/>
      <c r="GJ54" s="18"/>
      <c r="GK54" s="18"/>
      <c r="GL54" s="18"/>
      <c r="GM54" s="18"/>
      <c r="GN54" s="18"/>
      <c r="GO54" s="18"/>
      <c r="GP54" s="18"/>
      <c r="GQ54" s="18"/>
      <c r="GR54" s="142">
        <f>データ!$B$11</f>
        <v>41640</v>
      </c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4"/>
      <c r="HG54" s="142">
        <f>データ!$C$11</f>
        <v>42005</v>
      </c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4"/>
      <c r="HV54" s="142">
        <f>データ!$D$11</f>
        <v>42370</v>
      </c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4"/>
      <c r="IK54" s="142">
        <f>データ!$E$11</f>
        <v>42736</v>
      </c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  <c r="IW54" s="143"/>
      <c r="IX54" s="143"/>
      <c r="IY54" s="144"/>
      <c r="IZ54" s="142">
        <f>データ!$F$11</f>
        <v>43101</v>
      </c>
      <c r="JA54" s="143"/>
      <c r="JB54" s="143"/>
      <c r="JC54" s="143"/>
      <c r="JD54" s="143"/>
      <c r="JE54" s="143"/>
      <c r="JF54" s="143"/>
      <c r="JG54" s="143"/>
      <c r="JH54" s="143"/>
      <c r="JI54" s="143"/>
      <c r="JJ54" s="143"/>
      <c r="JK54" s="143"/>
      <c r="JL54" s="143"/>
      <c r="JM54" s="143"/>
      <c r="JN54" s="144"/>
      <c r="JO54" s="14"/>
      <c r="JP54" s="14"/>
      <c r="JQ54" s="14"/>
      <c r="JR54" s="14"/>
      <c r="JS54" s="14"/>
      <c r="JT54" s="14"/>
      <c r="JU54" s="14"/>
      <c r="JV54" s="14"/>
      <c r="JW54" s="18"/>
      <c r="JX54" s="18"/>
      <c r="JY54" s="18"/>
      <c r="JZ54" s="18"/>
      <c r="KA54" s="18"/>
      <c r="KB54" s="18"/>
      <c r="KC54" s="18"/>
      <c r="KD54" s="18"/>
      <c r="KE54" s="18"/>
      <c r="KF54" s="142">
        <f>データ!$B$11</f>
        <v>41640</v>
      </c>
      <c r="KG54" s="143"/>
      <c r="KH54" s="143"/>
      <c r="KI54" s="143"/>
      <c r="KJ54" s="143"/>
      <c r="KK54" s="143"/>
      <c r="KL54" s="143"/>
      <c r="KM54" s="143"/>
      <c r="KN54" s="143"/>
      <c r="KO54" s="143"/>
      <c r="KP54" s="143"/>
      <c r="KQ54" s="143"/>
      <c r="KR54" s="143"/>
      <c r="KS54" s="143"/>
      <c r="KT54" s="144"/>
      <c r="KU54" s="142">
        <f>データ!$C$11</f>
        <v>42005</v>
      </c>
      <c r="KV54" s="143"/>
      <c r="KW54" s="143"/>
      <c r="KX54" s="143"/>
      <c r="KY54" s="143"/>
      <c r="KZ54" s="143"/>
      <c r="LA54" s="143"/>
      <c r="LB54" s="143"/>
      <c r="LC54" s="143"/>
      <c r="LD54" s="143"/>
      <c r="LE54" s="143"/>
      <c r="LF54" s="143"/>
      <c r="LG54" s="143"/>
      <c r="LH54" s="143"/>
      <c r="LI54" s="144"/>
      <c r="LJ54" s="142">
        <f>データ!$D$11</f>
        <v>42370</v>
      </c>
      <c r="LK54" s="143"/>
      <c r="LL54" s="143"/>
      <c r="LM54" s="143"/>
      <c r="LN54" s="143"/>
      <c r="LO54" s="143"/>
      <c r="LP54" s="143"/>
      <c r="LQ54" s="143"/>
      <c r="LR54" s="143"/>
      <c r="LS54" s="143"/>
      <c r="LT54" s="143"/>
      <c r="LU54" s="143"/>
      <c r="LV54" s="143"/>
      <c r="LW54" s="143"/>
      <c r="LX54" s="144"/>
      <c r="LY54" s="142">
        <f>データ!$E$11</f>
        <v>42736</v>
      </c>
      <c r="LZ54" s="143"/>
      <c r="MA54" s="143"/>
      <c r="MB54" s="143"/>
      <c r="MC54" s="143"/>
      <c r="MD54" s="143"/>
      <c r="ME54" s="143"/>
      <c r="MF54" s="143"/>
      <c r="MG54" s="143"/>
      <c r="MH54" s="143"/>
      <c r="MI54" s="143"/>
      <c r="MJ54" s="143"/>
      <c r="MK54" s="143"/>
      <c r="ML54" s="143"/>
      <c r="MM54" s="144"/>
      <c r="MN54" s="142">
        <f>データ!$F$11</f>
        <v>43101</v>
      </c>
      <c r="MO54" s="143"/>
      <c r="MP54" s="143"/>
      <c r="MQ54" s="143"/>
      <c r="MR54" s="143"/>
      <c r="MS54" s="143"/>
      <c r="MT54" s="143"/>
      <c r="MU54" s="143"/>
      <c r="MV54" s="143"/>
      <c r="MW54" s="143"/>
      <c r="MX54" s="143"/>
      <c r="MY54" s="143"/>
      <c r="MZ54" s="143"/>
      <c r="NA54" s="143"/>
      <c r="NB54" s="144"/>
      <c r="NC54" s="14"/>
      <c r="ND54" s="14"/>
      <c r="NE54" s="14"/>
      <c r="NF54" s="14"/>
      <c r="NG54" s="14"/>
      <c r="NH54" s="4"/>
      <c r="NI54" s="2"/>
      <c r="NJ54" s="95" t="s">
        <v>170</v>
      </c>
      <c r="NK54" s="96"/>
      <c r="NL54" s="96"/>
      <c r="NM54" s="96"/>
      <c r="NN54" s="96"/>
      <c r="NO54" s="96"/>
      <c r="NP54" s="96"/>
      <c r="NQ54" s="96"/>
      <c r="NR54" s="96"/>
      <c r="NS54" s="96"/>
      <c r="NT54" s="96"/>
      <c r="NU54" s="96"/>
      <c r="NV54" s="96"/>
      <c r="NW54" s="96"/>
      <c r="NX54" s="97"/>
    </row>
    <row r="55" spans="1:395" ht="13.5" customHeight="1" x14ac:dyDescent="0.15">
      <c r="A55" s="2"/>
      <c r="B55" s="9"/>
      <c r="C55" s="14"/>
      <c r="D55" s="14"/>
      <c r="E55" s="14"/>
      <c r="F55" s="14"/>
      <c r="G55" s="138" t="s">
        <v>68</v>
      </c>
      <c r="H55" s="138"/>
      <c r="I55" s="138"/>
      <c r="J55" s="138"/>
      <c r="K55" s="138"/>
      <c r="L55" s="138"/>
      <c r="M55" s="138"/>
      <c r="N55" s="138"/>
      <c r="O55" s="138"/>
      <c r="P55" s="139">
        <f>データ!BZ7</f>
        <v>58888</v>
      </c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1"/>
      <c r="AE55" s="139">
        <f>データ!CA7</f>
        <v>58800</v>
      </c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1"/>
      <c r="AT55" s="139">
        <f>データ!CB7</f>
        <v>57713</v>
      </c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1"/>
      <c r="BI55" s="139">
        <f>データ!CC7</f>
        <v>60602</v>
      </c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1"/>
      <c r="BX55" s="139">
        <f>データ!CD7</f>
        <v>62402</v>
      </c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1"/>
      <c r="CO55" s="14"/>
      <c r="CP55" s="14"/>
      <c r="CQ55" s="14"/>
      <c r="CR55" s="14"/>
      <c r="CS55" s="14"/>
      <c r="CT55" s="14"/>
      <c r="CU55" s="138" t="s">
        <v>68</v>
      </c>
      <c r="CV55" s="138"/>
      <c r="CW55" s="138"/>
      <c r="CX55" s="138"/>
      <c r="CY55" s="138"/>
      <c r="CZ55" s="138"/>
      <c r="DA55" s="138"/>
      <c r="DB55" s="138"/>
      <c r="DC55" s="138"/>
      <c r="DD55" s="139">
        <f>データ!CK7</f>
        <v>19413</v>
      </c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1"/>
      <c r="DS55" s="139">
        <f>データ!CL7</f>
        <v>22509</v>
      </c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1"/>
      <c r="EH55" s="139">
        <f>データ!CM7</f>
        <v>22605</v>
      </c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1"/>
      <c r="EW55" s="139">
        <f>データ!CN7</f>
        <v>23967</v>
      </c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1"/>
      <c r="FL55" s="139">
        <f>データ!CO7</f>
        <v>25415</v>
      </c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1"/>
      <c r="GA55" s="14"/>
      <c r="GB55" s="14"/>
      <c r="GC55" s="14"/>
      <c r="GD55" s="14"/>
      <c r="GE55" s="14"/>
      <c r="GF55" s="14"/>
      <c r="GG55" s="14"/>
      <c r="GH55" s="14"/>
      <c r="GI55" s="138" t="s">
        <v>68</v>
      </c>
      <c r="GJ55" s="138"/>
      <c r="GK55" s="138"/>
      <c r="GL55" s="138"/>
      <c r="GM55" s="138"/>
      <c r="GN55" s="138"/>
      <c r="GO55" s="138"/>
      <c r="GP55" s="138"/>
      <c r="GQ55" s="138"/>
      <c r="GR55" s="134">
        <f>データ!CV7</f>
        <v>51.1</v>
      </c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6"/>
      <c r="HG55" s="134">
        <f>データ!CW7</f>
        <v>51.7</v>
      </c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6"/>
      <c r="HV55" s="134">
        <f>データ!CX7</f>
        <v>52.7</v>
      </c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6"/>
      <c r="IK55" s="134">
        <f>データ!CY7</f>
        <v>50.1</v>
      </c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W55" s="135"/>
      <c r="IX55" s="135"/>
      <c r="IY55" s="136"/>
      <c r="IZ55" s="134">
        <f>データ!CZ7</f>
        <v>50.2</v>
      </c>
      <c r="JA55" s="135"/>
      <c r="JB55" s="135"/>
      <c r="JC55" s="135"/>
      <c r="JD55" s="135"/>
      <c r="JE55" s="135"/>
      <c r="JF55" s="135"/>
      <c r="JG55" s="135"/>
      <c r="JH55" s="135"/>
      <c r="JI55" s="135"/>
      <c r="JJ55" s="135"/>
      <c r="JK55" s="135"/>
      <c r="JL55" s="135"/>
      <c r="JM55" s="135"/>
      <c r="JN55" s="136"/>
      <c r="JO55" s="14"/>
      <c r="JP55" s="14"/>
      <c r="JQ55" s="14"/>
      <c r="JR55" s="14"/>
      <c r="JS55" s="14"/>
      <c r="JT55" s="14"/>
      <c r="JU55" s="14"/>
      <c r="JV55" s="14"/>
      <c r="JW55" s="138" t="s">
        <v>68</v>
      </c>
      <c r="JX55" s="138"/>
      <c r="JY55" s="138"/>
      <c r="JZ55" s="138"/>
      <c r="KA55" s="138"/>
      <c r="KB55" s="138"/>
      <c r="KC55" s="138"/>
      <c r="KD55" s="138"/>
      <c r="KE55" s="138"/>
      <c r="KF55" s="134">
        <f>データ!DG7</f>
        <v>29</v>
      </c>
      <c r="KG55" s="135"/>
      <c r="KH55" s="135"/>
      <c r="KI55" s="135"/>
      <c r="KJ55" s="135"/>
      <c r="KK55" s="135"/>
      <c r="KL55" s="135"/>
      <c r="KM55" s="135"/>
      <c r="KN55" s="135"/>
      <c r="KO55" s="135"/>
      <c r="KP55" s="135"/>
      <c r="KQ55" s="135"/>
      <c r="KR55" s="135"/>
      <c r="KS55" s="135"/>
      <c r="KT55" s="136"/>
      <c r="KU55" s="134">
        <f>データ!DH7</f>
        <v>28.8</v>
      </c>
      <c r="KV55" s="135"/>
      <c r="KW55" s="135"/>
      <c r="KX55" s="135"/>
      <c r="KY55" s="135"/>
      <c r="KZ55" s="135"/>
      <c r="LA55" s="135"/>
      <c r="LB55" s="135"/>
      <c r="LC55" s="135"/>
      <c r="LD55" s="135"/>
      <c r="LE55" s="135"/>
      <c r="LF55" s="135"/>
      <c r="LG55" s="135"/>
      <c r="LH55" s="135"/>
      <c r="LI55" s="136"/>
      <c r="LJ55" s="134">
        <f>データ!DI7</f>
        <v>28.4</v>
      </c>
      <c r="LK55" s="135"/>
      <c r="LL55" s="135"/>
      <c r="LM55" s="135"/>
      <c r="LN55" s="135"/>
      <c r="LO55" s="135"/>
      <c r="LP55" s="135"/>
      <c r="LQ55" s="135"/>
      <c r="LR55" s="135"/>
      <c r="LS55" s="135"/>
      <c r="LT55" s="135"/>
      <c r="LU55" s="135"/>
      <c r="LV55" s="135"/>
      <c r="LW55" s="135"/>
      <c r="LX55" s="136"/>
      <c r="LY55" s="134">
        <f>データ!DJ7</f>
        <v>28.9</v>
      </c>
      <c r="LZ55" s="135"/>
      <c r="MA55" s="135"/>
      <c r="MB55" s="135"/>
      <c r="MC55" s="135"/>
      <c r="MD55" s="135"/>
      <c r="ME55" s="135"/>
      <c r="MF55" s="135"/>
      <c r="MG55" s="135"/>
      <c r="MH55" s="135"/>
      <c r="MI55" s="135"/>
      <c r="MJ55" s="135"/>
      <c r="MK55" s="135"/>
      <c r="ML55" s="135"/>
      <c r="MM55" s="136"/>
      <c r="MN55" s="134">
        <f>データ!DK7</f>
        <v>29.1</v>
      </c>
      <c r="MO55" s="135"/>
      <c r="MP55" s="135"/>
      <c r="MQ55" s="135"/>
      <c r="MR55" s="135"/>
      <c r="MS55" s="135"/>
      <c r="MT55" s="135"/>
      <c r="MU55" s="135"/>
      <c r="MV55" s="135"/>
      <c r="MW55" s="135"/>
      <c r="MX55" s="135"/>
      <c r="MY55" s="135"/>
      <c r="MZ55" s="135"/>
      <c r="NA55" s="135"/>
      <c r="NB55" s="136"/>
      <c r="NC55" s="14"/>
      <c r="ND55" s="14"/>
      <c r="NE55" s="14"/>
      <c r="NF55" s="14"/>
      <c r="NG55" s="14"/>
      <c r="NH55" s="4"/>
      <c r="NI55" s="2"/>
      <c r="NJ55" s="95"/>
      <c r="NK55" s="96"/>
      <c r="NL55" s="96"/>
      <c r="NM55" s="96"/>
      <c r="NN55" s="96"/>
      <c r="NO55" s="96"/>
      <c r="NP55" s="96"/>
      <c r="NQ55" s="96"/>
      <c r="NR55" s="96"/>
      <c r="NS55" s="96"/>
      <c r="NT55" s="96"/>
      <c r="NU55" s="96"/>
      <c r="NV55" s="96"/>
      <c r="NW55" s="96"/>
      <c r="NX55" s="97"/>
    </row>
    <row r="56" spans="1:395" ht="13.5" customHeight="1" x14ac:dyDescent="0.15">
      <c r="A56" s="2"/>
      <c r="B56" s="9"/>
      <c r="C56" s="14"/>
      <c r="D56" s="14"/>
      <c r="E56" s="14"/>
      <c r="F56" s="14"/>
      <c r="G56" s="138" t="s">
        <v>9</v>
      </c>
      <c r="H56" s="138"/>
      <c r="I56" s="138"/>
      <c r="J56" s="138"/>
      <c r="K56" s="138"/>
      <c r="L56" s="138"/>
      <c r="M56" s="138"/>
      <c r="N56" s="138"/>
      <c r="O56" s="138"/>
      <c r="P56" s="139">
        <f>データ!CE7</f>
        <v>53447</v>
      </c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1"/>
      <c r="AE56" s="139">
        <f>データ!CF7</f>
        <v>54464</v>
      </c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1"/>
      <c r="AT56" s="139">
        <f>データ!CG7</f>
        <v>55265</v>
      </c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1"/>
      <c r="BI56" s="139">
        <f>データ!CH7</f>
        <v>56892</v>
      </c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1"/>
      <c r="BX56" s="139">
        <f>データ!CI7</f>
        <v>59108</v>
      </c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1"/>
      <c r="CO56" s="14"/>
      <c r="CP56" s="14"/>
      <c r="CQ56" s="14"/>
      <c r="CR56" s="14"/>
      <c r="CS56" s="14"/>
      <c r="CT56" s="14"/>
      <c r="CU56" s="138" t="s">
        <v>9</v>
      </c>
      <c r="CV56" s="138"/>
      <c r="CW56" s="138"/>
      <c r="CX56" s="138"/>
      <c r="CY56" s="138"/>
      <c r="CZ56" s="138"/>
      <c r="DA56" s="138"/>
      <c r="DB56" s="138"/>
      <c r="DC56" s="138"/>
      <c r="DD56" s="139">
        <f>データ!CP7</f>
        <v>13027</v>
      </c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1"/>
      <c r="DS56" s="139">
        <f>データ!CQ7</f>
        <v>13969</v>
      </c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1"/>
      <c r="EH56" s="139">
        <f>データ!CR7</f>
        <v>14455</v>
      </c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1"/>
      <c r="EW56" s="139">
        <f>データ!CS7</f>
        <v>15171</v>
      </c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1"/>
      <c r="FL56" s="139">
        <f>データ!CT7</f>
        <v>15887</v>
      </c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1"/>
      <c r="GA56" s="14"/>
      <c r="GB56" s="14"/>
      <c r="GC56" s="14"/>
      <c r="GD56" s="14"/>
      <c r="GE56" s="14"/>
      <c r="GF56" s="14"/>
      <c r="GG56" s="14"/>
      <c r="GH56" s="14"/>
      <c r="GI56" s="138" t="s">
        <v>9</v>
      </c>
      <c r="GJ56" s="138"/>
      <c r="GK56" s="138"/>
      <c r="GL56" s="138"/>
      <c r="GM56" s="138"/>
      <c r="GN56" s="138"/>
      <c r="GO56" s="138"/>
      <c r="GP56" s="138"/>
      <c r="GQ56" s="138"/>
      <c r="GR56" s="134">
        <f>データ!DA7</f>
        <v>52.6</v>
      </c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6"/>
      <c r="HG56" s="134">
        <f>データ!DB7</f>
        <v>53.2</v>
      </c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6"/>
      <c r="HV56" s="134">
        <f>データ!DC7</f>
        <v>54.1</v>
      </c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6"/>
      <c r="IK56" s="134">
        <f>データ!DD7</f>
        <v>53.8</v>
      </c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6"/>
      <c r="IZ56" s="134">
        <f>データ!DE7</f>
        <v>53</v>
      </c>
      <c r="JA56" s="135"/>
      <c r="JB56" s="135"/>
      <c r="JC56" s="135"/>
      <c r="JD56" s="135"/>
      <c r="JE56" s="135"/>
      <c r="JF56" s="135"/>
      <c r="JG56" s="135"/>
      <c r="JH56" s="135"/>
      <c r="JI56" s="135"/>
      <c r="JJ56" s="135"/>
      <c r="JK56" s="135"/>
      <c r="JL56" s="135"/>
      <c r="JM56" s="135"/>
      <c r="JN56" s="136"/>
      <c r="JO56" s="14"/>
      <c r="JP56" s="14"/>
      <c r="JQ56" s="14"/>
      <c r="JR56" s="14"/>
      <c r="JS56" s="14"/>
      <c r="JT56" s="14"/>
      <c r="JU56" s="14"/>
      <c r="JV56" s="14"/>
      <c r="JW56" s="138" t="s">
        <v>9</v>
      </c>
      <c r="JX56" s="138"/>
      <c r="JY56" s="138"/>
      <c r="JZ56" s="138"/>
      <c r="KA56" s="138"/>
      <c r="KB56" s="138"/>
      <c r="KC56" s="138"/>
      <c r="KD56" s="138"/>
      <c r="KE56" s="138"/>
      <c r="KF56" s="134">
        <f>データ!DL7</f>
        <v>24.2</v>
      </c>
      <c r="KG56" s="135"/>
      <c r="KH56" s="135"/>
      <c r="KI56" s="135"/>
      <c r="KJ56" s="135"/>
      <c r="KK56" s="135"/>
      <c r="KL56" s="135"/>
      <c r="KM56" s="135"/>
      <c r="KN56" s="135"/>
      <c r="KO56" s="135"/>
      <c r="KP56" s="135"/>
      <c r="KQ56" s="135"/>
      <c r="KR56" s="135"/>
      <c r="KS56" s="135"/>
      <c r="KT56" s="136"/>
      <c r="KU56" s="134">
        <f>データ!DM7</f>
        <v>25.3</v>
      </c>
      <c r="KV56" s="135"/>
      <c r="KW56" s="135"/>
      <c r="KX56" s="135"/>
      <c r="KY56" s="135"/>
      <c r="KZ56" s="135"/>
      <c r="LA56" s="135"/>
      <c r="LB56" s="135"/>
      <c r="LC56" s="135"/>
      <c r="LD56" s="135"/>
      <c r="LE56" s="135"/>
      <c r="LF56" s="135"/>
      <c r="LG56" s="135"/>
      <c r="LH56" s="135"/>
      <c r="LI56" s="136"/>
      <c r="LJ56" s="134">
        <f>データ!DN7</f>
        <v>25.2</v>
      </c>
      <c r="LK56" s="135"/>
      <c r="LL56" s="135"/>
      <c r="LM56" s="135"/>
      <c r="LN56" s="135"/>
      <c r="LO56" s="135"/>
      <c r="LP56" s="135"/>
      <c r="LQ56" s="135"/>
      <c r="LR56" s="135"/>
      <c r="LS56" s="135"/>
      <c r="LT56" s="135"/>
      <c r="LU56" s="135"/>
      <c r="LV56" s="135"/>
      <c r="LW56" s="135"/>
      <c r="LX56" s="136"/>
      <c r="LY56" s="134">
        <f>データ!DO7</f>
        <v>25.4</v>
      </c>
      <c r="LZ56" s="135"/>
      <c r="MA56" s="135"/>
      <c r="MB56" s="135"/>
      <c r="MC56" s="135"/>
      <c r="MD56" s="135"/>
      <c r="ME56" s="135"/>
      <c r="MF56" s="135"/>
      <c r="MG56" s="135"/>
      <c r="MH56" s="135"/>
      <c r="MI56" s="135"/>
      <c r="MJ56" s="135"/>
      <c r="MK56" s="135"/>
      <c r="ML56" s="135"/>
      <c r="MM56" s="136"/>
      <c r="MN56" s="134">
        <f>データ!DP7</f>
        <v>25.8</v>
      </c>
      <c r="MO56" s="135"/>
      <c r="MP56" s="135"/>
      <c r="MQ56" s="135"/>
      <c r="MR56" s="135"/>
      <c r="MS56" s="135"/>
      <c r="MT56" s="135"/>
      <c r="MU56" s="135"/>
      <c r="MV56" s="135"/>
      <c r="MW56" s="135"/>
      <c r="MX56" s="135"/>
      <c r="MY56" s="135"/>
      <c r="MZ56" s="135"/>
      <c r="NA56" s="135"/>
      <c r="NB56" s="136"/>
      <c r="NC56" s="14"/>
      <c r="ND56" s="14"/>
      <c r="NE56" s="14"/>
      <c r="NF56" s="14"/>
      <c r="NG56" s="14"/>
      <c r="NH56" s="4"/>
      <c r="NI56" s="2"/>
      <c r="NJ56" s="95"/>
      <c r="NK56" s="96"/>
      <c r="NL56" s="96"/>
      <c r="NM56" s="96"/>
      <c r="NN56" s="96"/>
      <c r="NO56" s="96"/>
      <c r="NP56" s="96"/>
      <c r="NQ56" s="96"/>
      <c r="NR56" s="96"/>
      <c r="NS56" s="96"/>
      <c r="NT56" s="96"/>
      <c r="NU56" s="96"/>
      <c r="NV56" s="96"/>
      <c r="NW56" s="96"/>
      <c r="NX56" s="97"/>
    </row>
    <row r="57" spans="1:395" ht="13.5" customHeight="1" x14ac:dyDescent="0.15">
      <c r="A57" s="2"/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/>
      <c r="LK57" s="14"/>
      <c r="LL57" s="14"/>
      <c r="LM57" s="14"/>
      <c r="LN57" s="14"/>
      <c r="LO57" s="14"/>
      <c r="LP57" s="14"/>
      <c r="LQ57" s="14"/>
      <c r="LR57" s="14"/>
      <c r="LS57" s="14"/>
      <c r="LT57" s="14"/>
      <c r="LU57" s="14"/>
      <c r="LV57" s="14"/>
      <c r="LW57" s="14"/>
      <c r="LX57" s="14"/>
      <c r="LY57" s="14"/>
      <c r="LZ57" s="14"/>
      <c r="MA57" s="14"/>
      <c r="MB57" s="14"/>
      <c r="MC57" s="14"/>
      <c r="MD57" s="14"/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4"/>
      <c r="NI57" s="2"/>
      <c r="NJ57" s="95"/>
      <c r="NK57" s="96"/>
      <c r="NL57" s="96"/>
      <c r="NM57" s="96"/>
      <c r="NN57" s="96"/>
      <c r="NO57" s="96"/>
      <c r="NP57" s="96"/>
      <c r="NQ57" s="96"/>
      <c r="NR57" s="96"/>
      <c r="NS57" s="96"/>
      <c r="NT57" s="96"/>
      <c r="NU57" s="96"/>
      <c r="NV57" s="96"/>
      <c r="NW57" s="96"/>
      <c r="NX57" s="97"/>
    </row>
    <row r="58" spans="1:395" ht="13.5" customHeight="1" x14ac:dyDescent="0.15">
      <c r="A58" s="2"/>
      <c r="B58" s="9"/>
      <c r="C58" s="15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4"/>
      <c r="CQ58" s="14"/>
      <c r="CR58" s="14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4"/>
      <c r="JS58" s="14"/>
      <c r="JT58" s="14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5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15"/>
      <c r="NH58" s="4"/>
      <c r="NI58" s="2"/>
      <c r="NJ58" s="95"/>
      <c r="NK58" s="96"/>
      <c r="NL58" s="96"/>
      <c r="NM58" s="96"/>
      <c r="NN58" s="96"/>
      <c r="NO58" s="96"/>
      <c r="NP58" s="96"/>
      <c r="NQ58" s="96"/>
      <c r="NR58" s="96"/>
      <c r="NS58" s="96"/>
      <c r="NT58" s="96"/>
      <c r="NU58" s="96"/>
      <c r="NV58" s="96"/>
      <c r="NW58" s="96"/>
      <c r="NX58" s="97"/>
    </row>
    <row r="59" spans="1:395" ht="13.5" customHeight="1" x14ac:dyDescent="0.15">
      <c r="A59" s="2"/>
      <c r="B59" s="9"/>
      <c r="C59" s="15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4"/>
      <c r="CQ59" s="14"/>
      <c r="CR59" s="14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4"/>
      <c r="JS59" s="14"/>
      <c r="JT59" s="14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15"/>
      <c r="NC59" s="15"/>
      <c r="ND59" s="15"/>
      <c r="NE59" s="15"/>
      <c r="NF59" s="15"/>
      <c r="NG59" s="15"/>
      <c r="NH59" s="4"/>
      <c r="NI59" s="2"/>
      <c r="NJ59" s="95"/>
      <c r="NK59" s="96"/>
      <c r="NL59" s="96"/>
      <c r="NM59" s="96"/>
      <c r="NN59" s="96"/>
      <c r="NO59" s="96"/>
      <c r="NP59" s="96"/>
      <c r="NQ59" s="96"/>
      <c r="NR59" s="96"/>
      <c r="NS59" s="96"/>
      <c r="NT59" s="96"/>
      <c r="NU59" s="96"/>
      <c r="NV59" s="96"/>
      <c r="NW59" s="96"/>
      <c r="NX59" s="97"/>
    </row>
    <row r="60" spans="1:395" ht="13.5" customHeight="1" x14ac:dyDescent="0.15">
      <c r="A60" s="2"/>
      <c r="B60" s="9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20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20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4"/>
      <c r="BG60" s="14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20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20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20"/>
      <c r="DB60" s="16"/>
      <c r="DC60" s="16"/>
      <c r="DD60" s="16"/>
      <c r="DE60" s="16"/>
      <c r="DF60" s="16"/>
      <c r="DG60" s="16"/>
      <c r="DH60" s="16"/>
      <c r="DI60" s="16"/>
      <c r="DJ60" s="20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4"/>
      <c r="GQ60" s="14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20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20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20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4"/>
      <c r="IU60" s="14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20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20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20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4"/>
      <c r="LC60" s="14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20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4"/>
      <c r="NI60" s="2"/>
      <c r="NJ60" s="95"/>
      <c r="NK60" s="96"/>
      <c r="NL60" s="96"/>
      <c r="NM60" s="96"/>
      <c r="NN60" s="96"/>
      <c r="NO60" s="96"/>
      <c r="NP60" s="96"/>
      <c r="NQ60" s="96"/>
      <c r="NR60" s="96"/>
      <c r="NS60" s="96"/>
      <c r="NT60" s="96"/>
      <c r="NU60" s="96"/>
      <c r="NV60" s="96"/>
      <c r="NW60" s="96"/>
      <c r="NX60" s="97"/>
    </row>
    <row r="61" spans="1:395" ht="13.5" customHeight="1" x14ac:dyDescent="0.15">
      <c r="A61" s="2"/>
      <c r="B61" s="10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  <c r="LQ61" s="17"/>
      <c r="LR61" s="17"/>
      <c r="LS61" s="17"/>
      <c r="LT61" s="17"/>
      <c r="LU61" s="17"/>
      <c r="LV61" s="17"/>
      <c r="LW61" s="17"/>
      <c r="LX61" s="17"/>
      <c r="LY61" s="17"/>
      <c r="LZ61" s="17"/>
      <c r="MA61" s="17"/>
      <c r="MB61" s="17"/>
      <c r="MC61" s="17"/>
      <c r="MD61" s="17"/>
      <c r="ME61" s="17"/>
      <c r="MF61" s="17"/>
      <c r="MG61" s="17"/>
      <c r="MH61" s="17"/>
      <c r="MI61" s="17"/>
      <c r="MJ61" s="17"/>
      <c r="MK61" s="17"/>
      <c r="ML61" s="17"/>
      <c r="MM61" s="17"/>
      <c r="MN61" s="17"/>
      <c r="MO61" s="17"/>
      <c r="MP61" s="17"/>
      <c r="MQ61" s="17"/>
      <c r="MR61" s="17"/>
      <c r="MS61" s="17"/>
      <c r="MT61" s="17"/>
      <c r="MU61" s="17"/>
      <c r="MV61" s="17"/>
      <c r="MW61" s="17"/>
      <c r="MX61" s="17"/>
      <c r="MY61" s="17"/>
      <c r="MZ61" s="17"/>
      <c r="NA61" s="17"/>
      <c r="NB61" s="17"/>
      <c r="NC61" s="17"/>
      <c r="ND61" s="17"/>
      <c r="NE61" s="17"/>
      <c r="NF61" s="17"/>
      <c r="NG61" s="17"/>
      <c r="NH61" s="31"/>
      <c r="NI61" s="2"/>
      <c r="NJ61" s="95"/>
      <c r="NK61" s="96"/>
      <c r="NL61" s="96"/>
      <c r="NM61" s="96"/>
      <c r="NN61" s="96"/>
      <c r="NO61" s="96"/>
      <c r="NP61" s="96"/>
      <c r="NQ61" s="96"/>
      <c r="NR61" s="96"/>
      <c r="NS61" s="96"/>
      <c r="NT61" s="96"/>
      <c r="NU61" s="96"/>
      <c r="NV61" s="96"/>
      <c r="NW61" s="96"/>
      <c r="NX61" s="97"/>
    </row>
    <row r="62" spans="1:395" ht="13.5" customHeight="1" x14ac:dyDescent="0.15">
      <c r="A62" s="4"/>
      <c r="B62" s="8"/>
      <c r="C62" s="13"/>
      <c r="D62" s="13"/>
      <c r="E62" s="13"/>
      <c r="F62" s="90" t="s">
        <v>93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13"/>
      <c r="NF62" s="13"/>
      <c r="NG62" s="13"/>
      <c r="NH62" s="30"/>
      <c r="NI62" s="2"/>
      <c r="NJ62" s="95"/>
      <c r="NK62" s="96"/>
      <c r="NL62" s="96"/>
      <c r="NM62" s="96"/>
      <c r="NN62" s="96"/>
      <c r="NO62" s="96"/>
      <c r="NP62" s="96"/>
      <c r="NQ62" s="96"/>
      <c r="NR62" s="96"/>
      <c r="NS62" s="96"/>
      <c r="NT62" s="96"/>
      <c r="NU62" s="96"/>
      <c r="NV62" s="96"/>
      <c r="NW62" s="96"/>
      <c r="NX62" s="97"/>
    </row>
    <row r="63" spans="1:395" ht="13.5" customHeight="1" x14ac:dyDescent="0.15">
      <c r="A63" s="4"/>
      <c r="B63" s="8"/>
      <c r="C63" s="13"/>
      <c r="D63" s="13"/>
      <c r="E63" s="1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13"/>
      <c r="NF63" s="13"/>
      <c r="NG63" s="13"/>
      <c r="NH63" s="30"/>
      <c r="NI63" s="2"/>
      <c r="NJ63" s="95"/>
      <c r="NK63" s="96"/>
      <c r="NL63" s="96"/>
      <c r="NM63" s="96"/>
      <c r="NN63" s="96"/>
      <c r="NO63" s="96"/>
      <c r="NP63" s="96"/>
      <c r="NQ63" s="96"/>
      <c r="NR63" s="96"/>
      <c r="NS63" s="96"/>
      <c r="NT63" s="96"/>
      <c r="NU63" s="96"/>
      <c r="NV63" s="96"/>
      <c r="NW63" s="96"/>
      <c r="NX63" s="97"/>
    </row>
    <row r="64" spans="1:395" ht="13.5" customHeight="1" x14ac:dyDescent="0.15">
      <c r="A64" s="2"/>
      <c r="B64" s="9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  <c r="IW64" s="14"/>
      <c r="IX64" s="14"/>
      <c r="IY64" s="14"/>
      <c r="IZ64" s="14"/>
      <c r="JA64" s="14"/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/>
      <c r="LF64" s="14"/>
      <c r="LG64" s="14"/>
      <c r="LH64" s="14"/>
      <c r="LI64" s="14"/>
      <c r="LJ64" s="14"/>
      <c r="LK64" s="14"/>
      <c r="LL64" s="14"/>
      <c r="LM64" s="14"/>
      <c r="LN64" s="14"/>
      <c r="LO64" s="14"/>
      <c r="LP64" s="14"/>
      <c r="LQ64" s="14"/>
      <c r="LR64" s="14"/>
      <c r="LS64" s="14"/>
      <c r="LT64" s="14"/>
      <c r="LU64" s="14"/>
      <c r="LV64" s="14"/>
      <c r="LW64" s="14"/>
      <c r="LX64" s="14"/>
      <c r="LY64" s="14"/>
      <c r="LZ64" s="14"/>
      <c r="MA64" s="14"/>
      <c r="MB64" s="14"/>
      <c r="MC64" s="14"/>
      <c r="MD64" s="14"/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4"/>
      <c r="NI64" s="2"/>
      <c r="NJ64" s="95"/>
      <c r="NK64" s="96"/>
      <c r="NL64" s="96"/>
      <c r="NM64" s="96"/>
      <c r="NN64" s="96"/>
      <c r="NO64" s="96"/>
      <c r="NP64" s="96"/>
      <c r="NQ64" s="96"/>
      <c r="NR64" s="96"/>
      <c r="NS64" s="96"/>
      <c r="NT64" s="96"/>
      <c r="NU64" s="96"/>
      <c r="NV64" s="96"/>
      <c r="NW64" s="96"/>
      <c r="NX64" s="97"/>
    </row>
    <row r="65" spans="1:388" ht="13.5" customHeight="1" x14ac:dyDescent="0.15">
      <c r="A65" s="2"/>
      <c r="B65" s="9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5"/>
      <c r="CZ65" s="14"/>
      <c r="DA65" s="14"/>
      <c r="DB65" s="14"/>
      <c r="DC65" s="14"/>
      <c r="DD65" s="14"/>
      <c r="DE65" s="14"/>
      <c r="DF65" s="14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4"/>
      <c r="IS65" s="14"/>
      <c r="IT65" s="14"/>
      <c r="IU65" s="14"/>
      <c r="IV65" s="14"/>
      <c r="IW65" s="14"/>
      <c r="IX65" s="14"/>
      <c r="IY65" s="14"/>
      <c r="IZ65" s="14"/>
      <c r="JA65" s="14"/>
      <c r="JB65" s="14"/>
      <c r="JC65" s="14"/>
      <c r="JD65" s="14"/>
      <c r="JE65" s="14"/>
      <c r="JF65" s="14"/>
      <c r="JG65" s="14"/>
      <c r="JH65" s="14"/>
      <c r="JI65" s="14"/>
      <c r="JJ65" s="14"/>
      <c r="JK65" s="14"/>
      <c r="JL65" s="14"/>
      <c r="JM65" s="14"/>
      <c r="JN65" s="14"/>
      <c r="JO65" s="14"/>
      <c r="JP65" s="14"/>
      <c r="JQ65" s="14"/>
      <c r="JR65" s="14"/>
      <c r="JS65" s="14"/>
      <c r="JT65" s="14"/>
      <c r="JU65" s="14"/>
      <c r="JV65" s="14"/>
      <c r="JW65" s="14"/>
      <c r="JX65" s="14"/>
      <c r="JY65" s="14"/>
      <c r="JZ65" s="14"/>
      <c r="KA65" s="14"/>
      <c r="KB65" s="14"/>
      <c r="KC65" s="14"/>
      <c r="KD65" s="14"/>
      <c r="KE65" s="14"/>
      <c r="KF65" s="14"/>
      <c r="KG65" s="14"/>
      <c r="KH65" s="14"/>
      <c r="KI65" s="14"/>
      <c r="KJ65" s="14"/>
      <c r="KK65" s="14"/>
      <c r="KL65" s="14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4"/>
      <c r="KX65" s="14"/>
      <c r="KY65" s="14"/>
      <c r="KZ65" s="14"/>
      <c r="LA65" s="14"/>
      <c r="LB65" s="14"/>
      <c r="LC65" s="14"/>
      <c r="LD65" s="14"/>
      <c r="LE65" s="14"/>
      <c r="LF65" s="14"/>
      <c r="LG65" s="14"/>
      <c r="LH65" s="14"/>
      <c r="LI65" s="14"/>
      <c r="LJ65" s="14"/>
      <c r="LK65" s="14"/>
      <c r="LL65" s="14"/>
      <c r="LM65" s="14"/>
      <c r="LN65" s="14"/>
      <c r="LO65" s="14"/>
      <c r="LP65" s="14"/>
      <c r="LQ65" s="14"/>
      <c r="LR65" s="14"/>
      <c r="LS65" s="14"/>
      <c r="LT65" s="14"/>
      <c r="LU65" s="14"/>
      <c r="LV65" s="14"/>
      <c r="LW65" s="14"/>
      <c r="LX65" s="14"/>
      <c r="LY65" s="14"/>
      <c r="LZ65" s="14"/>
      <c r="MA65" s="14"/>
      <c r="MB65" s="14"/>
      <c r="MC65" s="14"/>
      <c r="MD65" s="14"/>
      <c r="ME65" s="14"/>
      <c r="MF65" s="14"/>
      <c r="MG65" s="14"/>
      <c r="MH65" s="14"/>
      <c r="MI65" s="14"/>
      <c r="MJ65" s="14"/>
      <c r="MK65" s="14"/>
      <c r="ML65" s="14"/>
      <c r="MM65" s="14"/>
      <c r="MN65" s="14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4"/>
      <c r="NB65" s="14"/>
      <c r="NC65" s="14"/>
      <c r="ND65" s="15"/>
      <c r="NE65" s="15"/>
      <c r="NF65" s="15"/>
      <c r="NG65" s="15"/>
      <c r="NH65" s="4"/>
      <c r="NI65" s="2"/>
      <c r="NJ65" s="95"/>
      <c r="NK65" s="96"/>
      <c r="NL65" s="96"/>
      <c r="NM65" s="96"/>
      <c r="NN65" s="96"/>
      <c r="NO65" s="96"/>
      <c r="NP65" s="96"/>
      <c r="NQ65" s="96"/>
      <c r="NR65" s="96"/>
      <c r="NS65" s="96"/>
      <c r="NT65" s="96"/>
      <c r="NU65" s="96"/>
      <c r="NV65" s="96"/>
      <c r="NW65" s="96"/>
      <c r="NX65" s="97"/>
    </row>
    <row r="66" spans="1:388" ht="13.5" customHeight="1" x14ac:dyDescent="0.15">
      <c r="A66" s="2"/>
      <c r="B66" s="9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5"/>
      <c r="CZ66" s="14"/>
      <c r="DA66" s="14"/>
      <c r="DB66" s="14"/>
      <c r="DC66" s="14"/>
      <c r="DD66" s="14"/>
      <c r="DE66" s="14"/>
      <c r="DF66" s="14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5"/>
      <c r="KN66" s="15"/>
      <c r="KO66" s="15"/>
      <c r="KP66" s="15"/>
      <c r="KQ66" s="15"/>
      <c r="KR66" s="15"/>
      <c r="KS66" s="15"/>
      <c r="KT66" s="15"/>
      <c r="KU66" s="15"/>
      <c r="KV66" s="15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14"/>
      <c r="LS66" s="14"/>
      <c r="LT66" s="14"/>
      <c r="LU66" s="14"/>
      <c r="LV66" s="14"/>
      <c r="LW66" s="14"/>
      <c r="LX66" s="14"/>
      <c r="LY66" s="14"/>
      <c r="LZ66" s="14"/>
      <c r="MA66" s="14"/>
      <c r="MB66" s="14"/>
      <c r="MC66" s="14"/>
      <c r="MD66" s="14"/>
      <c r="ME66" s="14"/>
      <c r="MF66" s="14"/>
      <c r="MG66" s="14"/>
      <c r="MH66" s="14"/>
      <c r="MI66" s="14"/>
      <c r="MJ66" s="14"/>
      <c r="MK66" s="14"/>
      <c r="ML66" s="14"/>
      <c r="MM66" s="14"/>
      <c r="MN66" s="14"/>
      <c r="MO66" s="15"/>
      <c r="MP66" s="15"/>
      <c r="MQ66" s="15"/>
      <c r="MR66" s="15"/>
      <c r="MS66" s="15"/>
      <c r="MT66" s="15"/>
      <c r="MU66" s="15"/>
      <c r="MV66" s="15"/>
      <c r="MW66" s="15"/>
      <c r="MX66" s="15"/>
      <c r="MY66" s="15"/>
      <c r="MZ66" s="15"/>
      <c r="NA66" s="14"/>
      <c r="NB66" s="14"/>
      <c r="NC66" s="14"/>
      <c r="ND66" s="15"/>
      <c r="NE66" s="15"/>
      <c r="NF66" s="15"/>
      <c r="NG66" s="15"/>
      <c r="NH66" s="4"/>
      <c r="NI66" s="2"/>
      <c r="NJ66" s="95"/>
      <c r="NK66" s="96"/>
      <c r="NL66" s="96"/>
      <c r="NM66" s="96"/>
      <c r="NN66" s="96"/>
      <c r="NO66" s="96"/>
      <c r="NP66" s="96"/>
      <c r="NQ66" s="96"/>
      <c r="NR66" s="96"/>
      <c r="NS66" s="96"/>
      <c r="NT66" s="96"/>
      <c r="NU66" s="96"/>
      <c r="NV66" s="96"/>
      <c r="NW66" s="96"/>
      <c r="NX66" s="97"/>
    </row>
    <row r="67" spans="1:388" ht="13.5" customHeight="1" x14ac:dyDescent="0.15">
      <c r="A67" s="2"/>
      <c r="B67" s="9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5"/>
      <c r="NH67" s="4"/>
      <c r="NI67" s="2"/>
      <c r="NJ67" s="98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100"/>
    </row>
    <row r="68" spans="1:388" ht="13.5" customHeight="1" x14ac:dyDescent="0.15">
      <c r="A68" s="2"/>
      <c r="B68" s="9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  <c r="IW68" s="14"/>
      <c r="IX68" s="14"/>
      <c r="IY68" s="14"/>
      <c r="IZ68" s="14"/>
      <c r="JA68" s="14"/>
      <c r="JB68" s="14"/>
      <c r="JC68" s="14"/>
      <c r="JD68" s="14"/>
      <c r="JE68" s="14"/>
      <c r="JF68" s="14"/>
      <c r="JG68" s="14"/>
      <c r="JH68" s="14"/>
      <c r="JI68" s="14"/>
      <c r="JJ68" s="14"/>
      <c r="JK68" s="14"/>
      <c r="JL68" s="14"/>
      <c r="JM68" s="14"/>
      <c r="JN68" s="14"/>
      <c r="JO68" s="14"/>
      <c r="JP68" s="14"/>
      <c r="JQ68" s="14"/>
      <c r="JR68" s="14"/>
      <c r="JS68" s="14"/>
      <c r="JT68" s="14"/>
      <c r="JU68" s="14"/>
      <c r="JV68" s="14"/>
      <c r="JW68" s="14"/>
      <c r="JX68" s="14"/>
      <c r="JY68" s="14"/>
      <c r="JZ68" s="14"/>
      <c r="KA68" s="14"/>
      <c r="KB68" s="14"/>
      <c r="KC68" s="14"/>
      <c r="KD68" s="14"/>
      <c r="KE68" s="14"/>
      <c r="KF68" s="14"/>
      <c r="KG68" s="14"/>
      <c r="KH68" s="14"/>
      <c r="KI68" s="14"/>
      <c r="KJ68" s="14"/>
      <c r="KK68" s="14"/>
      <c r="KL68" s="14"/>
      <c r="KM68" s="14"/>
      <c r="KN68" s="14"/>
      <c r="KO68" s="14"/>
      <c r="KP68" s="14"/>
      <c r="KQ68" s="14"/>
      <c r="KR68" s="14"/>
      <c r="KS68" s="14"/>
      <c r="KT68" s="14"/>
      <c r="KU68" s="14"/>
      <c r="KV68" s="14"/>
      <c r="KW68" s="14"/>
      <c r="KX68" s="14"/>
      <c r="KY68" s="14"/>
      <c r="KZ68" s="14"/>
      <c r="LA68" s="14"/>
      <c r="LB68" s="14"/>
      <c r="LC68" s="14"/>
      <c r="LD68" s="14"/>
      <c r="LE68" s="14"/>
      <c r="LF68" s="14"/>
      <c r="LG68" s="14"/>
      <c r="LH68" s="14"/>
      <c r="LI68" s="14"/>
      <c r="LJ68" s="14"/>
      <c r="LK68" s="14"/>
      <c r="LL68" s="14"/>
      <c r="LM68" s="14"/>
      <c r="LN68" s="14"/>
      <c r="LO68" s="14"/>
      <c r="LP68" s="14"/>
      <c r="LQ68" s="14"/>
      <c r="LR68" s="14"/>
      <c r="LS68" s="14"/>
      <c r="LT68" s="14"/>
      <c r="LU68" s="14"/>
      <c r="LV68" s="14"/>
      <c r="LW68" s="14"/>
      <c r="LX68" s="14"/>
      <c r="LY68" s="14"/>
      <c r="LZ68" s="14"/>
      <c r="MA68" s="14"/>
      <c r="MB68" s="14"/>
      <c r="MC68" s="14"/>
      <c r="MD68" s="14"/>
      <c r="ME68" s="14"/>
      <c r="MF68" s="14"/>
      <c r="MG68" s="14"/>
      <c r="MH68" s="14"/>
      <c r="MI68" s="14"/>
      <c r="MJ68" s="14"/>
      <c r="MK68" s="14"/>
      <c r="ML68" s="14"/>
      <c r="MM68" s="14"/>
      <c r="MN68" s="14"/>
      <c r="MO68" s="14"/>
      <c r="MP68" s="14"/>
      <c r="MQ68" s="14"/>
      <c r="MR68" s="14"/>
      <c r="MS68" s="14"/>
      <c r="MT68" s="14"/>
      <c r="MU68" s="14"/>
      <c r="MV68" s="14"/>
      <c r="MW68" s="14"/>
      <c r="MX68" s="14"/>
      <c r="MY68" s="14"/>
      <c r="MZ68" s="14"/>
      <c r="NA68" s="14"/>
      <c r="NB68" s="14"/>
      <c r="NC68" s="14"/>
      <c r="ND68" s="14"/>
      <c r="NE68" s="14"/>
      <c r="NF68" s="14"/>
      <c r="NG68" s="15"/>
      <c r="NH68" s="4"/>
      <c r="NI68" s="2"/>
      <c r="NJ68" s="84" t="s">
        <v>95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 x14ac:dyDescent="0.15">
      <c r="A69" s="2"/>
      <c r="B69" s="9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28"/>
      <c r="NH69" s="4"/>
      <c r="NI69" s="2"/>
      <c r="NJ69" s="87"/>
      <c r="NK69" s="88"/>
      <c r="NL69" s="88"/>
      <c r="NM69" s="88"/>
      <c r="NN69" s="88"/>
      <c r="NO69" s="88"/>
      <c r="NP69" s="88"/>
      <c r="NQ69" s="88"/>
      <c r="NR69" s="88"/>
      <c r="NS69" s="88"/>
      <c r="NT69" s="88"/>
      <c r="NU69" s="88"/>
      <c r="NV69" s="88"/>
      <c r="NW69" s="88"/>
      <c r="NX69" s="89"/>
    </row>
    <row r="70" spans="1:388" ht="13.5" customHeight="1" x14ac:dyDescent="0.15">
      <c r="A70" s="2"/>
      <c r="B70" s="9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28"/>
      <c r="NH70" s="4"/>
      <c r="NI70" s="2"/>
      <c r="NJ70" s="76" t="s">
        <v>171</v>
      </c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7"/>
      <c r="NX70" s="78"/>
    </row>
    <row r="71" spans="1:388" ht="13.5" customHeight="1" x14ac:dyDescent="0.15">
      <c r="A71" s="2"/>
      <c r="B71" s="9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28"/>
      <c r="NH71" s="4"/>
      <c r="NI71" s="2"/>
      <c r="NJ71" s="76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7"/>
      <c r="NX71" s="78"/>
    </row>
    <row r="72" spans="1:388" ht="13.5" customHeight="1" x14ac:dyDescent="0.15">
      <c r="A72" s="2"/>
      <c r="B72" s="9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  <c r="LQ72" s="14"/>
      <c r="LR72" s="14"/>
      <c r="LS72" s="14"/>
      <c r="LT72" s="14"/>
      <c r="LU72" s="14"/>
      <c r="LV72" s="14"/>
      <c r="LW72" s="14"/>
      <c r="LX72" s="14"/>
      <c r="LY72" s="14"/>
      <c r="LZ72" s="14"/>
      <c r="MA72" s="14"/>
      <c r="MB72" s="14"/>
      <c r="MC72" s="14"/>
      <c r="MD72" s="14"/>
      <c r="ME72" s="14"/>
      <c r="MF72" s="14"/>
      <c r="MG72" s="14"/>
      <c r="MH72" s="14"/>
      <c r="MI72" s="14"/>
      <c r="MJ72" s="14"/>
      <c r="MK72" s="14"/>
      <c r="ML72" s="14"/>
      <c r="MM72" s="14"/>
      <c r="MN72" s="14"/>
      <c r="MO72" s="14"/>
      <c r="MP72" s="14"/>
      <c r="MQ72" s="14"/>
      <c r="MR72" s="14"/>
      <c r="MS72" s="14"/>
      <c r="MT72" s="14"/>
      <c r="MU72" s="14"/>
      <c r="MV72" s="14"/>
      <c r="MW72" s="14"/>
      <c r="MX72" s="14"/>
      <c r="MY72" s="14"/>
      <c r="MZ72" s="14"/>
      <c r="NA72" s="14"/>
      <c r="NB72" s="14"/>
      <c r="NC72" s="14"/>
      <c r="ND72" s="14"/>
      <c r="NE72" s="14"/>
      <c r="NF72" s="14"/>
      <c r="NG72" s="28"/>
      <c r="NH72" s="4"/>
      <c r="NI72" s="2"/>
      <c r="NJ72" s="76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7"/>
      <c r="NX72" s="78"/>
    </row>
    <row r="73" spans="1:388" ht="13.5" customHeight="1" x14ac:dyDescent="0.15">
      <c r="A73" s="2"/>
      <c r="B73" s="9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3"/>
      <c r="NH73" s="4"/>
      <c r="NI73" s="2"/>
      <c r="NJ73" s="76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7"/>
      <c r="NX73" s="78"/>
    </row>
    <row r="74" spans="1:388" ht="13.5" customHeight="1" x14ac:dyDescent="0.15">
      <c r="A74" s="2"/>
      <c r="B74" s="9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5"/>
      <c r="NH74" s="4"/>
      <c r="NI74" s="2"/>
      <c r="NJ74" s="76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7"/>
      <c r="NX74" s="78"/>
    </row>
    <row r="75" spans="1:388" ht="13.5" customHeight="1" x14ac:dyDescent="0.15">
      <c r="A75" s="2"/>
      <c r="B75" s="9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5"/>
      <c r="NH75" s="4"/>
      <c r="NI75" s="2"/>
      <c r="NJ75" s="76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7"/>
      <c r="NX75" s="78"/>
    </row>
    <row r="76" spans="1:388" ht="13.5" customHeight="1" x14ac:dyDescent="0.15">
      <c r="A76" s="2"/>
      <c r="B76" s="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5"/>
      <c r="NH76" s="4"/>
      <c r="NI76" s="2"/>
      <c r="NJ76" s="76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7"/>
      <c r="NX76" s="78"/>
    </row>
    <row r="77" spans="1:388" ht="13.5" customHeight="1" x14ac:dyDescent="0.15">
      <c r="A77" s="2"/>
      <c r="B77" s="9"/>
      <c r="C77" s="14"/>
      <c r="D77" s="14"/>
      <c r="E77" s="14"/>
      <c r="F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  <c r="JW77" s="14"/>
      <c r="JX77" s="14"/>
      <c r="JY77" s="14"/>
      <c r="JZ77" s="14"/>
      <c r="KA77" s="14"/>
      <c r="KB77" s="14"/>
      <c r="KC77" s="14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14"/>
      <c r="MA77" s="14"/>
      <c r="MB77" s="14"/>
      <c r="MC77" s="14"/>
      <c r="MD77" s="14"/>
      <c r="ME77" s="14"/>
      <c r="MF77" s="14"/>
      <c r="MG77" s="14"/>
      <c r="MH77" s="14"/>
      <c r="MI77" s="14"/>
      <c r="MJ77" s="14"/>
      <c r="MK77" s="14"/>
      <c r="ML77" s="14"/>
      <c r="MM77" s="14"/>
      <c r="MN77" s="14"/>
      <c r="MO77" s="14"/>
      <c r="MP77" s="14"/>
      <c r="MQ77" s="14"/>
      <c r="MR77" s="14"/>
      <c r="MS77" s="14"/>
      <c r="MT77" s="14"/>
      <c r="MU77" s="14"/>
      <c r="MV77" s="14"/>
      <c r="MW77" s="14"/>
      <c r="MX77" s="14"/>
      <c r="MY77" s="14"/>
      <c r="MZ77" s="14"/>
      <c r="NA77" s="14"/>
      <c r="NB77" s="14"/>
      <c r="NC77" s="14"/>
      <c r="ND77" s="14"/>
      <c r="NE77" s="14"/>
      <c r="NF77" s="14"/>
      <c r="NG77" s="15"/>
      <c r="NH77" s="4"/>
      <c r="NI77" s="2"/>
      <c r="NJ77" s="76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7"/>
      <c r="NX77" s="78"/>
    </row>
    <row r="78" spans="1:388" ht="13.5" customHeight="1" x14ac:dyDescent="0.15">
      <c r="A78" s="2"/>
      <c r="B78" s="9"/>
      <c r="C78" s="14"/>
      <c r="D78" s="14"/>
      <c r="E78" s="14"/>
      <c r="F78" s="14"/>
      <c r="I78" s="14"/>
      <c r="J78" s="18"/>
      <c r="K78" s="18"/>
      <c r="L78" s="18"/>
      <c r="M78" s="18"/>
      <c r="N78" s="18"/>
      <c r="O78" s="18"/>
      <c r="P78" s="18"/>
      <c r="Q78" s="18"/>
      <c r="R78" s="21"/>
      <c r="S78" s="21"/>
      <c r="T78" s="21"/>
      <c r="U78" s="137">
        <f>データ!$B$11</f>
        <v>41640</v>
      </c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>
        <f>データ!$C$11</f>
        <v>42005</v>
      </c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>
        <f>データ!$D$11</f>
        <v>42370</v>
      </c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>
        <f>データ!$E$11</f>
        <v>42736</v>
      </c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>
        <f>データ!$F$11</f>
        <v>43101</v>
      </c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D78" s="18"/>
      <c r="EE78" s="18"/>
      <c r="EF78" s="18"/>
      <c r="EG78" s="18"/>
      <c r="EH78" s="18"/>
      <c r="EI78" s="18"/>
      <c r="EJ78" s="18"/>
      <c r="EK78" s="18"/>
      <c r="EL78" s="21"/>
      <c r="EM78" s="21"/>
      <c r="EN78" s="21"/>
      <c r="EO78" s="137">
        <f>データ!$B$11</f>
        <v>41640</v>
      </c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>
        <f>データ!$C$11</f>
        <v>42005</v>
      </c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>
        <f>データ!$D$11</f>
        <v>42370</v>
      </c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>
        <f>データ!$E$11</f>
        <v>42736</v>
      </c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>
        <f>データ!$F$11</f>
        <v>43101</v>
      </c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Y78" s="18"/>
      <c r="IZ78" s="18"/>
      <c r="JA78" s="18"/>
      <c r="JB78" s="18"/>
      <c r="JC78" s="18"/>
      <c r="JD78" s="18"/>
      <c r="JE78" s="18"/>
      <c r="JF78" s="18"/>
      <c r="JG78" s="21"/>
      <c r="JH78" s="21"/>
      <c r="JI78" s="21"/>
      <c r="JJ78" s="137">
        <f>データ!$B$11</f>
        <v>41640</v>
      </c>
      <c r="JK78" s="137"/>
      <c r="JL78" s="137"/>
      <c r="JM78" s="137"/>
      <c r="JN78" s="137"/>
      <c r="JO78" s="137"/>
      <c r="JP78" s="137"/>
      <c r="JQ78" s="137"/>
      <c r="JR78" s="137"/>
      <c r="JS78" s="137"/>
      <c r="JT78" s="137"/>
      <c r="JU78" s="137"/>
      <c r="JV78" s="137"/>
      <c r="JW78" s="137"/>
      <c r="JX78" s="137"/>
      <c r="JY78" s="137"/>
      <c r="JZ78" s="137"/>
      <c r="KA78" s="137"/>
      <c r="KB78" s="137"/>
      <c r="KC78" s="137">
        <f>データ!$C$11</f>
        <v>42005</v>
      </c>
      <c r="KD78" s="137"/>
      <c r="KE78" s="137"/>
      <c r="KF78" s="137"/>
      <c r="KG78" s="137"/>
      <c r="KH78" s="137"/>
      <c r="KI78" s="137"/>
      <c r="KJ78" s="137"/>
      <c r="KK78" s="137"/>
      <c r="KL78" s="137"/>
      <c r="KM78" s="137"/>
      <c r="KN78" s="137"/>
      <c r="KO78" s="137"/>
      <c r="KP78" s="137"/>
      <c r="KQ78" s="137"/>
      <c r="KR78" s="137"/>
      <c r="KS78" s="137"/>
      <c r="KT78" s="137"/>
      <c r="KU78" s="137"/>
      <c r="KV78" s="137">
        <f>データ!$D$11</f>
        <v>42370</v>
      </c>
      <c r="KW78" s="137"/>
      <c r="KX78" s="137"/>
      <c r="KY78" s="137"/>
      <c r="KZ78" s="137"/>
      <c r="LA78" s="137"/>
      <c r="LB78" s="137"/>
      <c r="LC78" s="137"/>
      <c r="LD78" s="137"/>
      <c r="LE78" s="137"/>
      <c r="LF78" s="137"/>
      <c r="LG78" s="137"/>
      <c r="LH78" s="137"/>
      <c r="LI78" s="137"/>
      <c r="LJ78" s="137"/>
      <c r="LK78" s="137"/>
      <c r="LL78" s="137"/>
      <c r="LM78" s="137"/>
      <c r="LN78" s="137"/>
      <c r="LO78" s="137">
        <f>データ!$E$11</f>
        <v>42736</v>
      </c>
      <c r="LP78" s="137"/>
      <c r="LQ78" s="137"/>
      <c r="LR78" s="137"/>
      <c r="LS78" s="137"/>
      <c r="LT78" s="137"/>
      <c r="LU78" s="137"/>
      <c r="LV78" s="137"/>
      <c r="LW78" s="137"/>
      <c r="LX78" s="137"/>
      <c r="LY78" s="137"/>
      <c r="LZ78" s="137"/>
      <c r="MA78" s="137"/>
      <c r="MB78" s="137"/>
      <c r="MC78" s="137"/>
      <c r="MD78" s="137"/>
      <c r="ME78" s="137"/>
      <c r="MF78" s="137"/>
      <c r="MG78" s="137"/>
      <c r="MH78" s="137">
        <f>データ!$F$11</f>
        <v>43101</v>
      </c>
      <c r="MI78" s="137"/>
      <c r="MJ78" s="137"/>
      <c r="MK78" s="137"/>
      <c r="ML78" s="137"/>
      <c r="MM78" s="137"/>
      <c r="MN78" s="137"/>
      <c r="MO78" s="137"/>
      <c r="MP78" s="137"/>
      <c r="MQ78" s="137"/>
      <c r="MR78" s="137"/>
      <c r="MS78" s="137"/>
      <c r="MT78" s="137"/>
      <c r="MU78" s="137"/>
      <c r="MV78" s="137"/>
      <c r="MW78" s="137"/>
      <c r="MX78" s="137"/>
      <c r="MY78" s="137"/>
      <c r="MZ78" s="137"/>
      <c r="NA78" s="14"/>
      <c r="NB78" s="14"/>
      <c r="NC78" s="14"/>
      <c r="ND78" s="14"/>
      <c r="NE78" s="14"/>
      <c r="NF78" s="14"/>
      <c r="NG78" s="28"/>
      <c r="NH78" s="4"/>
      <c r="NI78" s="2"/>
      <c r="NJ78" s="76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7"/>
      <c r="NX78" s="78"/>
    </row>
    <row r="79" spans="1:388" ht="13.5" customHeight="1" x14ac:dyDescent="0.15">
      <c r="A79" s="2"/>
      <c r="B79" s="9"/>
      <c r="C79" s="14"/>
      <c r="D79" s="14"/>
      <c r="E79" s="14"/>
      <c r="F79" s="14"/>
      <c r="I79" s="19"/>
      <c r="J79" s="102" t="s">
        <v>68</v>
      </c>
      <c r="K79" s="103"/>
      <c r="L79" s="103"/>
      <c r="M79" s="103"/>
      <c r="N79" s="103"/>
      <c r="O79" s="103"/>
      <c r="P79" s="103"/>
      <c r="Q79" s="103"/>
      <c r="R79" s="103"/>
      <c r="S79" s="103"/>
      <c r="T79" s="104"/>
      <c r="U79" s="101">
        <f>データ!DR7</f>
        <v>27.8</v>
      </c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>
        <f>データ!DS7</f>
        <v>26.5</v>
      </c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>
        <f>データ!DT7</f>
        <v>25.3</v>
      </c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>
        <f>データ!DU7</f>
        <v>27</v>
      </c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>
        <f>データ!DV7</f>
        <v>23</v>
      </c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D79" s="102" t="s">
        <v>68</v>
      </c>
      <c r="EE79" s="103"/>
      <c r="EF79" s="103"/>
      <c r="EG79" s="103"/>
      <c r="EH79" s="103"/>
      <c r="EI79" s="103"/>
      <c r="EJ79" s="103"/>
      <c r="EK79" s="103"/>
      <c r="EL79" s="103"/>
      <c r="EM79" s="103"/>
      <c r="EN79" s="104"/>
      <c r="EO79" s="101">
        <f>データ!EC7</f>
        <v>39.200000000000003</v>
      </c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>
        <f>データ!ED7</f>
        <v>30.8</v>
      </c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>
        <f>データ!EE7</f>
        <v>34.9</v>
      </c>
      <c r="GB79" s="101"/>
      <c r="GC79" s="101"/>
      <c r="GD79" s="101"/>
      <c r="GE79" s="101"/>
      <c r="GF79" s="101"/>
      <c r="GG79" s="101"/>
      <c r="GH79" s="101"/>
      <c r="GI79" s="101"/>
      <c r="GJ79" s="101"/>
      <c r="GK79" s="101"/>
      <c r="GL79" s="101"/>
      <c r="GM79" s="101"/>
      <c r="GN79" s="101"/>
      <c r="GO79" s="101"/>
      <c r="GP79" s="101"/>
      <c r="GQ79" s="101"/>
      <c r="GR79" s="101"/>
      <c r="GS79" s="101"/>
      <c r="GT79" s="101">
        <f>データ!EF7</f>
        <v>37.4</v>
      </c>
      <c r="GU79" s="101"/>
      <c r="GV79" s="101"/>
      <c r="GW79" s="101"/>
      <c r="GX79" s="101"/>
      <c r="GY79" s="101"/>
      <c r="GZ79" s="101"/>
      <c r="HA79" s="101"/>
      <c r="HB79" s="101"/>
      <c r="HC79" s="101"/>
      <c r="HD79" s="101"/>
      <c r="HE79" s="101"/>
      <c r="HF79" s="101"/>
      <c r="HG79" s="101"/>
      <c r="HH79" s="101"/>
      <c r="HI79" s="101"/>
      <c r="HJ79" s="101"/>
      <c r="HK79" s="101"/>
      <c r="HL79" s="101"/>
      <c r="HM79" s="101">
        <f>データ!EG7</f>
        <v>40.299999999999997</v>
      </c>
      <c r="HN79" s="101"/>
      <c r="HO79" s="101"/>
      <c r="HP79" s="101"/>
      <c r="HQ79" s="101"/>
      <c r="HR79" s="101"/>
      <c r="HS79" s="101"/>
      <c r="HT79" s="101"/>
      <c r="HU79" s="101"/>
      <c r="HV79" s="101"/>
      <c r="HW79" s="101"/>
      <c r="HX79" s="101"/>
      <c r="HY79" s="101"/>
      <c r="HZ79" s="101"/>
      <c r="IA79" s="101"/>
      <c r="IB79" s="101"/>
      <c r="IC79" s="101"/>
      <c r="ID79" s="101"/>
      <c r="IE79" s="101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Y79" s="102" t="s">
        <v>68</v>
      </c>
      <c r="IZ79" s="103"/>
      <c r="JA79" s="103"/>
      <c r="JB79" s="103"/>
      <c r="JC79" s="103"/>
      <c r="JD79" s="103"/>
      <c r="JE79" s="103"/>
      <c r="JF79" s="103"/>
      <c r="JG79" s="103"/>
      <c r="JH79" s="103"/>
      <c r="JI79" s="104"/>
      <c r="JJ79" s="105">
        <f>データ!EN7</f>
        <v>50751346</v>
      </c>
      <c r="JK79" s="105"/>
      <c r="JL79" s="105"/>
      <c r="JM79" s="105"/>
      <c r="JN79" s="105"/>
      <c r="JO79" s="105"/>
      <c r="JP79" s="105"/>
      <c r="JQ79" s="105"/>
      <c r="JR79" s="105"/>
      <c r="JS79" s="105"/>
      <c r="JT79" s="105"/>
      <c r="JU79" s="105"/>
      <c r="JV79" s="105"/>
      <c r="JW79" s="105"/>
      <c r="JX79" s="105"/>
      <c r="JY79" s="105"/>
      <c r="JZ79" s="105"/>
      <c r="KA79" s="105"/>
      <c r="KB79" s="105"/>
      <c r="KC79" s="105">
        <f>データ!EO7</f>
        <v>52010240</v>
      </c>
      <c r="KD79" s="105"/>
      <c r="KE79" s="105"/>
      <c r="KF79" s="105"/>
      <c r="KG79" s="105"/>
      <c r="KH79" s="105"/>
      <c r="KI79" s="105"/>
      <c r="KJ79" s="105"/>
      <c r="KK79" s="105"/>
      <c r="KL79" s="105"/>
      <c r="KM79" s="105"/>
      <c r="KN79" s="105"/>
      <c r="KO79" s="105"/>
      <c r="KP79" s="105"/>
      <c r="KQ79" s="105"/>
      <c r="KR79" s="105"/>
      <c r="KS79" s="105"/>
      <c r="KT79" s="105"/>
      <c r="KU79" s="105"/>
      <c r="KV79" s="105">
        <f>データ!EP7</f>
        <v>48604606</v>
      </c>
      <c r="KW79" s="105"/>
      <c r="KX79" s="105"/>
      <c r="KY79" s="105"/>
      <c r="KZ79" s="105"/>
      <c r="LA79" s="105"/>
      <c r="LB79" s="105"/>
      <c r="LC79" s="105"/>
      <c r="LD79" s="105"/>
      <c r="LE79" s="105"/>
      <c r="LF79" s="105"/>
      <c r="LG79" s="105"/>
      <c r="LH79" s="105"/>
      <c r="LI79" s="105"/>
      <c r="LJ79" s="105"/>
      <c r="LK79" s="105"/>
      <c r="LL79" s="105"/>
      <c r="LM79" s="105"/>
      <c r="LN79" s="105"/>
      <c r="LO79" s="105">
        <f>データ!EQ7</f>
        <v>49138210</v>
      </c>
      <c r="LP79" s="105"/>
      <c r="LQ79" s="105"/>
      <c r="LR79" s="105"/>
      <c r="LS79" s="105"/>
      <c r="LT79" s="105"/>
      <c r="LU79" s="105"/>
      <c r="LV79" s="105"/>
      <c r="LW79" s="105"/>
      <c r="LX79" s="105"/>
      <c r="LY79" s="105"/>
      <c r="LZ79" s="105"/>
      <c r="MA79" s="105"/>
      <c r="MB79" s="105"/>
      <c r="MC79" s="105"/>
      <c r="MD79" s="105"/>
      <c r="ME79" s="105"/>
      <c r="MF79" s="105"/>
      <c r="MG79" s="105"/>
      <c r="MH79" s="105">
        <f>データ!ER7</f>
        <v>44668343</v>
      </c>
      <c r="MI79" s="105"/>
      <c r="MJ79" s="105"/>
      <c r="MK79" s="105"/>
      <c r="ML79" s="105"/>
      <c r="MM79" s="105"/>
      <c r="MN79" s="105"/>
      <c r="MO79" s="105"/>
      <c r="MP79" s="105"/>
      <c r="MQ79" s="105"/>
      <c r="MR79" s="105"/>
      <c r="MS79" s="105"/>
      <c r="MT79" s="105"/>
      <c r="MU79" s="105"/>
      <c r="MV79" s="105"/>
      <c r="MW79" s="105"/>
      <c r="MX79" s="105"/>
      <c r="MY79" s="105"/>
      <c r="MZ79" s="105"/>
      <c r="NA79" s="14"/>
      <c r="NB79" s="14"/>
      <c r="NC79" s="14"/>
      <c r="ND79" s="14"/>
      <c r="NE79" s="14"/>
      <c r="NF79" s="14"/>
      <c r="NG79" s="28"/>
      <c r="NH79" s="4"/>
      <c r="NI79" s="2"/>
      <c r="NJ79" s="76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7"/>
      <c r="NX79" s="78"/>
    </row>
    <row r="80" spans="1:388" ht="13.5" customHeight="1" x14ac:dyDescent="0.15">
      <c r="A80" s="2"/>
      <c r="B80" s="9"/>
      <c r="C80" s="14"/>
      <c r="D80" s="14"/>
      <c r="E80" s="14"/>
      <c r="F80" s="14"/>
      <c r="G80" s="14"/>
      <c r="H80" s="14"/>
      <c r="I80" s="19"/>
      <c r="J80" s="102" t="s">
        <v>9</v>
      </c>
      <c r="K80" s="103"/>
      <c r="L80" s="103"/>
      <c r="M80" s="103"/>
      <c r="N80" s="103"/>
      <c r="O80" s="103"/>
      <c r="P80" s="103"/>
      <c r="Q80" s="103"/>
      <c r="R80" s="103"/>
      <c r="S80" s="103"/>
      <c r="T80" s="104"/>
      <c r="U80" s="101">
        <f>データ!DW7</f>
        <v>48.4</v>
      </c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>
        <f>データ!DX7</f>
        <v>48.7</v>
      </c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>
        <f>データ!DY7</f>
        <v>52.5</v>
      </c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>
        <f>データ!DZ7</f>
        <v>52.7</v>
      </c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>
        <f>データ!EA7</f>
        <v>53.7</v>
      </c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D80" s="102" t="s">
        <v>9</v>
      </c>
      <c r="EE80" s="103"/>
      <c r="EF80" s="103"/>
      <c r="EG80" s="103"/>
      <c r="EH80" s="103"/>
      <c r="EI80" s="103"/>
      <c r="EJ80" s="103"/>
      <c r="EK80" s="103"/>
      <c r="EL80" s="103"/>
      <c r="EM80" s="103"/>
      <c r="EN80" s="104"/>
      <c r="EO80" s="101">
        <f>データ!EH7</f>
        <v>62.3</v>
      </c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>
        <f>データ!EI7</f>
        <v>61.7</v>
      </c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>
        <f>データ!EJ7</f>
        <v>66.099999999999994</v>
      </c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>
        <f>データ!EK7</f>
        <v>68.400000000000006</v>
      </c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>
        <f>データ!EL7</f>
        <v>69.3</v>
      </c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Y80" s="102" t="s">
        <v>9</v>
      </c>
      <c r="IZ80" s="103"/>
      <c r="JA80" s="103"/>
      <c r="JB80" s="103"/>
      <c r="JC80" s="103"/>
      <c r="JD80" s="103"/>
      <c r="JE80" s="103"/>
      <c r="JF80" s="103"/>
      <c r="JG80" s="103"/>
      <c r="JH80" s="103"/>
      <c r="JI80" s="104"/>
      <c r="JJ80" s="105">
        <f>データ!ES7</f>
        <v>42112933</v>
      </c>
      <c r="JK80" s="105"/>
      <c r="JL80" s="105"/>
      <c r="JM80" s="105"/>
      <c r="JN80" s="105"/>
      <c r="JO80" s="105"/>
      <c r="JP80" s="105"/>
      <c r="JQ80" s="105"/>
      <c r="JR80" s="105"/>
      <c r="JS80" s="105"/>
      <c r="JT80" s="105"/>
      <c r="JU80" s="105"/>
      <c r="JV80" s="105"/>
      <c r="JW80" s="105"/>
      <c r="JX80" s="105"/>
      <c r="JY80" s="105"/>
      <c r="JZ80" s="105"/>
      <c r="KA80" s="105"/>
      <c r="KB80" s="105"/>
      <c r="KC80" s="105">
        <f>データ!ET7</f>
        <v>43764424</v>
      </c>
      <c r="KD80" s="105"/>
      <c r="KE80" s="105"/>
      <c r="KF80" s="105"/>
      <c r="KG80" s="105"/>
      <c r="KH80" s="105"/>
      <c r="KI80" s="105"/>
      <c r="KJ80" s="105"/>
      <c r="KK80" s="105"/>
      <c r="KL80" s="105"/>
      <c r="KM80" s="105"/>
      <c r="KN80" s="105"/>
      <c r="KO80" s="105"/>
      <c r="KP80" s="105"/>
      <c r="KQ80" s="105"/>
      <c r="KR80" s="105"/>
      <c r="KS80" s="105"/>
      <c r="KT80" s="105"/>
      <c r="KU80" s="105"/>
      <c r="KV80" s="105">
        <f>データ!EU7</f>
        <v>44446754</v>
      </c>
      <c r="KW80" s="105"/>
      <c r="KX80" s="105"/>
      <c r="KY80" s="105"/>
      <c r="KZ80" s="105"/>
      <c r="LA80" s="105"/>
      <c r="LB80" s="105"/>
      <c r="LC80" s="105"/>
      <c r="LD80" s="105"/>
      <c r="LE80" s="105"/>
      <c r="LF80" s="105"/>
      <c r="LG80" s="105"/>
      <c r="LH80" s="105"/>
      <c r="LI80" s="105"/>
      <c r="LJ80" s="105"/>
      <c r="LK80" s="105"/>
      <c r="LL80" s="105"/>
      <c r="LM80" s="105"/>
      <c r="LN80" s="105"/>
      <c r="LO80" s="105">
        <f>データ!EV7</f>
        <v>45729936</v>
      </c>
      <c r="LP80" s="105"/>
      <c r="LQ80" s="105"/>
      <c r="LR80" s="105"/>
      <c r="LS80" s="105"/>
      <c r="LT80" s="105"/>
      <c r="LU80" s="105"/>
      <c r="LV80" s="105"/>
      <c r="LW80" s="105"/>
      <c r="LX80" s="105"/>
      <c r="LY80" s="105"/>
      <c r="LZ80" s="105"/>
      <c r="MA80" s="105"/>
      <c r="MB80" s="105"/>
      <c r="MC80" s="105"/>
      <c r="MD80" s="105"/>
      <c r="ME80" s="105"/>
      <c r="MF80" s="105"/>
      <c r="MG80" s="105"/>
      <c r="MH80" s="105">
        <f>データ!EW7</f>
        <v>47442477</v>
      </c>
      <c r="MI80" s="105"/>
      <c r="MJ80" s="105"/>
      <c r="MK80" s="105"/>
      <c r="ML80" s="105"/>
      <c r="MM80" s="105"/>
      <c r="MN80" s="105"/>
      <c r="MO80" s="105"/>
      <c r="MP80" s="105"/>
      <c r="MQ80" s="105"/>
      <c r="MR80" s="105"/>
      <c r="MS80" s="105"/>
      <c r="MT80" s="105"/>
      <c r="MU80" s="105"/>
      <c r="MV80" s="105"/>
      <c r="MW80" s="105"/>
      <c r="MX80" s="105"/>
      <c r="MY80" s="105"/>
      <c r="MZ80" s="105"/>
      <c r="NA80" s="14"/>
      <c r="NB80" s="14"/>
      <c r="NC80" s="14"/>
      <c r="ND80" s="14"/>
      <c r="NE80" s="14"/>
      <c r="NF80" s="14"/>
      <c r="NG80" s="28"/>
      <c r="NH80" s="4"/>
      <c r="NI80" s="2"/>
      <c r="NJ80" s="76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7"/>
      <c r="NX80" s="78"/>
    </row>
    <row r="81" spans="1:388" ht="13.5" customHeight="1" x14ac:dyDescent="0.15">
      <c r="A81" s="2"/>
      <c r="B81" s="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14"/>
      <c r="KW81" s="14"/>
      <c r="KX81" s="1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14"/>
      <c r="MC81" s="14"/>
      <c r="MD81" s="14"/>
      <c r="ME81" s="14"/>
      <c r="MF81" s="14"/>
      <c r="MG81" s="14"/>
      <c r="MH81" s="14"/>
      <c r="MI81" s="14"/>
      <c r="MJ81" s="14"/>
      <c r="MK81" s="14"/>
      <c r="ML81" s="14"/>
      <c r="MM81" s="14"/>
      <c r="MN81" s="14"/>
      <c r="MO81" s="14"/>
      <c r="MP81" s="14"/>
      <c r="MQ81" s="14"/>
      <c r="MR81" s="14"/>
      <c r="MS81" s="14"/>
      <c r="MT81" s="14"/>
      <c r="MU81" s="14"/>
      <c r="MV81" s="14"/>
      <c r="MW81" s="14"/>
      <c r="MX81" s="14"/>
      <c r="MY81" s="14"/>
      <c r="MZ81" s="14"/>
      <c r="NA81" s="14"/>
      <c r="NB81" s="14"/>
      <c r="NC81" s="14"/>
      <c r="ND81" s="14"/>
      <c r="NE81" s="14"/>
      <c r="NF81" s="14"/>
      <c r="NG81" s="28"/>
      <c r="NH81" s="4"/>
      <c r="NI81" s="2"/>
      <c r="NJ81" s="76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7"/>
      <c r="NX81" s="78"/>
    </row>
    <row r="82" spans="1:388" ht="13.5" customHeight="1" x14ac:dyDescent="0.15">
      <c r="A82" s="2"/>
      <c r="B82" s="9"/>
      <c r="C82" s="15"/>
      <c r="D82" s="14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  <c r="MV82" s="15"/>
      <c r="MW82" s="15"/>
      <c r="MX82" s="15"/>
      <c r="MY82" s="15"/>
      <c r="MZ82" s="15"/>
      <c r="NA82" s="15"/>
      <c r="NB82" s="15"/>
      <c r="NC82" s="15"/>
      <c r="ND82" s="15"/>
      <c r="NE82" s="15"/>
      <c r="NF82" s="15"/>
      <c r="NG82" s="15"/>
      <c r="NH82" s="4"/>
      <c r="NI82" s="2"/>
      <c r="NJ82" s="76"/>
      <c r="NK82" s="77"/>
      <c r="NL82" s="77"/>
      <c r="NM82" s="77"/>
      <c r="NN82" s="77"/>
      <c r="NO82" s="77"/>
      <c r="NP82" s="77"/>
      <c r="NQ82" s="77"/>
      <c r="NR82" s="77"/>
      <c r="NS82" s="77"/>
      <c r="NT82" s="77"/>
      <c r="NU82" s="77"/>
      <c r="NV82" s="77"/>
      <c r="NW82" s="77"/>
      <c r="NX82" s="78"/>
    </row>
    <row r="83" spans="1:388" ht="13.5" customHeight="1" x14ac:dyDescent="0.15">
      <c r="A83" s="2"/>
      <c r="B83" s="9"/>
      <c r="C83" s="15"/>
      <c r="D83" s="14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  <c r="JB83" s="15"/>
      <c r="JC83" s="15"/>
      <c r="JD83" s="15"/>
      <c r="JE83" s="15"/>
      <c r="JF83" s="15"/>
      <c r="JG83" s="15"/>
      <c r="JH83" s="15"/>
      <c r="JI83" s="15"/>
      <c r="JJ83" s="15"/>
      <c r="JK83" s="15"/>
      <c r="JL83" s="15"/>
      <c r="JM83" s="15"/>
      <c r="JN83" s="15"/>
      <c r="JO83" s="15"/>
      <c r="JP83" s="15"/>
      <c r="JQ83" s="15"/>
      <c r="JR83" s="15"/>
      <c r="JS83" s="15"/>
      <c r="JT83" s="15"/>
      <c r="JU83" s="15"/>
      <c r="JV83" s="15"/>
      <c r="JW83" s="15"/>
      <c r="JX83" s="15"/>
      <c r="JY83" s="15"/>
      <c r="JZ83" s="15"/>
      <c r="KA83" s="15"/>
      <c r="KB83" s="15"/>
      <c r="KC83" s="15"/>
      <c r="KD83" s="15"/>
      <c r="KE83" s="15"/>
      <c r="KF83" s="15"/>
      <c r="KG83" s="15"/>
      <c r="KH83" s="15"/>
      <c r="KI83" s="15"/>
      <c r="KJ83" s="15"/>
      <c r="KK83" s="15"/>
      <c r="KL83" s="15"/>
      <c r="KM83" s="15"/>
      <c r="KN83" s="15"/>
      <c r="KO83" s="15"/>
      <c r="KP83" s="15"/>
      <c r="KQ83" s="15"/>
      <c r="KR83" s="15"/>
      <c r="KS83" s="15"/>
      <c r="KT83" s="15"/>
      <c r="KU83" s="15"/>
      <c r="KV83" s="15"/>
      <c r="KW83" s="15"/>
      <c r="KX83" s="15"/>
      <c r="KY83" s="15"/>
      <c r="KZ83" s="15"/>
      <c r="LA83" s="15"/>
      <c r="LB83" s="15"/>
      <c r="LC83" s="15"/>
      <c r="LD83" s="15"/>
      <c r="LE83" s="15"/>
      <c r="LF83" s="15"/>
      <c r="LG83" s="15"/>
      <c r="LH83" s="15"/>
      <c r="LI83" s="15"/>
      <c r="LJ83" s="15"/>
      <c r="LK83" s="15"/>
      <c r="LL83" s="15"/>
      <c r="LM83" s="15"/>
      <c r="LN83" s="15"/>
      <c r="LO83" s="15"/>
      <c r="LP83" s="15"/>
      <c r="LQ83" s="15"/>
      <c r="LR83" s="15"/>
      <c r="LS83" s="15"/>
      <c r="LT83" s="15"/>
      <c r="LU83" s="15"/>
      <c r="LV83" s="15"/>
      <c r="LW83" s="15"/>
      <c r="LX83" s="15"/>
      <c r="LY83" s="15"/>
      <c r="LZ83" s="15"/>
      <c r="MA83" s="15"/>
      <c r="MB83" s="15"/>
      <c r="MC83" s="15"/>
      <c r="MD83" s="15"/>
      <c r="ME83" s="15"/>
      <c r="MF83" s="15"/>
      <c r="MG83" s="15"/>
      <c r="MH83" s="15"/>
      <c r="MI83" s="15"/>
      <c r="MJ83" s="15"/>
      <c r="MK83" s="15"/>
      <c r="ML83" s="15"/>
      <c r="MM83" s="15"/>
      <c r="MN83" s="15"/>
      <c r="MO83" s="15"/>
      <c r="MP83" s="15"/>
      <c r="MQ83" s="15"/>
      <c r="MR83" s="15"/>
      <c r="MS83" s="15"/>
      <c r="MT83" s="15"/>
      <c r="MU83" s="15"/>
      <c r="MV83" s="15"/>
      <c r="MW83" s="15"/>
      <c r="MX83" s="15"/>
      <c r="MY83" s="15"/>
      <c r="MZ83" s="15"/>
      <c r="NA83" s="15"/>
      <c r="NB83" s="15"/>
      <c r="NC83" s="15"/>
      <c r="ND83" s="15"/>
      <c r="NE83" s="15"/>
      <c r="NF83" s="15"/>
      <c r="NG83" s="15"/>
      <c r="NH83" s="4"/>
      <c r="NI83" s="2"/>
      <c r="NJ83" s="76"/>
      <c r="NK83" s="77"/>
      <c r="NL83" s="77"/>
      <c r="NM83" s="77"/>
      <c r="NN83" s="77"/>
      <c r="NO83" s="77"/>
      <c r="NP83" s="77"/>
      <c r="NQ83" s="77"/>
      <c r="NR83" s="77"/>
      <c r="NS83" s="77"/>
      <c r="NT83" s="77"/>
      <c r="NU83" s="77"/>
      <c r="NV83" s="77"/>
      <c r="NW83" s="77"/>
      <c r="NX83" s="78"/>
    </row>
    <row r="84" spans="1:388" ht="13.5" customHeight="1" x14ac:dyDescent="0.15">
      <c r="A84" s="2"/>
      <c r="B84" s="10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  <c r="IY84" s="17"/>
      <c r="IZ84" s="17"/>
      <c r="JA84" s="17"/>
      <c r="JB84" s="17"/>
      <c r="JC84" s="17"/>
      <c r="JD84" s="17"/>
      <c r="JE84" s="17"/>
      <c r="JF84" s="17"/>
      <c r="JG84" s="17"/>
      <c r="JH84" s="17"/>
      <c r="JI84" s="17"/>
      <c r="JJ84" s="17"/>
      <c r="JK84" s="17"/>
      <c r="JL84" s="17"/>
      <c r="JM84" s="17"/>
      <c r="JN84" s="17"/>
      <c r="JO84" s="17"/>
      <c r="JP84" s="17"/>
      <c r="JQ84" s="17"/>
      <c r="JR84" s="17"/>
      <c r="JS84" s="17"/>
      <c r="JT84" s="17"/>
      <c r="JU84" s="17"/>
      <c r="JV84" s="17"/>
      <c r="JW84" s="17"/>
      <c r="JX84" s="17"/>
      <c r="JY84" s="17"/>
      <c r="JZ84" s="17"/>
      <c r="KA84" s="17"/>
      <c r="KB84" s="17"/>
      <c r="KC84" s="17"/>
      <c r="KD84" s="17"/>
      <c r="KE84" s="17"/>
      <c r="KF84" s="17"/>
      <c r="KG84" s="17"/>
      <c r="KH84" s="17"/>
      <c r="KI84" s="17"/>
      <c r="KJ84" s="17"/>
      <c r="KK84" s="17"/>
      <c r="KL84" s="17"/>
      <c r="KM84" s="17"/>
      <c r="KN84" s="17"/>
      <c r="KO84" s="17"/>
      <c r="KP84" s="17"/>
      <c r="KQ84" s="17"/>
      <c r="KR84" s="17"/>
      <c r="KS84" s="17"/>
      <c r="KT84" s="17"/>
      <c r="KU84" s="17"/>
      <c r="KV84" s="17"/>
      <c r="KW84" s="17"/>
      <c r="KX84" s="17"/>
      <c r="KY84" s="17"/>
      <c r="KZ84" s="17"/>
      <c r="LA84" s="17"/>
      <c r="LB84" s="17"/>
      <c r="LC84" s="17"/>
      <c r="LD84" s="17"/>
      <c r="LE84" s="17"/>
      <c r="LF84" s="17"/>
      <c r="LG84" s="17"/>
      <c r="LH84" s="17"/>
      <c r="LI84" s="17"/>
      <c r="LJ84" s="17"/>
      <c r="LK84" s="17"/>
      <c r="LL84" s="17"/>
      <c r="LM84" s="17"/>
      <c r="LN84" s="17"/>
      <c r="LO84" s="17"/>
      <c r="LP84" s="17"/>
      <c r="LQ84" s="17"/>
      <c r="LR84" s="17"/>
      <c r="LS84" s="17"/>
      <c r="LT84" s="17"/>
      <c r="LU84" s="17"/>
      <c r="LV84" s="17"/>
      <c r="LW84" s="17"/>
      <c r="LX84" s="17"/>
      <c r="LY84" s="17"/>
      <c r="LZ84" s="17"/>
      <c r="MA84" s="17"/>
      <c r="MB84" s="17"/>
      <c r="MC84" s="17"/>
      <c r="MD84" s="17"/>
      <c r="ME84" s="17"/>
      <c r="MF84" s="17"/>
      <c r="MG84" s="17"/>
      <c r="MH84" s="17"/>
      <c r="MI84" s="17"/>
      <c r="MJ84" s="17"/>
      <c r="MK84" s="17"/>
      <c r="ML84" s="17"/>
      <c r="MM84" s="17"/>
      <c r="MN84" s="17"/>
      <c r="MO84" s="17"/>
      <c r="MP84" s="17"/>
      <c r="MQ84" s="17"/>
      <c r="MR84" s="17"/>
      <c r="MS84" s="17"/>
      <c r="MT84" s="17"/>
      <c r="MU84" s="17"/>
      <c r="MV84" s="17"/>
      <c r="MW84" s="17"/>
      <c r="MX84" s="17"/>
      <c r="MY84" s="17"/>
      <c r="MZ84" s="17"/>
      <c r="NA84" s="17"/>
      <c r="NB84" s="17"/>
      <c r="NC84" s="17"/>
      <c r="ND84" s="17"/>
      <c r="NE84" s="17"/>
      <c r="NF84" s="17"/>
      <c r="NG84" s="17"/>
      <c r="NH84" s="31"/>
      <c r="NI84" s="2"/>
      <c r="NJ84" s="79"/>
      <c r="NK84" s="80"/>
      <c r="NL84" s="80"/>
      <c r="NM84" s="80"/>
      <c r="NN84" s="80"/>
      <c r="NO84" s="80"/>
      <c r="NP84" s="80"/>
      <c r="NQ84" s="80"/>
      <c r="NR84" s="80"/>
      <c r="NS84" s="80"/>
      <c r="NT84" s="80"/>
      <c r="NU84" s="80"/>
      <c r="NV84" s="80"/>
      <c r="NW84" s="80"/>
      <c r="NX84" s="81"/>
    </row>
    <row r="85" spans="1:388" x14ac:dyDescent="0.15">
      <c r="B85" t="s">
        <v>96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 x14ac:dyDescent="0.15">
      <c r="A88" s="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 x14ac:dyDescent="0.15">
      <c r="A89" s="5"/>
      <c r="B89" s="11" t="s">
        <v>97</v>
      </c>
      <c r="C89" s="11" t="s">
        <v>48</v>
      </c>
      <c r="D89" s="11" t="s">
        <v>98</v>
      </c>
      <c r="E89" s="11" t="s">
        <v>86</v>
      </c>
      <c r="F89" s="11" t="s">
        <v>42</v>
      </c>
      <c r="G89" s="11" t="s">
        <v>99</v>
      </c>
      <c r="H89" s="11" t="s">
        <v>100</v>
      </c>
      <c r="I89" s="11" t="s">
        <v>101</v>
      </c>
      <c r="J89" s="11" t="s">
        <v>97</v>
      </c>
      <c r="K89" s="11" t="s">
        <v>48</v>
      </c>
      <c r="L89" s="11" t="s">
        <v>98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 x14ac:dyDescent="0.15">
      <c r="A90" s="5"/>
      <c r="B90" s="11" t="str">
        <f>データ!AR6</f>
        <v>【98.8】</v>
      </c>
      <c r="C90" s="11" t="str">
        <f>データ!BC6</f>
        <v>【89.7】</v>
      </c>
      <c r="D90" s="11" t="str">
        <f>データ!BN6</f>
        <v>【64.1】</v>
      </c>
      <c r="E90" s="11" t="str">
        <f>データ!BY6</f>
        <v>【74.9】</v>
      </c>
      <c r="F90" s="11" t="str">
        <f>データ!CJ6</f>
        <v>【52,412】</v>
      </c>
      <c r="G90" s="11" t="str">
        <f>データ!CU6</f>
        <v>【14,708】</v>
      </c>
      <c r="H90" s="11" t="str">
        <f>データ!DF6</f>
        <v>【54.8】</v>
      </c>
      <c r="I90" s="11" t="str">
        <f>データ!DQ6</f>
        <v>【24.3】</v>
      </c>
      <c r="J90" s="11" t="str">
        <f>データ!EB6</f>
        <v>【52.5】</v>
      </c>
      <c r="K90" s="11" t="str">
        <f>データ!EM6</f>
        <v>【68.8】</v>
      </c>
      <c r="L90" s="11" t="str">
        <f>データ!EX6</f>
        <v>【47,139,449】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algorithmName="SHA-512" hashValue="R1FgP3uIZJr0IeN2nbiizZPEO8qL5vfemMT/oS3wr2A0Of563+KLwrXgvJynauup9p2YzSbA6gIWJXfVQ+6qhQ==" saltValue="ztns9YGbUEzABdEZyNEWuA==" spinCount="100000" sheet="1" formatCells="0" formatColumns="0" formatRows="0"/>
  <mergeCells count="261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AU9:CM9"/>
    <mergeCell ref="CN9:EF9"/>
    <mergeCell ref="EG9:FY9"/>
    <mergeCell ref="FZ9:HR9"/>
    <mergeCell ref="ID9:JV9"/>
    <mergeCell ref="JW9:LO9"/>
    <mergeCell ref="LP9:NH9"/>
    <mergeCell ref="NJ9:NK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LY32:MM32"/>
    <mergeCell ref="MN32:NB32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KC79:KU79"/>
    <mergeCell ref="KV79:LN79"/>
    <mergeCell ref="LO79:MG79"/>
    <mergeCell ref="MH79:MZ79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CS80:DK80"/>
    <mergeCell ref="ED80:EN80"/>
    <mergeCell ref="EO80:FG80"/>
    <mergeCell ref="FH80:FZ80"/>
    <mergeCell ref="GA79:GS79"/>
    <mergeCell ref="GT79:HL79"/>
    <mergeCell ref="HM79:IE79"/>
    <mergeCell ref="IY79:JI79"/>
    <mergeCell ref="JJ79:KB79"/>
    <mergeCell ref="B2:NX4"/>
    <mergeCell ref="NJ14:NX15"/>
    <mergeCell ref="F16:ND17"/>
    <mergeCell ref="NJ16:NN17"/>
    <mergeCell ref="NO16:NS17"/>
    <mergeCell ref="NT16:NX17"/>
    <mergeCell ref="NJ18:NL19"/>
    <mergeCell ref="NM18:NN19"/>
    <mergeCell ref="NO18:NQ19"/>
    <mergeCell ref="NR18:NS19"/>
    <mergeCell ref="NT18:NV19"/>
    <mergeCell ref="NW18:NX19"/>
    <mergeCell ref="B13:NH13"/>
    <mergeCell ref="B14:NH14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9:AT9"/>
    <mergeCell ref="NJ70:NX84"/>
    <mergeCell ref="NJ20:NX21"/>
    <mergeCell ref="NJ35:NX36"/>
    <mergeCell ref="NJ37:NX38"/>
    <mergeCell ref="NJ52:NX53"/>
    <mergeCell ref="F62:ND63"/>
    <mergeCell ref="NJ68:NX69"/>
    <mergeCell ref="NJ22:NX34"/>
    <mergeCell ref="NJ39:NX51"/>
    <mergeCell ref="NJ54:NX67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J80:T80"/>
    <mergeCell ref="U80:AM80"/>
    <mergeCell ref="AN80:BF80"/>
    <mergeCell ref="BG80:BY80"/>
    <mergeCell ref="BZ80:CR80"/>
  </mergeCells>
  <phoneticPr fontId="2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102</v>
      </c>
      <c r="AH1" s="63">
        <v>1</v>
      </c>
      <c r="AI1" s="63">
        <v>1</v>
      </c>
      <c r="AJ1" s="63">
        <v>1</v>
      </c>
      <c r="AK1" s="63">
        <v>1</v>
      </c>
      <c r="AL1" s="63">
        <v>1</v>
      </c>
      <c r="AM1" s="63">
        <v>1</v>
      </c>
      <c r="AN1" s="63">
        <v>1</v>
      </c>
      <c r="AO1" s="63">
        <v>1</v>
      </c>
      <c r="AP1" s="63">
        <v>1</v>
      </c>
      <c r="AQ1" s="63">
        <v>1</v>
      </c>
      <c r="AR1" s="63"/>
      <c r="AS1" s="63">
        <v>1</v>
      </c>
      <c r="AT1" s="63">
        <v>1</v>
      </c>
      <c r="AU1" s="63">
        <v>1</v>
      </c>
      <c r="AV1" s="63">
        <v>1</v>
      </c>
      <c r="AW1" s="63">
        <v>1</v>
      </c>
      <c r="AX1" s="63">
        <v>1</v>
      </c>
      <c r="AY1" s="63">
        <v>1</v>
      </c>
      <c r="AZ1" s="63">
        <v>1</v>
      </c>
      <c r="BA1" s="63">
        <v>1</v>
      </c>
      <c r="BB1" s="63">
        <v>1</v>
      </c>
      <c r="BC1" s="63"/>
      <c r="BD1" s="63">
        <v>1</v>
      </c>
      <c r="BE1" s="63">
        <v>1</v>
      </c>
      <c r="BF1" s="63">
        <v>1</v>
      </c>
      <c r="BG1" s="63">
        <v>1</v>
      </c>
      <c r="BH1" s="63">
        <v>1</v>
      </c>
      <c r="BI1" s="63">
        <v>1</v>
      </c>
      <c r="BJ1" s="63">
        <v>1</v>
      </c>
      <c r="BK1" s="63">
        <v>1</v>
      </c>
      <c r="BL1" s="63">
        <v>1</v>
      </c>
      <c r="BM1" s="63">
        <v>1</v>
      </c>
      <c r="BN1" s="63"/>
      <c r="BO1" s="63">
        <v>1</v>
      </c>
      <c r="BP1" s="63">
        <v>1</v>
      </c>
      <c r="BQ1" s="63">
        <v>1</v>
      </c>
      <c r="BR1" s="63">
        <v>1</v>
      </c>
      <c r="BS1" s="63">
        <v>1</v>
      </c>
      <c r="BT1" s="63">
        <v>1</v>
      </c>
      <c r="BU1" s="63">
        <v>1</v>
      </c>
      <c r="BV1" s="63">
        <v>1</v>
      </c>
      <c r="BW1" s="63">
        <v>1</v>
      </c>
      <c r="BX1" s="63">
        <v>1</v>
      </c>
      <c r="BY1" s="63"/>
      <c r="BZ1" s="63">
        <v>1</v>
      </c>
      <c r="CA1" s="63">
        <v>1</v>
      </c>
      <c r="CB1" s="63">
        <v>1</v>
      </c>
      <c r="CC1" s="63">
        <v>1</v>
      </c>
      <c r="CD1" s="63">
        <v>1</v>
      </c>
      <c r="CE1" s="63">
        <v>1</v>
      </c>
      <c r="CF1" s="63">
        <v>1</v>
      </c>
      <c r="CG1" s="63">
        <v>1</v>
      </c>
      <c r="CH1" s="63">
        <v>1</v>
      </c>
      <c r="CI1" s="63">
        <v>1</v>
      </c>
      <c r="CJ1" s="63"/>
      <c r="CK1" s="63">
        <v>1</v>
      </c>
      <c r="CL1" s="63">
        <v>1</v>
      </c>
      <c r="CM1" s="63">
        <v>1</v>
      </c>
      <c r="CN1" s="63">
        <v>1</v>
      </c>
      <c r="CO1" s="63">
        <v>1</v>
      </c>
      <c r="CP1" s="63">
        <v>1</v>
      </c>
      <c r="CQ1" s="63">
        <v>1</v>
      </c>
      <c r="CR1" s="63">
        <v>1</v>
      </c>
      <c r="CS1" s="63">
        <v>1</v>
      </c>
      <c r="CT1" s="63">
        <v>1</v>
      </c>
      <c r="CU1" s="63"/>
      <c r="CV1" s="63">
        <v>1</v>
      </c>
      <c r="CW1" s="63">
        <v>1</v>
      </c>
      <c r="CX1" s="63">
        <v>1</v>
      </c>
      <c r="CY1" s="63">
        <v>1</v>
      </c>
      <c r="CZ1" s="63">
        <v>1</v>
      </c>
      <c r="DA1" s="63">
        <v>1</v>
      </c>
      <c r="DB1" s="63">
        <v>1</v>
      </c>
      <c r="DC1" s="63">
        <v>1</v>
      </c>
      <c r="DD1" s="63">
        <v>1</v>
      </c>
      <c r="DE1" s="63">
        <v>1</v>
      </c>
      <c r="DF1" s="63"/>
      <c r="DG1" s="63">
        <v>1</v>
      </c>
      <c r="DH1" s="63">
        <v>1</v>
      </c>
      <c r="DI1" s="63">
        <v>1</v>
      </c>
      <c r="DJ1" s="63">
        <v>1</v>
      </c>
      <c r="DK1" s="63">
        <v>1</v>
      </c>
      <c r="DL1" s="63">
        <v>1</v>
      </c>
      <c r="DM1" s="63">
        <v>1</v>
      </c>
      <c r="DN1" s="63">
        <v>1</v>
      </c>
      <c r="DO1" s="63">
        <v>1</v>
      </c>
      <c r="DP1" s="63">
        <v>1</v>
      </c>
      <c r="DQ1" s="63"/>
      <c r="DR1" s="63">
        <v>1</v>
      </c>
      <c r="DS1" s="63">
        <v>1</v>
      </c>
      <c r="DT1" s="63">
        <v>1</v>
      </c>
      <c r="DU1" s="63">
        <v>1</v>
      </c>
      <c r="DV1" s="63">
        <v>1</v>
      </c>
      <c r="DW1" s="63">
        <v>1</v>
      </c>
      <c r="DX1" s="63">
        <v>1</v>
      </c>
      <c r="DY1" s="63">
        <v>1</v>
      </c>
      <c r="DZ1" s="63">
        <v>1</v>
      </c>
      <c r="EA1" s="63">
        <v>1</v>
      </c>
      <c r="EB1" s="63"/>
      <c r="EC1" s="63">
        <v>1</v>
      </c>
      <c r="ED1" s="63">
        <v>1</v>
      </c>
      <c r="EE1" s="63">
        <v>1</v>
      </c>
      <c r="EF1" s="63">
        <v>1</v>
      </c>
      <c r="EG1" s="63">
        <v>1</v>
      </c>
      <c r="EH1" s="63">
        <v>1</v>
      </c>
      <c r="EI1" s="63">
        <v>1</v>
      </c>
      <c r="EJ1" s="63">
        <v>1</v>
      </c>
      <c r="EK1" s="63">
        <v>1</v>
      </c>
      <c r="EL1" s="63">
        <v>1</v>
      </c>
      <c r="EM1" s="63"/>
      <c r="EN1" s="63">
        <v>1</v>
      </c>
      <c r="EO1" s="63">
        <v>1</v>
      </c>
      <c r="EP1" s="63">
        <v>1</v>
      </c>
      <c r="EQ1" s="63">
        <v>1</v>
      </c>
      <c r="ER1" s="63">
        <v>1</v>
      </c>
      <c r="ES1" s="63">
        <v>1</v>
      </c>
      <c r="ET1" s="63">
        <v>1</v>
      </c>
      <c r="EU1" s="63">
        <v>1</v>
      </c>
      <c r="EV1" s="63">
        <v>1</v>
      </c>
      <c r="EW1" s="63">
        <v>1</v>
      </c>
      <c r="EX1" s="63"/>
    </row>
    <row r="2" spans="1:154" x14ac:dyDescent="0.15">
      <c r="A2" s="45" t="s">
        <v>88</v>
      </c>
      <c r="B2" s="45">
        <f t="shared" ref="B2:EX2" si="0">COLUMN()-1</f>
        <v>1</v>
      </c>
      <c r="C2" s="45">
        <f t="shared" si="0"/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si="0"/>
        <v>66</v>
      </c>
      <c r="BP2" s="45">
        <f t="shared" si="0"/>
        <v>67</v>
      </c>
      <c r="BQ2" s="45">
        <f t="shared" si="0"/>
        <v>68</v>
      </c>
      <c r="BR2" s="45">
        <f t="shared" si="0"/>
        <v>69</v>
      </c>
      <c r="BS2" s="45">
        <f t="shared" si="0"/>
        <v>70</v>
      </c>
      <c r="BT2" s="45">
        <f t="shared" si="0"/>
        <v>71</v>
      </c>
      <c r="BU2" s="45">
        <f t="shared" si="0"/>
        <v>72</v>
      </c>
      <c r="BV2" s="45">
        <f t="shared" si="0"/>
        <v>73</v>
      </c>
      <c r="BW2" s="45">
        <f t="shared" si="0"/>
        <v>74</v>
      </c>
      <c r="BX2" s="45">
        <f t="shared" si="0"/>
        <v>75</v>
      </c>
      <c r="BY2" s="45">
        <f t="shared" si="0"/>
        <v>76</v>
      </c>
      <c r="BZ2" s="45">
        <f t="shared" si="0"/>
        <v>77</v>
      </c>
      <c r="CA2" s="45">
        <f t="shared" si="0"/>
        <v>78</v>
      </c>
      <c r="CB2" s="45">
        <f t="shared" si="0"/>
        <v>79</v>
      </c>
      <c r="CC2" s="45">
        <f t="shared" si="0"/>
        <v>80</v>
      </c>
      <c r="CD2" s="45">
        <f t="shared" si="0"/>
        <v>81</v>
      </c>
      <c r="CE2" s="45">
        <f t="shared" si="0"/>
        <v>82</v>
      </c>
      <c r="CF2" s="45">
        <f t="shared" si="0"/>
        <v>83</v>
      </c>
      <c r="CG2" s="45">
        <f t="shared" si="0"/>
        <v>84</v>
      </c>
      <c r="CH2" s="45">
        <f t="shared" si="0"/>
        <v>85</v>
      </c>
      <c r="CI2" s="45">
        <f t="shared" si="0"/>
        <v>86</v>
      </c>
      <c r="CJ2" s="45">
        <f t="shared" si="0"/>
        <v>87</v>
      </c>
      <c r="CK2" s="45">
        <f t="shared" si="0"/>
        <v>88</v>
      </c>
      <c r="CL2" s="45">
        <f t="shared" si="0"/>
        <v>89</v>
      </c>
      <c r="CM2" s="45">
        <f t="shared" si="0"/>
        <v>90</v>
      </c>
      <c r="CN2" s="45">
        <f t="shared" si="0"/>
        <v>91</v>
      </c>
      <c r="CO2" s="45">
        <f t="shared" si="0"/>
        <v>92</v>
      </c>
      <c r="CP2" s="45">
        <f t="shared" si="0"/>
        <v>93</v>
      </c>
      <c r="CQ2" s="45">
        <f t="shared" si="0"/>
        <v>94</v>
      </c>
      <c r="CR2" s="45">
        <f t="shared" si="0"/>
        <v>95</v>
      </c>
      <c r="CS2" s="45">
        <f t="shared" si="0"/>
        <v>96</v>
      </c>
      <c r="CT2" s="45">
        <f t="shared" si="0"/>
        <v>97</v>
      </c>
      <c r="CU2" s="45">
        <f t="shared" si="0"/>
        <v>98</v>
      </c>
      <c r="CV2" s="45">
        <f t="shared" si="0"/>
        <v>99</v>
      </c>
      <c r="CW2" s="45">
        <f t="shared" si="0"/>
        <v>100</v>
      </c>
      <c r="CX2" s="45">
        <f t="shared" si="0"/>
        <v>101</v>
      </c>
      <c r="CY2" s="45">
        <f t="shared" si="0"/>
        <v>102</v>
      </c>
      <c r="CZ2" s="45">
        <f t="shared" si="0"/>
        <v>103</v>
      </c>
      <c r="DA2" s="45">
        <f t="shared" si="0"/>
        <v>104</v>
      </c>
      <c r="DB2" s="45">
        <f t="shared" si="0"/>
        <v>105</v>
      </c>
      <c r="DC2" s="45">
        <f t="shared" si="0"/>
        <v>106</v>
      </c>
      <c r="DD2" s="45">
        <f t="shared" si="0"/>
        <v>107</v>
      </c>
      <c r="DE2" s="45">
        <f t="shared" si="0"/>
        <v>108</v>
      </c>
      <c r="DF2" s="45">
        <f t="shared" si="0"/>
        <v>109</v>
      </c>
      <c r="DG2" s="45">
        <f t="shared" si="0"/>
        <v>110</v>
      </c>
      <c r="DH2" s="45">
        <f t="shared" si="0"/>
        <v>111</v>
      </c>
      <c r="DI2" s="45">
        <f t="shared" si="0"/>
        <v>112</v>
      </c>
      <c r="DJ2" s="45">
        <f t="shared" si="0"/>
        <v>113</v>
      </c>
      <c r="DK2" s="45">
        <f t="shared" si="0"/>
        <v>114</v>
      </c>
      <c r="DL2" s="45">
        <f t="shared" si="0"/>
        <v>115</v>
      </c>
      <c r="DM2" s="45">
        <f t="shared" si="0"/>
        <v>116</v>
      </c>
      <c r="DN2" s="45">
        <f t="shared" si="0"/>
        <v>117</v>
      </c>
      <c r="DO2" s="45">
        <f t="shared" si="0"/>
        <v>118</v>
      </c>
      <c r="DP2" s="45">
        <f t="shared" si="0"/>
        <v>119</v>
      </c>
      <c r="DQ2" s="45">
        <f t="shared" si="0"/>
        <v>120</v>
      </c>
      <c r="DR2" s="45">
        <f t="shared" si="0"/>
        <v>121</v>
      </c>
      <c r="DS2" s="45">
        <f t="shared" si="0"/>
        <v>122</v>
      </c>
      <c r="DT2" s="45">
        <f t="shared" si="0"/>
        <v>123</v>
      </c>
      <c r="DU2" s="45">
        <f t="shared" si="0"/>
        <v>124</v>
      </c>
      <c r="DV2" s="45">
        <f t="shared" si="0"/>
        <v>125</v>
      </c>
      <c r="DW2" s="45">
        <f t="shared" si="0"/>
        <v>126</v>
      </c>
      <c r="DX2" s="45">
        <f t="shared" si="0"/>
        <v>127</v>
      </c>
      <c r="DY2" s="45">
        <f t="shared" si="0"/>
        <v>128</v>
      </c>
      <c r="DZ2" s="45">
        <f t="shared" si="0"/>
        <v>129</v>
      </c>
      <c r="EA2" s="45">
        <f t="shared" si="0"/>
        <v>130</v>
      </c>
      <c r="EB2" s="45">
        <f t="shared" si="0"/>
        <v>131</v>
      </c>
      <c r="EC2" s="45">
        <f t="shared" si="0"/>
        <v>132</v>
      </c>
      <c r="ED2" s="45">
        <f t="shared" si="0"/>
        <v>133</v>
      </c>
      <c r="EE2" s="45">
        <f t="shared" si="0"/>
        <v>134</v>
      </c>
      <c r="EF2" s="45">
        <f t="shared" si="0"/>
        <v>135</v>
      </c>
      <c r="EG2" s="45">
        <f t="shared" si="0"/>
        <v>136</v>
      </c>
      <c r="EH2" s="45">
        <f t="shared" si="0"/>
        <v>137</v>
      </c>
      <c r="EI2" s="45">
        <f t="shared" si="0"/>
        <v>138</v>
      </c>
      <c r="EJ2" s="45">
        <f t="shared" si="0"/>
        <v>139</v>
      </c>
      <c r="EK2" s="45">
        <f t="shared" si="0"/>
        <v>140</v>
      </c>
      <c r="EL2" s="45">
        <f t="shared" si="0"/>
        <v>141</v>
      </c>
      <c r="EM2" s="45">
        <f t="shared" si="0"/>
        <v>142</v>
      </c>
      <c r="EN2" s="45">
        <f t="shared" si="0"/>
        <v>143</v>
      </c>
      <c r="EO2" s="45">
        <f t="shared" si="0"/>
        <v>144</v>
      </c>
      <c r="EP2" s="45">
        <f t="shared" si="0"/>
        <v>145</v>
      </c>
      <c r="EQ2" s="45">
        <f t="shared" si="0"/>
        <v>146</v>
      </c>
      <c r="ER2" s="45">
        <f t="shared" si="0"/>
        <v>147</v>
      </c>
      <c r="ES2" s="45">
        <f t="shared" si="0"/>
        <v>148</v>
      </c>
      <c r="ET2" s="45">
        <f t="shared" si="0"/>
        <v>149</v>
      </c>
      <c r="EU2" s="45">
        <f t="shared" si="0"/>
        <v>150</v>
      </c>
      <c r="EV2" s="45">
        <f t="shared" si="0"/>
        <v>151</v>
      </c>
      <c r="EW2" s="45">
        <f t="shared" si="0"/>
        <v>152</v>
      </c>
      <c r="EX2" s="45">
        <f t="shared" si="0"/>
        <v>153</v>
      </c>
    </row>
    <row r="3" spans="1:154" ht="13.15" customHeight="1" x14ac:dyDescent="0.15">
      <c r="A3" s="45" t="s">
        <v>21</v>
      </c>
      <c r="B3" s="47" t="s">
        <v>103</v>
      </c>
      <c r="C3" s="47" t="s">
        <v>105</v>
      </c>
      <c r="D3" s="47" t="s">
        <v>104</v>
      </c>
      <c r="E3" s="47" t="s">
        <v>106</v>
      </c>
      <c r="F3" s="47" t="s">
        <v>107</v>
      </c>
      <c r="G3" s="47" t="s">
        <v>108</v>
      </c>
      <c r="H3" s="53" t="s">
        <v>109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64" t="s">
        <v>110</v>
      </c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73"/>
      <c r="DR3" s="64" t="s">
        <v>93</v>
      </c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74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75"/>
    </row>
    <row r="4" spans="1:154" ht="13.5" customHeight="1" x14ac:dyDescent="0.15">
      <c r="A4" s="45" t="s">
        <v>111</v>
      </c>
      <c r="B4" s="48"/>
      <c r="C4" s="48"/>
      <c r="D4" s="48"/>
      <c r="E4" s="48"/>
      <c r="F4" s="48"/>
      <c r="G4" s="48"/>
      <c r="H4" s="54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155" t="s">
        <v>112</v>
      </c>
      <c r="AI4" s="156"/>
      <c r="AJ4" s="156"/>
      <c r="AK4" s="156"/>
      <c r="AL4" s="156"/>
      <c r="AM4" s="156"/>
      <c r="AN4" s="156"/>
      <c r="AO4" s="156"/>
      <c r="AP4" s="156"/>
      <c r="AQ4" s="156"/>
      <c r="AR4" s="157"/>
      <c r="AS4" s="154" t="s">
        <v>113</v>
      </c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4" t="s">
        <v>114</v>
      </c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5" t="s">
        <v>116</v>
      </c>
      <c r="BP4" s="156"/>
      <c r="BQ4" s="156"/>
      <c r="BR4" s="156"/>
      <c r="BS4" s="156"/>
      <c r="BT4" s="156"/>
      <c r="BU4" s="156"/>
      <c r="BV4" s="156"/>
      <c r="BW4" s="156"/>
      <c r="BX4" s="156"/>
      <c r="BY4" s="157"/>
      <c r="BZ4" s="150" t="s">
        <v>118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4" t="s">
        <v>119</v>
      </c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 t="s">
        <v>40</v>
      </c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 t="s">
        <v>120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5" t="s">
        <v>121</v>
      </c>
      <c r="DS4" s="156"/>
      <c r="DT4" s="156"/>
      <c r="DU4" s="156"/>
      <c r="DV4" s="156"/>
      <c r="DW4" s="156"/>
      <c r="DX4" s="156"/>
      <c r="DY4" s="156"/>
      <c r="DZ4" s="156"/>
      <c r="EA4" s="156"/>
      <c r="EB4" s="157"/>
      <c r="EC4" s="150" t="s">
        <v>122</v>
      </c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 t="s">
        <v>123</v>
      </c>
      <c r="EO4" s="150"/>
      <c r="EP4" s="150"/>
      <c r="EQ4" s="150"/>
      <c r="ER4" s="150"/>
      <c r="ES4" s="150"/>
      <c r="ET4" s="150"/>
      <c r="EU4" s="150"/>
      <c r="EV4" s="150"/>
      <c r="EW4" s="150"/>
      <c r="EX4" s="150"/>
    </row>
    <row r="5" spans="1:154" x14ac:dyDescent="0.15">
      <c r="A5" s="45" t="s">
        <v>124</v>
      </c>
      <c r="B5" s="49"/>
      <c r="C5" s="49"/>
      <c r="D5" s="49"/>
      <c r="E5" s="49"/>
      <c r="F5" s="49"/>
      <c r="G5" s="49"/>
      <c r="H5" s="55" t="s">
        <v>125</v>
      </c>
      <c r="I5" s="55" t="s">
        <v>126</v>
      </c>
      <c r="J5" s="55" t="s">
        <v>127</v>
      </c>
      <c r="K5" s="55" t="s">
        <v>1</v>
      </c>
      <c r="L5" s="55" t="s">
        <v>6</v>
      </c>
      <c r="M5" s="55" t="s">
        <v>15</v>
      </c>
      <c r="N5" s="55" t="s">
        <v>128</v>
      </c>
      <c r="O5" s="55" t="s">
        <v>5</v>
      </c>
      <c r="P5" s="55" t="s">
        <v>74</v>
      </c>
      <c r="Q5" s="55" t="s">
        <v>129</v>
      </c>
      <c r="R5" s="55" t="s">
        <v>130</v>
      </c>
      <c r="S5" s="55" t="s">
        <v>131</v>
      </c>
      <c r="T5" s="55" t="s">
        <v>133</v>
      </c>
      <c r="U5" s="55" t="s">
        <v>134</v>
      </c>
      <c r="V5" s="55" t="s">
        <v>135</v>
      </c>
      <c r="W5" s="55" t="s">
        <v>136</v>
      </c>
      <c r="X5" s="55" t="s">
        <v>137</v>
      </c>
      <c r="Y5" s="55" t="s">
        <v>139</v>
      </c>
      <c r="Z5" s="55" t="s">
        <v>140</v>
      </c>
      <c r="AA5" s="55" t="s">
        <v>141</v>
      </c>
      <c r="AB5" s="55" t="s">
        <v>94</v>
      </c>
      <c r="AC5" s="55" t="s">
        <v>142</v>
      </c>
      <c r="AD5" s="55" t="s">
        <v>143</v>
      </c>
      <c r="AE5" s="55" t="s">
        <v>144</v>
      </c>
      <c r="AF5" s="55" t="s">
        <v>145</v>
      </c>
      <c r="AG5" s="55" t="s">
        <v>146</v>
      </c>
      <c r="AH5" s="55" t="s">
        <v>147</v>
      </c>
      <c r="AI5" s="55" t="s">
        <v>148</v>
      </c>
      <c r="AJ5" s="55" t="s">
        <v>79</v>
      </c>
      <c r="AK5" s="55" t="s">
        <v>45</v>
      </c>
      <c r="AL5" s="55" t="s">
        <v>14</v>
      </c>
      <c r="AM5" s="55" t="s">
        <v>149</v>
      </c>
      <c r="AN5" s="55" t="s">
        <v>115</v>
      </c>
      <c r="AO5" s="55" t="s">
        <v>150</v>
      </c>
      <c r="AP5" s="55" t="s">
        <v>71</v>
      </c>
      <c r="AQ5" s="55" t="s">
        <v>117</v>
      </c>
      <c r="AR5" s="55" t="s">
        <v>151</v>
      </c>
      <c r="AS5" s="55" t="s">
        <v>147</v>
      </c>
      <c r="AT5" s="55" t="s">
        <v>148</v>
      </c>
      <c r="AU5" s="55" t="s">
        <v>79</v>
      </c>
      <c r="AV5" s="55" t="s">
        <v>45</v>
      </c>
      <c r="AW5" s="55" t="s">
        <v>14</v>
      </c>
      <c r="AX5" s="55" t="s">
        <v>149</v>
      </c>
      <c r="AY5" s="55" t="s">
        <v>115</v>
      </c>
      <c r="AZ5" s="55" t="s">
        <v>150</v>
      </c>
      <c r="BA5" s="55" t="s">
        <v>71</v>
      </c>
      <c r="BB5" s="55" t="s">
        <v>117</v>
      </c>
      <c r="BC5" s="55" t="s">
        <v>151</v>
      </c>
      <c r="BD5" s="55" t="s">
        <v>147</v>
      </c>
      <c r="BE5" s="55" t="s">
        <v>148</v>
      </c>
      <c r="BF5" s="55" t="s">
        <v>79</v>
      </c>
      <c r="BG5" s="55" t="s">
        <v>45</v>
      </c>
      <c r="BH5" s="55" t="s">
        <v>14</v>
      </c>
      <c r="BI5" s="55" t="s">
        <v>149</v>
      </c>
      <c r="BJ5" s="55" t="s">
        <v>115</v>
      </c>
      <c r="BK5" s="55" t="s">
        <v>150</v>
      </c>
      <c r="BL5" s="55" t="s">
        <v>71</v>
      </c>
      <c r="BM5" s="55" t="s">
        <v>117</v>
      </c>
      <c r="BN5" s="55" t="s">
        <v>151</v>
      </c>
      <c r="BO5" s="55" t="s">
        <v>147</v>
      </c>
      <c r="BP5" s="55" t="s">
        <v>148</v>
      </c>
      <c r="BQ5" s="55" t="s">
        <v>79</v>
      </c>
      <c r="BR5" s="55" t="s">
        <v>45</v>
      </c>
      <c r="BS5" s="55" t="s">
        <v>14</v>
      </c>
      <c r="BT5" s="55" t="s">
        <v>149</v>
      </c>
      <c r="BU5" s="55" t="s">
        <v>115</v>
      </c>
      <c r="BV5" s="55" t="s">
        <v>150</v>
      </c>
      <c r="BW5" s="55" t="s">
        <v>71</v>
      </c>
      <c r="BX5" s="55" t="s">
        <v>117</v>
      </c>
      <c r="BY5" s="55" t="s">
        <v>151</v>
      </c>
      <c r="BZ5" s="55" t="s">
        <v>147</v>
      </c>
      <c r="CA5" s="55" t="s">
        <v>148</v>
      </c>
      <c r="CB5" s="55" t="s">
        <v>79</v>
      </c>
      <c r="CC5" s="55" t="s">
        <v>45</v>
      </c>
      <c r="CD5" s="55" t="s">
        <v>14</v>
      </c>
      <c r="CE5" s="55" t="s">
        <v>149</v>
      </c>
      <c r="CF5" s="55" t="s">
        <v>115</v>
      </c>
      <c r="CG5" s="55" t="s">
        <v>150</v>
      </c>
      <c r="CH5" s="55" t="s">
        <v>71</v>
      </c>
      <c r="CI5" s="55" t="s">
        <v>117</v>
      </c>
      <c r="CJ5" s="55" t="s">
        <v>151</v>
      </c>
      <c r="CK5" s="55" t="s">
        <v>147</v>
      </c>
      <c r="CL5" s="55" t="s">
        <v>148</v>
      </c>
      <c r="CM5" s="55" t="s">
        <v>79</v>
      </c>
      <c r="CN5" s="55" t="s">
        <v>45</v>
      </c>
      <c r="CO5" s="55" t="s">
        <v>14</v>
      </c>
      <c r="CP5" s="55" t="s">
        <v>149</v>
      </c>
      <c r="CQ5" s="55" t="s">
        <v>115</v>
      </c>
      <c r="CR5" s="55" t="s">
        <v>150</v>
      </c>
      <c r="CS5" s="55" t="s">
        <v>71</v>
      </c>
      <c r="CT5" s="55" t="s">
        <v>117</v>
      </c>
      <c r="CU5" s="55" t="s">
        <v>151</v>
      </c>
      <c r="CV5" s="55" t="s">
        <v>147</v>
      </c>
      <c r="CW5" s="55" t="s">
        <v>148</v>
      </c>
      <c r="CX5" s="55" t="s">
        <v>79</v>
      </c>
      <c r="CY5" s="55" t="s">
        <v>45</v>
      </c>
      <c r="CZ5" s="55" t="s">
        <v>14</v>
      </c>
      <c r="DA5" s="55" t="s">
        <v>149</v>
      </c>
      <c r="DB5" s="55" t="s">
        <v>115</v>
      </c>
      <c r="DC5" s="55" t="s">
        <v>150</v>
      </c>
      <c r="DD5" s="55" t="s">
        <v>71</v>
      </c>
      <c r="DE5" s="55" t="s">
        <v>117</v>
      </c>
      <c r="DF5" s="55" t="s">
        <v>151</v>
      </c>
      <c r="DG5" s="55" t="s">
        <v>147</v>
      </c>
      <c r="DH5" s="55" t="s">
        <v>148</v>
      </c>
      <c r="DI5" s="55" t="s">
        <v>79</v>
      </c>
      <c r="DJ5" s="55" t="s">
        <v>45</v>
      </c>
      <c r="DK5" s="55" t="s">
        <v>14</v>
      </c>
      <c r="DL5" s="55" t="s">
        <v>149</v>
      </c>
      <c r="DM5" s="55" t="s">
        <v>115</v>
      </c>
      <c r="DN5" s="55" t="s">
        <v>150</v>
      </c>
      <c r="DO5" s="55" t="s">
        <v>71</v>
      </c>
      <c r="DP5" s="55" t="s">
        <v>117</v>
      </c>
      <c r="DQ5" s="55" t="s">
        <v>151</v>
      </c>
      <c r="DR5" s="55" t="s">
        <v>147</v>
      </c>
      <c r="DS5" s="55" t="s">
        <v>148</v>
      </c>
      <c r="DT5" s="55" t="s">
        <v>79</v>
      </c>
      <c r="DU5" s="55" t="s">
        <v>45</v>
      </c>
      <c r="DV5" s="55" t="s">
        <v>14</v>
      </c>
      <c r="DW5" s="55" t="s">
        <v>149</v>
      </c>
      <c r="DX5" s="55" t="s">
        <v>115</v>
      </c>
      <c r="DY5" s="55" t="s">
        <v>150</v>
      </c>
      <c r="DZ5" s="55" t="s">
        <v>71</v>
      </c>
      <c r="EA5" s="55" t="s">
        <v>117</v>
      </c>
      <c r="EB5" s="55" t="s">
        <v>151</v>
      </c>
      <c r="EC5" s="55" t="s">
        <v>147</v>
      </c>
      <c r="ED5" s="55" t="s">
        <v>148</v>
      </c>
      <c r="EE5" s="55" t="s">
        <v>79</v>
      </c>
      <c r="EF5" s="55" t="s">
        <v>45</v>
      </c>
      <c r="EG5" s="55" t="s">
        <v>14</v>
      </c>
      <c r="EH5" s="55" t="s">
        <v>149</v>
      </c>
      <c r="EI5" s="55" t="s">
        <v>115</v>
      </c>
      <c r="EJ5" s="55" t="s">
        <v>150</v>
      </c>
      <c r="EK5" s="55" t="s">
        <v>71</v>
      </c>
      <c r="EL5" s="55" t="s">
        <v>117</v>
      </c>
      <c r="EM5" s="55" t="s">
        <v>152</v>
      </c>
      <c r="EN5" s="55" t="s">
        <v>147</v>
      </c>
      <c r="EO5" s="55" t="s">
        <v>148</v>
      </c>
      <c r="EP5" s="55" t="s">
        <v>79</v>
      </c>
      <c r="EQ5" s="55" t="s">
        <v>45</v>
      </c>
      <c r="ER5" s="55" t="s">
        <v>14</v>
      </c>
      <c r="ES5" s="55" t="s">
        <v>149</v>
      </c>
      <c r="ET5" s="55" t="s">
        <v>115</v>
      </c>
      <c r="EU5" s="55" t="s">
        <v>150</v>
      </c>
      <c r="EV5" s="55" t="s">
        <v>71</v>
      </c>
      <c r="EW5" s="55" t="s">
        <v>117</v>
      </c>
      <c r="EX5" s="55" t="s">
        <v>151</v>
      </c>
    </row>
    <row r="6" spans="1:154" s="44" customFormat="1" x14ac:dyDescent="0.15">
      <c r="A6" s="45" t="s">
        <v>138</v>
      </c>
      <c r="B6" s="50">
        <f t="shared" ref="B6:G6" si="1">B8</f>
        <v>2018</v>
      </c>
      <c r="C6" s="50">
        <f t="shared" si="1"/>
        <v>30007</v>
      </c>
      <c r="D6" s="50">
        <f t="shared" si="1"/>
        <v>46</v>
      </c>
      <c r="E6" s="50">
        <f t="shared" si="1"/>
        <v>6</v>
      </c>
      <c r="F6" s="50">
        <f t="shared" si="1"/>
        <v>0</v>
      </c>
      <c r="G6" s="50">
        <f t="shared" si="1"/>
        <v>13</v>
      </c>
      <c r="H6" s="151" t="str">
        <f>IF(H8&lt;&gt;I8,H8,"")&amp;IF(I8&lt;&gt;J8,I8,"")&amp;"　"&amp;J8</f>
        <v>岩手県　中部病院</v>
      </c>
      <c r="I6" s="152"/>
      <c r="J6" s="153"/>
      <c r="K6" s="50" t="str">
        <f t="shared" ref="K6:AG6" si="2">K8</f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 t="shared" si="2"/>
        <v>400床以上～500床未満</v>
      </c>
      <c r="O6" s="50" t="str">
        <f t="shared" si="2"/>
        <v>自治体職員</v>
      </c>
      <c r="P6" s="50" t="str">
        <f t="shared" si="2"/>
        <v>直営</v>
      </c>
      <c r="Q6" s="60">
        <f t="shared" si="2"/>
        <v>25</v>
      </c>
      <c r="R6" s="50" t="str">
        <f t="shared" si="2"/>
        <v>対象</v>
      </c>
      <c r="S6" s="50" t="str">
        <f t="shared" si="2"/>
        <v>透 未 訓 ガ</v>
      </c>
      <c r="T6" s="50" t="str">
        <f t="shared" si="2"/>
        <v>救 臨 が 災 地 輪</v>
      </c>
      <c r="U6" s="60">
        <f t="shared" si="2"/>
        <v>1250142</v>
      </c>
      <c r="V6" s="60">
        <f t="shared" si="2"/>
        <v>32836</v>
      </c>
      <c r="W6" s="50" t="str">
        <f t="shared" si="2"/>
        <v>非該当</v>
      </c>
      <c r="X6" s="50" t="str">
        <f t="shared" si="2"/>
        <v>７：１</v>
      </c>
      <c r="Y6" s="60">
        <f t="shared" si="2"/>
        <v>414</v>
      </c>
      <c r="Z6" s="60" t="str">
        <f t="shared" si="2"/>
        <v>-</v>
      </c>
      <c r="AA6" s="60">
        <f t="shared" si="2"/>
        <v>20</v>
      </c>
      <c r="AB6" s="60" t="str">
        <f t="shared" si="2"/>
        <v>-</v>
      </c>
      <c r="AC6" s="60" t="str">
        <f t="shared" si="2"/>
        <v>-</v>
      </c>
      <c r="AD6" s="60">
        <f t="shared" si="2"/>
        <v>434</v>
      </c>
      <c r="AE6" s="60">
        <f t="shared" si="2"/>
        <v>414</v>
      </c>
      <c r="AF6" s="60" t="str">
        <f t="shared" si="2"/>
        <v>-</v>
      </c>
      <c r="AG6" s="60">
        <f t="shared" si="2"/>
        <v>414</v>
      </c>
      <c r="AH6" s="65">
        <f t="shared" ref="AH6:AQ6" si="3">IF(AH8="-",NA(),AH8)</f>
        <v>106.4</v>
      </c>
      <c r="AI6" s="65">
        <f t="shared" si="3"/>
        <v>107.5</v>
      </c>
      <c r="AJ6" s="65">
        <f t="shared" si="3"/>
        <v>107.6</v>
      </c>
      <c r="AK6" s="65">
        <f t="shared" si="3"/>
        <v>110.7</v>
      </c>
      <c r="AL6" s="65">
        <f t="shared" si="3"/>
        <v>109.7</v>
      </c>
      <c r="AM6" s="65">
        <f t="shared" si="3"/>
        <v>99.7</v>
      </c>
      <c r="AN6" s="65">
        <f t="shared" si="3"/>
        <v>98.8</v>
      </c>
      <c r="AO6" s="65">
        <f t="shared" si="3"/>
        <v>98.5</v>
      </c>
      <c r="AP6" s="65">
        <f t="shared" si="3"/>
        <v>98.7</v>
      </c>
      <c r="AQ6" s="65">
        <f t="shared" si="3"/>
        <v>99</v>
      </c>
      <c r="AR6" s="65" t="str">
        <f>IF(AR8="-","【-】","【"&amp;SUBSTITUTE(TEXT(AR8,"#,##0.0"),"-","△")&amp;"】")</f>
        <v>【98.8】</v>
      </c>
      <c r="AS6" s="65">
        <f t="shared" ref="AS6:BB6" si="4">IF(AS8="-",NA(),AS8)</f>
        <v>103.1</v>
      </c>
      <c r="AT6" s="65">
        <f t="shared" si="4"/>
        <v>104.5</v>
      </c>
      <c r="AU6" s="65">
        <f t="shared" si="4"/>
        <v>102.7</v>
      </c>
      <c r="AV6" s="65">
        <f t="shared" si="4"/>
        <v>105.5</v>
      </c>
      <c r="AW6" s="65">
        <f t="shared" si="4"/>
        <v>104.2</v>
      </c>
      <c r="AX6" s="65">
        <f t="shared" si="4"/>
        <v>93.6</v>
      </c>
      <c r="AY6" s="65">
        <f t="shared" si="4"/>
        <v>91.8</v>
      </c>
      <c r="AZ6" s="65">
        <f t="shared" si="4"/>
        <v>91.6</v>
      </c>
      <c r="BA6" s="65">
        <f t="shared" si="4"/>
        <v>92.1</v>
      </c>
      <c r="BB6" s="65">
        <f t="shared" si="4"/>
        <v>92.3</v>
      </c>
      <c r="BC6" s="65" t="str">
        <f>IF(BC8="-","【-】","【"&amp;SUBSTITUTE(TEXT(BC8,"#,##0.0"),"-","△")&amp;"】")</f>
        <v>【89.7】</v>
      </c>
      <c r="BD6" s="65">
        <f t="shared" ref="BD6:BM6" si="5">IF(BD8="-",NA(),BD8)</f>
        <v>37.9</v>
      </c>
      <c r="BE6" s="65">
        <f t="shared" si="5"/>
        <v>33.5</v>
      </c>
      <c r="BF6" s="65">
        <f t="shared" si="5"/>
        <v>30.4</v>
      </c>
      <c r="BG6" s="65">
        <f t="shared" si="5"/>
        <v>22.3</v>
      </c>
      <c r="BH6" s="65">
        <f t="shared" si="5"/>
        <v>13.2</v>
      </c>
      <c r="BI6" s="65">
        <f t="shared" si="5"/>
        <v>45.6</v>
      </c>
      <c r="BJ6" s="65">
        <f t="shared" si="5"/>
        <v>38.1</v>
      </c>
      <c r="BK6" s="65">
        <f t="shared" si="5"/>
        <v>42.9</v>
      </c>
      <c r="BL6" s="65">
        <f t="shared" si="5"/>
        <v>40.200000000000003</v>
      </c>
      <c r="BM6" s="65">
        <f t="shared" si="5"/>
        <v>40.4</v>
      </c>
      <c r="BN6" s="65" t="str">
        <f>IF(BN8="-","【-】","【"&amp;SUBSTITUTE(TEXT(BN8,"#,##0.0"),"-","△")&amp;"】")</f>
        <v>【64.1】</v>
      </c>
      <c r="BO6" s="65">
        <f t="shared" ref="BO6:BX6" si="6">IF(BO8="-",NA(),BO8)</f>
        <v>81.5</v>
      </c>
      <c r="BP6" s="65">
        <f t="shared" si="6"/>
        <v>79.400000000000006</v>
      </c>
      <c r="BQ6" s="65">
        <f t="shared" si="6"/>
        <v>81.400000000000006</v>
      </c>
      <c r="BR6" s="65">
        <f t="shared" si="6"/>
        <v>82.2</v>
      </c>
      <c r="BS6" s="65">
        <f t="shared" si="6"/>
        <v>79.900000000000006</v>
      </c>
      <c r="BT6" s="65">
        <f t="shared" si="6"/>
        <v>76.099999999999994</v>
      </c>
      <c r="BU6" s="65">
        <f t="shared" si="6"/>
        <v>75.7</v>
      </c>
      <c r="BV6" s="65">
        <f t="shared" si="6"/>
        <v>76.099999999999994</v>
      </c>
      <c r="BW6" s="65">
        <f t="shared" si="6"/>
        <v>77</v>
      </c>
      <c r="BX6" s="65">
        <f t="shared" si="6"/>
        <v>77.599999999999994</v>
      </c>
      <c r="BY6" s="65" t="str">
        <f>IF(BY8="-","【-】","【"&amp;SUBSTITUTE(TEXT(BY8,"#,##0.0"),"-","△")&amp;"】")</f>
        <v>【74.9】</v>
      </c>
      <c r="BZ6" s="71">
        <f t="shared" ref="BZ6:CI6" si="7">IF(BZ8="-",NA(),BZ8)</f>
        <v>58888</v>
      </c>
      <c r="CA6" s="71">
        <f t="shared" si="7"/>
        <v>58800</v>
      </c>
      <c r="CB6" s="71">
        <f t="shared" si="7"/>
        <v>57713</v>
      </c>
      <c r="CC6" s="71">
        <f t="shared" si="7"/>
        <v>60602</v>
      </c>
      <c r="CD6" s="71">
        <f t="shared" si="7"/>
        <v>62402</v>
      </c>
      <c r="CE6" s="71">
        <f t="shared" si="7"/>
        <v>53447</v>
      </c>
      <c r="CF6" s="71">
        <f t="shared" si="7"/>
        <v>54464</v>
      </c>
      <c r="CG6" s="71">
        <f t="shared" si="7"/>
        <v>55265</v>
      </c>
      <c r="CH6" s="71">
        <f t="shared" si="7"/>
        <v>56892</v>
      </c>
      <c r="CI6" s="71">
        <f t="shared" si="7"/>
        <v>59108</v>
      </c>
      <c r="CJ6" s="65" t="str">
        <f>IF(CJ8="-","【-】","【"&amp;SUBSTITUTE(TEXT(CJ8,"#,##0"),"-","△")&amp;"】")</f>
        <v>【52,412】</v>
      </c>
      <c r="CK6" s="71">
        <f t="shared" ref="CK6:CT6" si="8">IF(CK8="-",NA(),CK8)</f>
        <v>19413</v>
      </c>
      <c r="CL6" s="71">
        <f t="shared" si="8"/>
        <v>22509</v>
      </c>
      <c r="CM6" s="71">
        <f t="shared" si="8"/>
        <v>22605</v>
      </c>
      <c r="CN6" s="71">
        <f t="shared" si="8"/>
        <v>23967</v>
      </c>
      <c r="CO6" s="71">
        <f t="shared" si="8"/>
        <v>25415</v>
      </c>
      <c r="CP6" s="71">
        <f t="shared" si="8"/>
        <v>13027</v>
      </c>
      <c r="CQ6" s="71">
        <f t="shared" si="8"/>
        <v>13969</v>
      </c>
      <c r="CR6" s="71">
        <f t="shared" si="8"/>
        <v>14455</v>
      </c>
      <c r="CS6" s="71">
        <f t="shared" si="8"/>
        <v>15171</v>
      </c>
      <c r="CT6" s="71">
        <f t="shared" si="8"/>
        <v>15887</v>
      </c>
      <c r="CU6" s="65" t="str">
        <f>IF(CU8="-","【-】","【"&amp;SUBSTITUTE(TEXT(CU8,"#,##0"),"-","△")&amp;"】")</f>
        <v>【14,708】</v>
      </c>
      <c r="CV6" s="65">
        <f t="shared" ref="CV6:DE6" si="9">IF(CV8="-",NA(),CV8)</f>
        <v>51.1</v>
      </c>
      <c r="CW6" s="65">
        <f t="shared" si="9"/>
        <v>51.7</v>
      </c>
      <c r="CX6" s="65">
        <f t="shared" si="9"/>
        <v>52.7</v>
      </c>
      <c r="CY6" s="65">
        <f t="shared" si="9"/>
        <v>50.1</v>
      </c>
      <c r="CZ6" s="65">
        <f t="shared" si="9"/>
        <v>50.2</v>
      </c>
      <c r="DA6" s="65">
        <f t="shared" si="9"/>
        <v>52.6</v>
      </c>
      <c r="DB6" s="65">
        <f t="shared" si="9"/>
        <v>53.2</v>
      </c>
      <c r="DC6" s="65">
        <f t="shared" si="9"/>
        <v>54.1</v>
      </c>
      <c r="DD6" s="65">
        <f t="shared" si="9"/>
        <v>53.8</v>
      </c>
      <c r="DE6" s="65">
        <f t="shared" si="9"/>
        <v>53</v>
      </c>
      <c r="DF6" s="65" t="str">
        <f>IF(DF8="-","【-】","【"&amp;SUBSTITUTE(TEXT(DF8,"#,##0.0"),"-","△")&amp;"】")</f>
        <v>【54.8】</v>
      </c>
      <c r="DG6" s="65">
        <f t="shared" ref="DG6:DP6" si="10">IF(DG8="-",NA(),DG8)</f>
        <v>29</v>
      </c>
      <c r="DH6" s="65">
        <f t="shared" si="10"/>
        <v>28.8</v>
      </c>
      <c r="DI6" s="65">
        <f t="shared" si="10"/>
        <v>28.4</v>
      </c>
      <c r="DJ6" s="65">
        <f t="shared" si="10"/>
        <v>28.9</v>
      </c>
      <c r="DK6" s="65">
        <f t="shared" si="10"/>
        <v>29.1</v>
      </c>
      <c r="DL6" s="65">
        <f t="shared" si="10"/>
        <v>24.2</v>
      </c>
      <c r="DM6" s="65">
        <f t="shared" si="10"/>
        <v>25.3</v>
      </c>
      <c r="DN6" s="65">
        <f t="shared" si="10"/>
        <v>25.2</v>
      </c>
      <c r="DO6" s="65">
        <f t="shared" si="10"/>
        <v>25.4</v>
      </c>
      <c r="DP6" s="65">
        <f t="shared" si="10"/>
        <v>25.8</v>
      </c>
      <c r="DQ6" s="65" t="str">
        <f>IF(DQ8="-","【-】","【"&amp;SUBSTITUTE(TEXT(DQ8,"#,##0.0"),"-","△")&amp;"】")</f>
        <v>【24.3】</v>
      </c>
      <c r="DR6" s="65">
        <f t="shared" ref="DR6:EA6" si="11">IF(DR8="-",NA(),DR8)</f>
        <v>27.8</v>
      </c>
      <c r="DS6" s="65">
        <f t="shared" si="11"/>
        <v>26.5</v>
      </c>
      <c r="DT6" s="65">
        <f t="shared" si="11"/>
        <v>25.3</v>
      </c>
      <c r="DU6" s="65">
        <f t="shared" si="11"/>
        <v>27</v>
      </c>
      <c r="DV6" s="65">
        <f t="shared" si="11"/>
        <v>23</v>
      </c>
      <c r="DW6" s="65">
        <f t="shared" si="11"/>
        <v>48.4</v>
      </c>
      <c r="DX6" s="65">
        <f t="shared" si="11"/>
        <v>48.7</v>
      </c>
      <c r="DY6" s="65">
        <f t="shared" si="11"/>
        <v>52.5</v>
      </c>
      <c r="DZ6" s="65">
        <f t="shared" si="11"/>
        <v>52.7</v>
      </c>
      <c r="EA6" s="65">
        <f t="shared" si="11"/>
        <v>53.7</v>
      </c>
      <c r="EB6" s="65" t="str">
        <f>IF(EB8="-","【-】","【"&amp;SUBSTITUTE(TEXT(EB8,"#,##0.0"),"-","△")&amp;"】")</f>
        <v>【52.5】</v>
      </c>
      <c r="EC6" s="65">
        <f t="shared" ref="EC6:EL6" si="12">IF(EC8="-",NA(),EC8)</f>
        <v>39.200000000000003</v>
      </c>
      <c r="ED6" s="65">
        <f t="shared" si="12"/>
        <v>30.8</v>
      </c>
      <c r="EE6" s="65">
        <f t="shared" si="12"/>
        <v>34.9</v>
      </c>
      <c r="EF6" s="65">
        <f t="shared" si="12"/>
        <v>37.4</v>
      </c>
      <c r="EG6" s="65">
        <f t="shared" si="12"/>
        <v>40.299999999999997</v>
      </c>
      <c r="EH6" s="65">
        <f t="shared" si="12"/>
        <v>62.3</v>
      </c>
      <c r="EI6" s="65">
        <f t="shared" si="12"/>
        <v>61.7</v>
      </c>
      <c r="EJ6" s="65">
        <f t="shared" si="12"/>
        <v>66.099999999999994</v>
      </c>
      <c r="EK6" s="65">
        <f t="shared" si="12"/>
        <v>68.400000000000006</v>
      </c>
      <c r="EL6" s="65">
        <f t="shared" si="12"/>
        <v>69.3</v>
      </c>
      <c r="EM6" s="65" t="str">
        <f>IF(EM8="-","【-】","【"&amp;SUBSTITUTE(TEXT(EM8,"#,##0.0"),"-","△")&amp;"】")</f>
        <v>【68.8】</v>
      </c>
      <c r="EN6" s="71">
        <f t="shared" ref="EN6:EW6" si="13">IF(EN8="-",NA(),EN8)</f>
        <v>50751346</v>
      </c>
      <c r="EO6" s="71">
        <f t="shared" si="13"/>
        <v>52010240</v>
      </c>
      <c r="EP6" s="71">
        <f t="shared" si="13"/>
        <v>48604606</v>
      </c>
      <c r="EQ6" s="71">
        <f t="shared" si="13"/>
        <v>49138210</v>
      </c>
      <c r="ER6" s="71">
        <f t="shared" si="13"/>
        <v>44668343</v>
      </c>
      <c r="ES6" s="71">
        <f t="shared" si="13"/>
        <v>42112933</v>
      </c>
      <c r="ET6" s="71">
        <f t="shared" si="13"/>
        <v>43764424</v>
      </c>
      <c r="EU6" s="71">
        <f t="shared" si="13"/>
        <v>44446754</v>
      </c>
      <c r="EV6" s="71">
        <f t="shared" si="13"/>
        <v>45729936</v>
      </c>
      <c r="EW6" s="71">
        <f t="shared" si="13"/>
        <v>47442477</v>
      </c>
      <c r="EX6" s="71" t="str">
        <f>IF(EX8="-","【-】","【"&amp;SUBSTITUTE(TEXT(EX8,"#,##0"),"-","△")&amp;"】")</f>
        <v>【47,139,449】</v>
      </c>
    </row>
    <row r="7" spans="1:154" s="44" customFormat="1" x14ac:dyDescent="0.15">
      <c r="A7" s="45" t="s">
        <v>153</v>
      </c>
      <c r="B7" s="50">
        <f t="shared" ref="B7:G7" si="14">B8</f>
        <v>2018</v>
      </c>
      <c r="C7" s="50">
        <f t="shared" si="14"/>
        <v>30007</v>
      </c>
      <c r="D7" s="50">
        <f t="shared" si="14"/>
        <v>46</v>
      </c>
      <c r="E7" s="50">
        <f t="shared" si="14"/>
        <v>6</v>
      </c>
      <c r="F7" s="50">
        <f t="shared" si="14"/>
        <v>0</v>
      </c>
      <c r="G7" s="50">
        <f t="shared" si="14"/>
        <v>13</v>
      </c>
      <c r="H7" s="50"/>
      <c r="I7" s="50"/>
      <c r="J7" s="50"/>
      <c r="K7" s="50" t="str">
        <f t="shared" ref="K7:AQ7" si="15">K8</f>
        <v>条例全部</v>
      </c>
      <c r="L7" s="50" t="str">
        <f t="shared" si="15"/>
        <v>病院事業</v>
      </c>
      <c r="M7" s="50" t="str">
        <f t="shared" si="15"/>
        <v>一般病院</v>
      </c>
      <c r="N7" s="50" t="str">
        <f t="shared" si="15"/>
        <v>400床以上～500床未満</v>
      </c>
      <c r="O7" s="50" t="str">
        <f t="shared" si="15"/>
        <v>自治体職員</v>
      </c>
      <c r="P7" s="50" t="str">
        <f t="shared" si="15"/>
        <v>直営</v>
      </c>
      <c r="Q7" s="60">
        <f t="shared" si="15"/>
        <v>25</v>
      </c>
      <c r="R7" s="50" t="str">
        <f t="shared" si="15"/>
        <v>対象</v>
      </c>
      <c r="S7" s="50" t="str">
        <f t="shared" si="15"/>
        <v>透 未 訓 ガ</v>
      </c>
      <c r="T7" s="50" t="str">
        <f t="shared" si="15"/>
        <v>救 臨 が 災 地 輪</v>
      </c>
      <c r="U7" s="60">
        <f t="shared" si="15"/>
        <v>1250142</v>
      </c>
      <c r="V7" s="60">
        <f t="shared" si="15"/>
        <v>32836</v>
      </c>
      <c r="W7" s="50" t="str">
        <f t="shared" si="15"/>
        <v>非該当</v>
      </c>
      <c r="X7" s="50" t="str">
        <f t="shared" si="15"/>
        <v>７：１</v>
      </c>
      <c r="Y7" s="60">
        <f t="shared" si="15"/>
        <v>414</v>
      </c>
      <c r="Z7" s="60" t="str">
        <f t="shared" si="15"/>
        <v>-</v>
      </c>
      <c r="AA7" s="60">
        <f t="shared" si="15"/>
        <v>20</v>
      </c>
      <c r="AB7" s="60" t="str">
        <f t="shared" si="15"/>
        <v>-</v>
      </c>
      <c r="AC7" s="60" t="str">
        <f t="shared" si="15"/>
        <v>-</v>
      </c>
      <c r="AD7" s="60">
        <f t="shared" si="15"/>
        <v>434</v>
      </c>
      <c r="AE7" s="60">
        <f t="shared" si="15"/>
        <v>414</v>
      </c>
      <c r="AF7" s="60" t="str">
        <f t="shared" si="15"/>
        <v>-</v>
      </c>
      <c r="AG7" s="60">
        <f t="shared" si="15"/>
        <v>414</v>
      </c>
      <c r="AH7" s="65">
        <f t="shared" si="15"/>
        <v>106.4</v>
      </c>
      <c r="AI7" s="65">
        <f t="shared" si="15"/>
        <v>107.5</v>
      </c>
      <c r="AJ7" s="65">
        <f t="shared" si="15"/>
        <v>107.6</v>
      </c>
      <c r="AK7" s="65">
        <f t="shared" si="15"/>
        <v>110.7</v>
      </c>
      <c r="AL7" s="65">
        <f t="shared" si="15"/>
        <v>109.7</v>
      </c>
      <c r="AM7" s="65">
        <f t="shared" si="15"/>
        <v>99.7</v>
      </c>
      <c r="AN7" s="65">
        <f t="shared" si="15"/>
        <v>98.8</v>
      </c>
      <c r="AO7" s="65">
        <f t="shared" si="15"/>
        <v>98.5</v>
      </c>
      <c r="AP7" s="65">
        <f t="shared" si="15"/>
        <v>98.7</v>
      </c>
      <c r="AQ7" s="65">
        <f t="shared" si="15"/>
        <v>99</v>
      </c>
      <c r="AR7" s="65"/>
      <c r="AS7" s="65">
        <f t="shared" ref="AS7:BB7" si="16">AS8</f>
        <v>103.1</v>
      </c>
      <c r="AT7" s="65">
        <f t="shared" si="16"/>
        <v>104.5</v>
      </c>
      <c r="AU7" s="65">
        <f t="shared" si="16"/>
        <v>102.7</v>
      </c>
      <c r="AV7" s="65">
        <f t="shared" si="16"/>
        <v>105.5</v>
      </c>
      <c r="AW7" s="65">
        <f t="shared" si="16"/>
        <v>104.2</v>
      </c>
      <c r="AX7" s="65">
        <f t="shared" si="16"/>
        <v>93.6</v>
      </c>
      <c r="AY7" s="65">
        <f t="shared" si="16"/>
        <v>91.8</v>
      </c>
      <c r="AZ7" s="65">
        <f t="shared" si="16"/>
        <v>91.6</v>
      </c>
      <c r="BA7" s="65">
        <f t="shared" si="16"/>
        <v>92.1</v>
      </c>
      <c r="BB7" s="65">
        <f t="shared" si="16"/>
        <v>92.3</v>
      </c>
      <c r="BC7" s="65"/>
      <c r="BD7" s="65">
        <f t="shared" ref="BD7:BM7" si="17">BD8</f>
        <v>37.9</v>
      </c>
      <c r="BE7" s="65">
        <f t="shared" si="17"/>
        <v>33.5</v>
      </c>
      <c r="BF7" s="65">
        <f t="shared" si="17"/>
        <v>30.4</v>
      </c>
      <c r="BG7" s="65">
        <f t="shared" si="17"/>
        <v>22.3</v>
      </c>
      <c r="BH7" s="65">
        <f t="shared" si="17"/>
        <v>13.2</v>
      </c>
      <c r="BI7" s="65">
        <f t="shared" si="17"/>
        <v>45.6</v>
      </c>
      <c r="BJ7" s="65">
        <f t="shared" si="17"/>
        <v>38.1</v>
      </c>
      <c r="BK7" s="65">
        <f t="shared" si="17"/>
        <v>42.9</v>
      </c>
      <c r="BL7" s="65">
        <f t="shared" si="17"/>
        <v>40.200000000000003</v>
      </c>
      <c r="BM7" s="65">
        <f t="shared" si="17"/>
        <v>40.4</v>
      </c>
      <c r="BN7" s="65"/>
      <c r="BO7" s="65">
        <f t="shared" ref="BO7:BX7" si="18">BO8</f>
        <v>81.5</v>
      </c>
      <c r="BP7" s="65">
        <f t="shared" si="18"/>
        <v>79.400000000000006</v>
      </c>
      <c r="BQ7" s="65">
        <f t="shared" si="18"/>
        <v>81.400000000000006</v>
      </c>
      <c r="BR7" s="65">
        <f t="shared" si="18"/>
        <v>82.2</v>
      </c>
      <c r="BS7" s="65">
        <f t="shared" si="18"/>
        <v>79.900000000000006</v>
      </c>
      <c r="BT7" s="65">
        <f t="shared" si="18"/>
        <v>76.099999999999994</v>
      </c>
      <c r="BU7" s="65">
        <f t="shared" si="18"/>
        <v>75.7</v>
      </c>
      <c r="BV7" s="65">
        <f t="shared" si="18"/>
        <v>76.099999999999994</v>
      </c>
      <c r="BW7" s="65">
        <f t="shared" si="18"/>
        <v>77</v>
      </c>
      <c r="BX7" s="65">
        <f t="shared" si="18"/>
        <v>77.599999999999994</v>
      </c>
      <c r="BY7" s="65"/>
      <c r="BZ7" s="71">
        <f t="shared" ref="BZ7:CI7" si="19">BZ8</f>
        <v>58888</v>
      </c>
      <c r="CA7" s="71">
        <f t="shared" si="19"/>
        <v>58800</v>
      </c>
      <c r="CB7" s="71">
        <f t="shared" si="19"/>
        <v>57713</v>
      </c>
      <c r="CC7" s="71">
        <f t="shared" si="19"/>
        <v>60602</v>
      </c>
      <c r="CD7" s="71">
        <f t="shared" si="19"/>
        <v>62402</v>
      </c>
      <c r="CE7" s="71">
        <f t="shared" si="19"/>
        <v>53447</v>
      </c>
      <c r="CF7" s="71">
        <f t="shared" si="19"/>
        <v>54464</v>
      </c>
      <c r="CG7" s="71">
        <f t="shared" si="19"/>
        <v>55265</v>
      </c>
      <c r="CH7" s="71">
        <f t="shared" si="19"/>
        <v>56892</v>
      </c>
      <c r="CI7" s="71">
        <f t="shared" si="19"/>
        <v>59108</v>
      </c>
      <c r="CJ7" s="65"/>
      <c r="CK7" s="71">
        <f t="shared" ref="CK7:CT7" si="20">CK8</f>
        <v>19413</v>
      </c>
      <c r="CL7" s="71">
        <f t="shared" si="20"/>
        <v>22509</v>
      </c>
      <c r="CM7" s="71">
        <f t="shared" si="20"/>
        <v>22605</v>
      </c>
      <c r="CN7" s="71">
        <f t="shared" si="20"/>
        <v>23967</v>
      </c>
      <c r="CO7" s="71">
        <f t="shared" si="20"/>
        <v>25415</v>
      </c>
      <c r="CP7" s="71">
        <f t="shared" si="20"/>
        <v>13027</v>
      </c>
      <c r="CQ7" s="71">
        <f t="shared" si="20"/>
        <v>13969</v>
      </c>
      <c r="CR7" s="71">
        <f t="shared" si="20"/>
        <v>14455</v>
      </c>
      <c r="CS7" s="71">
        <f t="shared" si="20"/>
        <v>15171</v>
      </c>
      <c r="CT7" s="71">
        <f t="shared" si="20"/>
        <v>15887</v>
      </c>
      <c r="CU7" s="65"/>
      <c r="CV7" s="65">
        <f t="shared" ref="CV7:DE7" si="21">CV8</f>
        <v>51.1</v>
      </c>
      <c r="CW7" s="65">
        <f t="shared" si="21"/>
        <v>51.7</v>
      </c>
      <c r="CX7" s="65">
        <f t="shared" si="21"/>
        <v>52.7</v>
      </c>
      <c r="CY7" s="65">
        <f t="shared" si="21"/>
        <v>50.1</v>
      </c>
      <c r="CZ7" s="65">
        <f t="shared" si="21"/>
        <v>50.2</v>
      </c>
      <c r="DA7" s="65">
        <f t="shared" si="21"/>
        <v>52.6</v>
      </c>
      <c r="DB7" s="65">
        <f t="shared" si="21"/>
        <v>53.2</v>
      </c>
      <c r="DC7" s="65">
        <f t="shared" si="21"/>
        <v>54.1</v>
      </c>
      <c r="DD7" s="65">
        <f t="shared" si="21"/>
        <v>53.8</v>
      </c>
      <c r="DE7" s="65">
        <f t="shared" si="21"/>
        <v>53</v>
      </c>
      <c r="DF7" s="65"/>
      <c r="DG7" s="65">
        <f t="shared" ref="DG7:DP7" si="22">DG8</f>
        <v>29</v>
      </c>
      <c r="DH7" s="65">
        <f t="shared" si="22"/>
        <v>28.8</v>
      </c>
      <c r="DI7" s="65">
        <f t="shared" si="22"/>
        <v>28.4</v>
      </c>
      <c r="DJ7" s="65">
        <f t="shared" si="22"/>
        <v>28.9</v>
      </c>
      <c r="DK7" s="65">
        <f t="shared" si="22"/>
        <v>29.1</v>
      </c>
      <c r="DL7" s="65">
        <f t="shared" si="22"/>
        <v>24.2</v>
      </c>
      <c r="DM7" s="65">
        <f t="shared" si="22"/>
        <v>25.3</v>
      </c>
      <c r="DN7" s="65">
        <f t="shared" si="22"/>
        <v>25.2</v>
      </c>
      <c r="DO7" s="65">
        <f t="shared" si="22"/>
        <v>25.4</v>
      </c>
      <c r="DP7" s="65">
        <f t="shared" si="22"/>
        <v>25.8</v>
      </c>
      <c r="DQ7" s="65"/>
      <c r="DR7" s="65">
        <f t="shared" ref="DR7:EA7" si="23">DR8</f>
        <v>27.8</v>
      </c>
      <c r="DS7" s="65">
        <f t="shared" si="23"/>
        <v>26.5</v>
      </c>
      <c r="DT7" s="65">
        <f t="shared" si="23"/>
        <v>25.3</v>
      </c>
      <c r="DU7" s="65">
        <f t="shared" si="23"/>
        <v>27</v>
      </c>
      <c r="DV7" s="65">
        <f t="shared" si="23"/>
        <v>23</v>
      </c>
      <c r="DW7" s="65">
        <f t="shared" si="23"/>
        <v>48.4</v>
      </c>
      <c r="DX7" s="65">
        <f t="shared" si="23"/>
        <v>48.7</v>
      </c>
      <c r="DY7" s="65">
        <f t="shared" si="23"/>
        <v>52.5</v>
      </c>
      <c r="DZ7" s="65">
        <f t="shared" si="23"/>
        <v>52.7</v>
      </c>
      <c r="EA7" s="65">
        <f t="shared" si="23"/>
        <v>53.7</v>
      </c>
      <c r="EB7" s="65"/>
      <c r="EC7" s="65">
        <f t="shared" ref="EC7:EL7" si="24">EC8</f>
        <v>39.200000000000003</v>
      </c>
      <c r="ED7" s="65">
        <f t="shared" si="24"/>
        <v>30.8</v>
      </c>
      <c r="EE7" s="65">
        <f t="shared" si="24"/>
        <v>34.9</v>
      </c>
      <c r="EF7" s="65">
        <f t="shared" si="24"/>
        <v>37.4</v>
      </c>
      <c r="EG7" s="65">
        <f t="shared" si="24"/>
        <v>40.299999999999997</v>
      </c>
      <c r="EH7" s="65">
        <f t="shared" si="24"/>
        <v>62.3</v>
      </c>
      <c r="EI7" s="65">
        <f t="shared" si="24"/>
        <v>61.7</v>
      </c>
      <c r="EJ7" s="65">
        <f t="shared" si="24"/>
        <v>66.099999999999994</v>
      </c>
      <c r="EK7" s="65">
        <f t="shared" si="24"/>
        <v>68.400000000000006</v>
      </c>
      <c r="EL7" s="65">
        <f t="shared" si="24"/>
        <v>69.3</v>
      </c>
      <c r="EM7" s="65"/>
      <c r="EN7" s="71">
        <f t="shared" ref="EN7:EW7" si="25">EN8</f>
        <v>50751346</v>
      </c>
      <c r="EO7" s="71">
        <f t="shared" si="25"/>
        <v>52010240</v>
      </c>
      <c r="EP7" s="71">
        <f t="shared" si="25"/>
        <v>48604606</v>
      </c>
      <c r="EQ7" s="71">
        <f t="shared" si="25"/>
        <v>49138210</v>
      </c>
      <c r="ER7" s="71">
        <f t="shared" si="25"/>
        <v>44668343</v>
      </c>
      <c r="ES7" s="71">
        <f t="shared" si="25"/>
        <v>42112933</v>
      </c>
      <c r="ET7" s="71">
        <f t="shared" si="25"/>
        <v>43764424</v>
      </c>
      <c r="EU7" s="71">
        <f t="shared" si="25"/>
        <v>44446754</v>
      </c>
      <c r="EV7" s="71">
        <f t="shared" si="25"/>
        <v>45729936</v>
      </c>
      <c r="EW7" s="71">
        <f t="shared" si="25"/>
        <v>47442477</v>
      </c>
      <c r="EX7" s="71"/>
    </row>
    <row r="8" spans="1:154" s="44" customFormat="1" x14ac:dyDescent="0.15">
      <c r="A8" s="45"/>
      <c r="B8" s="51">
        <v>2018</v>
      </c>
      <c r="C8" s="51">
        <v>30007</v>
      </c>
      <c r="D8" s="51">
        <v>46</v>
      </c>
      <c r="E8" s="51">
        <v>6</v>
      </c>
      <c r="F8" s="51">
        <v>0</v>
      </c>
      <c r="G8" s="51">
        <v>13</v>
      </c>
      <c r="H8" s="51" t="s">
        <v>132</v>
      </c>
      <c r="I8" s="51" t="s">
        <v>132</v>
      </c>
      <c r="J8" s="51" t="s">
        <v>154</v>
      </c>
      <c r="K8" s="51" t="s">
        <v>155</v>
      </c>
      <c r="L8" s="51" t="s">
        <v>156</v>
      </c>
      <c r="M8" s="51" t="s">
        <v>47</v>
      </c>
      <c r="N8" s="51" t="s">
        <v>30</v>
      </c>
      <c r="O8" s="51" t="s">
        <v>157</v>
      </c>
      <c r="P8" s="51" t="s">
        <v>158</v>
      </c>
      <c r="Q8" s="61">
        <v>25</v>
      </c>
      <c r="R8" s="51" t="s">
        <v>159</v>
      </c>
      <c r="S8" s="51" t="s">
        <v>160</v>
      </c>
      <c r="T8" s="51" t="s">
        <v>161</v>
      </c>
      <c r="U8" s="61">
        <v>1250142</v>
      </c>
      <c r="V8" s="61">
        <v>32836</v>
      </c>
      <c r="W8" s="51" t="s">
        <v>162</v>
      </c>
      <c r="X8" s="62" t="s">
        <v>163</v>
      </c>
      <c r="Y8" s="61">
        <v>414</v>
      </c>
      <c r="Z8" s="61" t="s">
        <v>62</v>
      </c>
      <c r="AA8" s="61">
        <v>20</v>
      </c>
      <c r="AB8" s="61" t="s">
        <v>62</v>
      </c>
      <c r="AC8" s="61" t="s">
        <v>62</v>
      </c>
      <c r="AD8" s="61">
        <v>434</v>
      </c>
      <c r="AE8" s="61">
        <v>414</v>
      </c>
      <c r="AF8" s="61" t="s">
        <v>62</v>
      </c>
      <c r="AG8" s="61">
        <v>414</v>
      </c>
      <c r="AH8" s="66">
        <v>106.4</v>
      </c>
      <c r="AI8" s="66">
        <v>107.5</v>
      </c>
      <c r="AJ8" s="66">
        <v>107.6</v>
      </c>
      <c r="AK8" s="66">
        <v>110.7</v>
      </c>
      <c r="AL8" s="66">
        <v>109.7</v>
      </c>
      <c r="AM8" s="66">
        <v>99.7</v>
      </c>
      <c r="AN8" s="66">
        <v>98.8</v>
      </c>
      <c r="AO8" s="66">
        <v>98.5</v>
      </c>
      <c r="AP8" s="66">
        <v>98.7</v>
      </c>
      <c r="AQ8" s="66">
        <v>99</v>
      </c>
      <c r="AR8" s="66">
        <v>98.8</v>
      </c>
      <c r="AS8" s="66">
        <v>103.1</v>
      </c>
      <c r="AT8" s="66">
        <v>104.5</v>
      </c>
      <c r="AU8" s="66">
        <v>102.7</v>
      </c>
      <c r="AV8" s="66">
        <v>105.5</v>
      </c>
      <c r="AW8" s="66">
        <v>104.2</v>
      </c>
      <c r="AX8" s="66">
        <v>93.6</v>
      </c>
      <c r="AY8" s="66">
        <v>91.8</v>
      </c>
      <c r="AZ8" s="66">
        <v>91.6</v>
      </c>
      <c r="BA8" s="66">
        <v>92.1</v>
      </c>
      <c r="BB8" s="66">
        <v>92.3</v>
      </c>
      <c r="BC8" s="66">
        <v>89.7</v>
      </c>
      <c r="BD8" s="69">
        <v>37.9</v>
      </c>
      <c r="BE8" s="69">
        <v>33.5</v>
      </c>
      <c r="BF8" s="69">
        <v>30.4</v>
      </c>
      <c r="BG8" s="69">
        <v>22.3</v>
      </c>
      <c r="BH8" s="69">
        <v>13.2</v>
      </c>
      <c r="BI8" s="69">
        <v>45.6</v>
      </c>
      <c r="BJ8" s="69">
        <v>38.1</v>
      </c>
      <c r="BK8" s="69">
        <v>42.9</v>
      </c>
      <c r="BL8" s="69">
        <v>40.200000000000003</v>
      </c>
      <c r="BM8" s="69">
        <v>40.4</v>
      </c>
      <c r="BN8" s="69">
        <v>64.099999999999994</v>
      </c>
      <c r="BO8" s="66">
        <v>81.5</v>
      </c>
      <c r="BP8" s="66">
        <v>79.400000000000006</v>
      </c>
      <c r="BQ8" s="66">
        <v>81.400000000000006</v>
      </c>
      <c r="BR8" s="66">
        <v>82.2</v>
      </c>
      <c r="BS8" s="66">
        <v>79.900000000000006</v>
      </c>
      <c r="BT8" s="66">
        <v>76.099999999999994</v>
      </c>
      <c r="BU8" s="66">
        <v>75.7</v>
      </c>
      <c r="BV8" s="66">
        <v>76.099999999999994</v>
      </c>
      <c r="BW8" s="66">
        <v>77</v>
      </c>
      <c r="BX8" s="66">
        <v>77.599999999999994</v>
      </c>
      <c r="BY8" s="66">
        <v>74.900000000000006</v>
      </c>
      <c r="BZ8" s="69">
        <v>58888</v>
      </c>
      <c r="CA8" s="69">
        <v>58800</v>
      </c>
      <c r="CB8" s="69">
        <v>57713</v>
      </c>
      <c r="CC8" s="69">
        <v>60602</v>
      </c>
      <c r="CD8" s="69">
        <v>62402</v>
      </c>
      <c r="CE8" s="69">
        <v>53447</v>
      </c>
      <c r="CF8" s="69">
        <v>54464</v>
      </c>
      <c r="CG8" s="69">
        <v>55265</v>
      </c>
      <c r="CH8" s="69">
        <v>56892</v>
      </c>
      <c r="CI8" s="69">
        <v>59108</v>
      </c>
      <c r="CJ8" s="66">
        <v>52412</v>
      </c>
      <c r="CK8" s="69">
        <v>19413</v>
      </c>
      <c r="CL8" s="69">
        <v>22509</v>
      </c>
      <c r="CM8" s="69">
        <v>22605</v>
      </c>
      <c r="CN8" s="69">
        <v>23967</v>
      </c>
      <c r="CO8" s="69">
        <v>25415</v>
      </c>
      <c r="CP8" s="69">
        <v>13027</v>
      </c>
      <c r="CQ8" s="69">
        <v>13969</v>
      </c>
      <c r="CR8" s="69">
        <v>14455</v>
      </c>
      <c r="CS8" s="69">
        <v>15171</v>
      </c>
      <c r="CT8" s="69">
        <v>15887</v>
      </c>
      <c r="CU8" s="66">
        <v>14708</v>
      </c>
      <c r="CV8" s="69">
        <v>51.1</v>
      </c>
      <c r="CW8" s="69">
        <v>51.7</v>
      </c>
      <c r="CX8" s="69">
        <v>52.7</v>
      </c>
      <c r="CY8" s="69">
        <v>50.1</v>
      </c>
      <c r="CZ8" s="69">
        <v>50.2</v>
      </c>
      <c r="DA8" s="69">
        <v>52.6</v>
      </c>
      <c r="DB8" s="69">
        <v>53.2</v>
      </c>
      <c r="DC8" s="69">
        <v>54.1</v>
      </c>
      <c r="DD8" s="69">
        <v>53.8</v>
      </c>
      <c r="DE8" s="69">
        <v>53</v>
      </c>
      <c r="DF8" s="69">
        <v>54.8</v>
      </c>
      <c r="DG8" s="69">
        <v>29</v>
      </c>
      <c r="DH8" s="69">
        <v>28.8</v>
      </c>
      <c r="DI8" s="69">
        <v>28.4</v>
      </c>
      <c r="DJ8" s="69">
        <v>28.9</v>
      </c>
      <c r="DK8" s="69">
        <v>29.1</v>
      </c>
      <c r="DL8" s="69">
        <v>24.2</v>
      </c>
      <c r="DM8" s="69">
        <v>25.3</v>
      </c>
      <c r="DN8" s="69">
        <v>25.2</v>
      </c>
      <c r="DO8" s="69">
        <v>25.4</v>
      </c>
      <c r="DP8" s="69">
        <v>25.8</v>
      </c>
      <c r="DQ8" s="69">
        <v>24.3</v>
      </c>
      <c r="DR8" s="66">
        <v>27.8</v>
      </c>
      <c r="DS8" s="66">
        <v>26.5</v>
      </c>
      <c r="DT8" s="66">
        <v>25.3</v>
      </c>
      <c r="DU8" s="66">
        <v>27</v>
      </c>
      <c r="DV8" s="66">
        <v>23</v>
      </c>
      <c r="DW8" s="66">
        <v>48.4</v>
      </c>
      <c r="DX8" s="66">
        <v>48.7</v>
      </c>
      <c r="DY8" s="66">
        <v>52.5</v>
      </c>
      <c r="DZ8" s="66">
        <v>52.7</v>
      </c>
      <c r="EA8" s="66">
        <v>53.7</v>
      </c>
      <c r="EB8" s="66">
        <v>52.5</v>
      </c>
      <c r="EC8" s="66">
        <v>39.200000000000003</v>
      </c>
      <c r="ED8" s="66">
        <v>30.8</v>
      </c>
      <c r="EE8" s="66">
        <v>34.9</v>
      </c>
      <c r="EF8" s="66">
        <v>37.4</v>
      </c>
      <c r="EG8" s="66">
        <v>40.299999999999997</v>
      </c>
      <c r="EH8" s="66">
        <v>62.3</v>
      </c>
      <c r="EI8" s="66">
        <v>61.7</v>
      </c>
      <c r="EJ8" s="66">
        <v>66.099999999999994</v>
      </c>
      <c r="EK8" s="66">
        <v>68.400000000000006</v>
      </c>
      <c r="EL8" s="66">
        <v>69.3</v>
      </c>
      <c r="EM8" s="66">
        <v>68.8</v>
      </c>
      <c r="EN8" s="69">
        <v>50751346</v>
      </c>
      <c r="EO8" s="69">
        <v>52010240</v>
      </c>
      <c r="EP8" s="69">
        <v>48604606</v>
      </c>
      <c r="EQ8" s="69">
        <v>49138210</v>
      </c>
      <c r="ER8" s="69">
        <v>44668343</v>
      </c>
      <c r="ES8" s="69">
        <v>42112933</v>
      </c>
      <c r="ET8" s="69">
        <v>43764424</v>
      </c>
      <c r="EU8" s="69">
        <v>44446754</v>
      </c>
      <c r="EV8" s="69">
        <v>45729936</v>
      </c>
      <c r="EW8" s="69">
        <v>47442477</v>
      </c>
      <c r="EX8" s="69">
        <v>47139449</v>
      </c>
    </row>
    <row r="9" spans="1:154" x14ac:dyDescent="0.15">
      <c r="N9" s="58"/>
      <c r="P9" s="58"/>
      <c r="S9" s="58"/>
      <c r="T9" s="58"/>
      <c r="U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70"/>
      <c r="BS9" s="70"/>
      <c r="BT9" s="59"/>
      <c r="BU9" s="59"/>
      <c r="BV9" s="59"/>
      <c r="BW9" s="59"/>
      <c r="BX9" s="59"/>
      <c r="BY9" s="59"/>
      <c r="BZ9" s="59"/>
      <c r="CA9" s="59"/>
      <c r="CB9" s="59"/>
      <c r="CC9" s="70"/>
      <c r="CD9" s="70"/>
      <c r="CE9" s="59"/>
      <c r="CF9" s="59"/>
      <c r="CG9" s="59"/>
      <c r="CH9" s="59"/>
      <c r="CI9" s="59"/>
      <c r="CJ9" s="59"/>
      <c r="CK9" s="59"/>
      <c r="CL9" s="59"/>
      <c r="CM9" s="59"/>
      <c r="CN9" s="72"/>
      <c r="CO9" s="72"/>
      <c r="CP9" s="59"/>
      <c r="CQ9" s="59"/>
      <c r="CR9" s="59"/>
      <c r="CS9" s="59"/>
      <c r="CT9" s="59"/>
      <c r="CU9" s="59"/>
      <c r="CV9" s="59"/>
      <c r="CW9" s="59"/>
      <c r="CX9" s="59"/>
      <c r="CY9" s="70"/>
      <c r="CZ9" s="70"/>
      <c r="DA9" s="59"/>
      <c r="DB9" s="59"/>
      <c r="DC9" s="59"/>
      <c r="DD9" s="59"/>
      <c r="DE9" s="59"/>
      <c r="DF9" s="59"/>
      <c r="DG9" s="59"/>
      <c r="DH9" s="59"/>
      <c r="DI9" s="59"/>
      <c r="DJ9" s="70"/>
      <c r="DK9" s="70"/>
      <c r="DL9" s="59"/>
      <c r="DM9" s="59"/>
      <c r="DN9" s="59"/>
      <c r="DO9" s="59"/>
      <c r="DP9" s="59"/>
      <c r="DQ9" s="59"/>
      <c r="DR9" s="59"/>
      <c r="DS9" s="59"/>
      <c r="DT9" s="59"/>
      <c r="DU9" s="70"/>
      <c r="DV9" s="70"/>
      <c r="DW9" s="59"/>
      <c r="DX9" s="59"/>
      <c r="DY9" s="59"/>
      <c r="DZ9" s="59"/>
      <c r="EA9" s="59"/>
      <c r="EB9" s="59"/>
      <c r="EC9" s="59"/>
      <c r="ED9" s="59"/>
      <c r="EE9" s="59"/>
      <c r="EF9" s="70"/>
      <c r="EG9" s="70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</row>
    <row r="10" spans="1:154" x14ac:dyDescent="0.15">
      <c r="A10" s="46"/>
      <c r="B10" s="46" t="s">
        <v>70</v>
      </c>
      <c r="C10" s="46" t="s">
        <v>164</v>
      </c>
      <c r="D10" s="46" t="s">
        <v>165</v>
      </c>
      <c r="E10" s="46" t="s">
        <v>166</v>
      </c>
      <c r="F10" s="46" t="s">
        <v>10</v>
      </c>
      <c r="N10" s="58"/>
      <c r="P10" s="59"/>
      <c r="S10" s="58"/>
      <c r="T10" s="58"/>
      <c r="U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9"/>
      <c r="AI10" s="59"/>
      <c r="AJ10" s="59"/>
      <c r="AK10" s="59"/>
      <c r="AL10" s="59"/>
      <c r="AM10" s="59"/>
      <c r="AN10" s="59"/>
      <c r="AO10" s="59"/>
      <c r="AP10" s="59"/>
      <c r="AQ10" s="58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8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8"/>
      <c r="BN10" s="58"/>
      <c r="BO10" s="58"/>
      <c r="BP10" s="59"/>
      <c r="BQ10" s="59"/>
      <c r="BR10" s="59"/>
      <c r="BS10" s="59"/>
      <c r="BT10" s="59"/>
      <c r="BU10" s="59"/>
      <c r="BV10" s="59"/>
      <c r="BW10" s="59"/>
      <c r="BX10" s="58"/>
      <c r="BY10" s="59"/>
      <c r="BZ10" s="58"/>
      <c r="CA10" s="59"/>
      <c r="CB10" s="59"/>
      <c r="CC10" s="59"/>
      <c r="CD10" s="59"/>
      <c r="CE10" s="59"/>
      <c r="CF10" s="59"/>
      <c r="CG10" s="59"/>
      <c r="CH10" s="59"/>
      <c r="CI10" s="58"/>
      <c r="CJ10" s="59"/>
      <c r="CK10" s="58"/>
      <c r="CL10" s="59"/>
      <c r="CM10" s="59"/>
      <c r="CN10" s="59"/>
      <c r="CO10" s="59"/>
      <c r="CP10" s="59"/>
      <c r="CQ10" s="59"/>
      <c r="CR10" s="59"/>
      <c r="CS10" s="59"/>
      <c r="CT10" s="58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8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8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8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8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8"/>
      <c r="EX10" s="59"/>
    </row>
    <row r="11" spans="1:154" x14ac:dyDescent="0.15">
      <c r="A11" s="46" t="s">
        <v>167</v>
      </c>
      <c r="B11" s="52">
        <f>DATEVALUE($B$6-4&amp;"年1月1日")</f>
        <v>41640</v>
      </c>
      <c r="C11" s="52">
        <f>DATEVALUE($B$6-3&amp;"年1月1日")</f>
        <v>42005</v>
      </c>
      <c r="D11" s="52">
        <f>DATEVALUE($B$6-2&amp;"年1月1日")</f>
        <v>42370</v>
      </c>
      <c r="E11" s="52">
        <f>DATEVALUE($B$6-1&amp;"年1月1日")</f>
        <v>42736</v>
      </c>
      <c r="F11" s="52">
        <f>DATEVALUE($B$6&amp;"年1月1日")</f>
        <v>43101</v>
      </c>
      <c r="N11" s="58"/>
      <c r="P11" s="58"/>
      <c r="S11" s="58"/>
      <c r="T11" s="58"/>
      <c r="U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9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9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9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9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9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9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</row>
    <row r="12" spans="1:154" x14ac:dyDescent="0.15">
      <c r="N12" s="58"/>
      <c r="P12" s="58"/>
      <c r="S12" s="58"/>
      <c r="T12" s="58"/>
      <c r="U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</row>
    <row r="13" spans="1:154" x14ac:dyDescent="0.15">
      <c r="N13" s="58"/>
      <c r="P13" s="58"/>
      <c r="S13" s="58"/>
      <c r="T13" s="58"/>
      <c r="U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</row>
    <row r="14" spans="1:154" x14ac:dyDescent="0.15">
      <c r="N14" s="58"/>
      <c r="P14" s="58"/>
      <c r="S14" s="58"/>
      <c r="T14" s="58"/>
      <c r="U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</row>
    <row r="15" spans="1:154" x14ac:dyDescent="0.15">
      <c r="N15" s="58"/>
      <c r="P15" s="58"/>
      <c r="S15" s="58"/>
      <c r="T15" s="58"/>
      <c r="U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</row>
    <row r="16" spans="1:154" x14ac:dyDescent="0.15">
      <c r="N16" s="58"/>
      <c r="P16" s="58"/>
      <c r="S16" s="58"/>
      <c r="T16" s="58"/>
      <c r="U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</row>
    <row r="17" spans="14:154" x14ac:dyDescent="0.15">
      <c r="N17" s="58"/>
      <c r="P17" s="58"/>
      <c r="S17" s="58"/>
      <c r="T17" s="58"/>
      <c r="U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</row>
    <row r="18" spans="14:154" x14ac:dyDescent="0.15">
      <c r="N18" s="58"/>
      <c r="P18" s="58"/>
      <c r="S18" s="58"/>
      <c r="T18" s="58"/>
      <c r="U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</row>
    <row r="19" spans="14:154" x14ac:dyDescent="0.15">
      <c r="N19" s="58"/>
      <c r="P19" s="58"/>
      <c r="S19" s="58"/>
      <c r="T19" s="58"/>
      <c r="U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</row>
    <row r="20" spans="14:154" x14ac:dyDescent="0.15">
      <c r="N20" s="58"/>
      <c r="P20" s="58"/>
      <c r="S20" s="58"/>
      <c r="T20" s="58"/>
      <c r="U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</row>
  </sheetData>
  <mergeCells count="12">
    <mergeCell ref="EN4:EX4"/>
    <mergeCell ref="H6:J6"/>
    <mergeCell ref="CK4:CU4"/>
    <mergeCell ref="CV4:DF4"/>
    <mergeCell ref="DG4:DQ4"/>
    <mergeCell ref="DR4:EB4"/>
    <mergeCell ref="EC4:EM4"/>
    <mergeCell ref="AH4:AR4"/>
    <mergeCell ref="AS4:BC4"/>
    <mergeCell ref="BD4:BN4"/>
    <mergeCell ref="BO4:BY4"/>
    <mergeCell ref="BZ4:CJ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2020-01-29T06:33:08Z</cp:lastPrinted>
  <dcterms:created xsi:type="dcterms:W3CDTF">2019-12-05T07:33:14Z</dcterms:created>
  <dcterms:modified xsi:type="dcterms:W3CDTF">2020-01-29T06:44:51Z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2020-01-23T05:06:00Z</vt:filetime>
  </property>
</Properties>
</file>