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w+sa2YDTodOxoeNhhYi8FTTwkvIC079OQGsM7BkbhrVuSAY58H3cgvtgF78OFds0q2R5MzgGvmFu76lWGJo37w==" workbookSaltValue="ld5C8SY+HMy95YrwmMoLG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D11" i="5"/>
  <c r="C11" i="5"/>
  <c r="B11" i="5"/>
  <c r="EW7" i="5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H78" i="4"/>
  <c r="LO78" i="4"/>
  <c r="KV78" i="4"/>
  <c r="KC78" i="4"/>
  <c r="JJ78" i="4"/>
  <c r="HM78" i="4"/>
  <c r="GT78" i="4"/>
  <c r="GA78" i="4"/>
  <c r="FH78" i="4"/>
  <c r="EO78" i="4"/>
  <c r="CS78" i="4"/>
  <c r="BZ78" i="4"/>
  <c r="BG78" i="4"/>
  <c r="AN78" i="4"/>
  <c r="U78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54" i="4"/>
  <c r="LY54" i="4"/>
  <c r="LJ54" i="4"/>
  <c r="KU54" i="4"/>
  <c r="KF54" i="4"/>
  <c r="IZ54" i="4"/>
  <c r="IK54" i="4"/>
  <c r="HV54" i="4"/>
  <c r="HG54" i="4"/>
  <c r="GR54" i="4"/>
  <c r="FL54" i="4"/>
  <c r="EW54" i="4"/>
  <c r="EH54" i="4"/>
  <c r="DS54" i="4"/>
  <c r="DD54" i="4"/>
  <c r="BX54" i="4"/>
  <c r="BI54" i="4"/>
  <c r="AT54" i="4"/>
  <c r="AE54" i="4"/>
  <c r="P54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MN32" i="4"/>
  <c r="LY32" i="4"/>
  <c r="LJ32" i="4"/>
  <c r="KU32" i="4"/>
  <c r="KF32" i="4"/>
  <c r="IZ32" i="4"/>
  <c r="IK32" i="4"/>
  <c r="HV32" i="4"/>
  <c r="HG32" i="4"/>
  <c r="GR32" i="4"/>
  <c r="FL32" i="4"/>
  <c r="EW32" i="4"/>
  <c r="EH32" i="4"/>
  <c r="DS32" i="4"/>
  <c r="DD32" i="4"/>
  <c r="BX32" i="4"/>
  <c r="BI32" i="4"/>
  <c r="AT32" i="4"/>
  <c r="AE32" i="4"/>
  <c r="P32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</calcChain>
</file>

<file path=xl/sharedStrings.xml><?xml version="1.0" encoding="utf-8"?>
<sst xmlns="http://schemas.openxmlformats.org/spreadsheetml/2006/main" count="320" uniqueCount="171">
  <si>
    <t>経営比較分析表（平成30年度決算）</t>
    <rPh sb="8" eb="10">
      <t>ヘイセイ</t>
    </rPh>
    <rPh sb="12" eb="14">
      <t>ネンド</t>
    </rPh>
    <rPh sb="14" eb="16">
      <t>ケッサン</t>
    </rPh>
    <phoneticPr fontId="2"/>
  </si>
  <si>
    <t>法適用区分</t>
    <rPh sb="0" eb="1">
      <t>ホウ</t>
    </rPh>
    <rPh sb="1" eb="3">
      <t>テキヨウ</t>
    </rPh>
    <rPh sb="3" eb="5">
      <t>クブン</t>
    </rPh>
    <phoneticPr fontId="2"/>
  </si>
  <si>
    <t>診療科数</t>
    <rPh sb="0" eb="3">
      <t>シンリョウカ</t>
    </rPh>
    <rPh sb="3" eb="4">
      <t>スウ</t>
    </rPh>
    <phoneticPr fontId="2"/>
  </si>
  <si>
    <t>許可病床（結核）</t>
    <rPh sb="0" eb="2">
      <t>キョカ</t>
    </rPh>
    <rPh sb="2" eb="4">
      <t>ビョウショウ</t>
    </rPh>
    <rPh sb="5" eb="7">
      <t>ケッカク</t>
    </rPh>
    <phoneticPr fontId="2"/>
  </si>
  <si>
    <t>平成4</t>
  </si>
  <si>
    <t>管理者の情報</t>
    <rPh sb="0" eb="3">
      <t>カンリシャ</t>
    </rPh>
    <rPh sb="4" eb="6">
      <t>ジョウホウ</t>
    </rPh>
    <phoneticPr fontId="2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</si>
  <si>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2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</si>
  <si>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2"/>
  </si>
  <si>
    <t>許可病床（療養）</t>
    <rPh sb="0" eb="2">
      <t>キョカ</t>
    </rPh>
    <rPh sb="2" eb="4">
      <t>ビョウショウ</t>
    </rPh>
    <rPh sb="5" eb="7">
      <t>リョウヨウ</t>
    </rPh>
    <phoneticPr fontId="2"/>
  </si>
  <si>
    <t>平均値</t>
    <rPh sb="0" eb="2">
      <t>ヘイキン</t>
    </rPh>
    <rPh sb="2" eb="3">
      <t>チ</t>
    </rPh>
    <phoneticPr fontId="2"/>
  </si>
  <si>
    <t>Ｎ年度</t>
    <rPh sb="1" eb="3">
      <t>ネンド</t>
    </rPh>
    <phoneticPr fontId="2"/>
  </si>
  <si>
    <t>平成18</t>
  </si>
  <si>
    <t>Ⅱ 分析欄</t>
    <rPh sb="2" eb="4">
      <t>ブンセキ</t>
    </rPh>
    <rPh sb="4" eb="5">
      <t>ラン</t>
    </rPh>
    <phoneticPr fontId="2"/>
  </si>
  <si>
    <t>許可病床（一般）</t>
    <rPh sb="0" eb="2">
      <t>キョカ</t>
    </rPh>
    <rPh sb="2" eb="4">
      <t>ビョウショウ</t>
    </rPh>
    <rPh sb="5" eb="7">
      <t>イッパン</t>
    </rPh>
    <phoneticPr fontId="2"/>
  </si>
  <si>
    <t>当該値(N)</t>
  </si>
  <si>
    <t>病院区分</t>
    <rPh sb="0" eb="2">
      <t>ビョウイン</t>
    </rPh>
    <rPh sb="2" eb="4">
      <t>クブン</t>
    </rPh>
    <phoneticPr fontId="2"/>
  </si>
  <si>
    <t>平成9</t>
  </si>
  <si>
    <t>平成8</t>
  </si>
  <si>
    <t>地方独立行政法人化</t>
    <rPh sb="0" eb="9">
      <t>チホウドクリツギョウセイホウジンカ</t>
    </rPh>
    <phoneticPr fontId="2"/>
  </si>
  <si>
    <t>類似区分</t>
    <rPh sb="0" eb="2">
      <t>ルイジ</t>
    </rPh>
    <rPh sb="2" eb="4">
      <t>クブン</t>
    </rPh>
    <phoneticPr fontId="2"/>
  </si>
  <si>
    <t>平成12</t>
  </si>
  <si>
    <t>大項目</t>
    <rPh sb="0" eb="3">
      <t>ダイコウモク</t>
    </rPh>
    <phoneticPr fontId="2"/>
  </si>
  <si>
    <t>グラフ凡例</t>
    <rPh sb="3" eb="5">
      <t>ハンレイ</t>
    </rPh>
    <phoneticPr fontId="2"/>
  </si>
  <si>
    <t>■</t>
  </si>
  <si>
    <t>指定管理者制度導入</t>
    <rPh sb="0" eb="7">
      <t>シテイカンリシャセイド</t>
    </rPh>
    <rPh sb="7" eb="9">
      <t>ドウニュウ</t>
    </rPh>
    <phoneticPr fontId="2"/>
  </si>
  <si>
    <t>平成7</t>
  </si>
  <si>
    <t>当該病院値（当該値）</t>
    <rPh sb="2" eb="4">
      <t>ビョウイン</t>
    </rPh>
    <phoneticPr fontId="2"/>
  </si>
  <si>
    <t>－</t>
  </si>
  <si>
    <t>経営形態</t>
    <rPh sb="0" eb="2">
      <t>ケイエイ</t>
    </rPh>
    <rPh sb="2" eb="4">
      <t>ケイタイ</t>
    </rPh>
    <phoneticPr fontId="2"/>
  </si>
  <si>
    <t>看護配置</t>
    <rPh sb="0" eb="2">
      <t>カンゴ</t>
    </rPh>
    <rPh sb="2" eb="4">
      <t>ハイチ</t>
    </rPh>
    <phoneticPr fontId="2"/>
  </si>
  <si>
    <t>DPC対象病院</t>
    <rPh sb="3" eb="5">
      <t>タイショウ</t>
    </rPh>
    <rPh sb="5" eb="7">
      <t>ビョウイン</t>
    </rPh>
    <phoneticPr fontId="2"/>
  </si>
  <si>
    <t>平成21</t>
  </si>
  <si>
    <t>特殊診療機能　※１</t>
    <rPh sb="0" eb="2">
      <t>トクシュ</t>
    </rPh>
    <rPh sb="2" eb="4">
      <t>シンリョウ</t>
    </rPh>
    <rPh sb="4" eb="6">
      <t>キノウ</t>
    </rPh>
    <phoneticPr fontId="2"/>
  </si>
  <si>
    <t>指定病院の状況　※２</t>
    <rPh sb="0" eb="2">
      <t>シテイ</t>
    </rPh>
    <rPh sb="2" eb="4">
      <t>ビョウイン</t>
    </rPh>
    <rPh sb="5" eb="7">
      <t>ジョウキョウ</t>
    </rPh>
    <phoneticPr fontId="2"/>
  </si>
  <si>
    <t>平成5</t>
  </si>
  <si>
    <t>【】</t>
  </si>
  <si>
    <t>人口（人）</t>
    <rPh sb="0" eb="2">
      <t>ジンコウ</t>
    </rPh>
    <rPh sb="3" eb="4">
      <t>ニン</t>
    </rPh>
    <phoneticPr fontId="2"/>
  </si>
  <si>
    <t>許可病床（精神）</t>
    <rPh sb="0" eb="2">
      <t>キョカ</t>
    </rPh>
    <rPh sb="2" eb="4">
      <t>ビョウショウ</t>
    </rPh>
    <rPh sb="5" eb="7">
      <t>セイシン</t>
    </rPh>
    <phoneticPr fontId="2"/>
  </si>
  <si>
    <t>許可病床（合計）</t>
    <rPh sb="0" eb="2">
      <t>キョカ</t>
    </rPh>
    <rPh sb="2" eb="4">
      <t>ビョウショウ</t>
    </rPh>
    <rPh sb="5" eb="7">
      <t>ゴウケイ</t>
    </rPh>
    <phoneticPr fontId="2"/>
  </si>
  <si>
    <t>⑦職員給与費対医業収益比率(％)</t>
  </si>
  <si>
    <t>許可病床（感染症）</t>
    <rPh sb="0" eb="2">
      <t>キョカ</t>
    </rPh>
    <rPh sb="2" eb="4">
      <t>ビョウショウ</t>
    </rPh>
    <rPh sb="5" eb="8">
      <t>カンセンショウ</t>
    </rPh>
    <phoneticPr fontId="2"/>
  </si>
  <si>
    <t>⑤</t>
  </si>
  <si>
    <t>類似病院平均値（平均値）</t>
    <rPh sb="2" eb="4">
      <t>ビョウイン</t>
    </rPh>
    <phoneticPr fontId="2"/>
  </si>
  <si>
    <t>平成30年度全国平均</t>
  </si>
  <si>
    <t>当該値(N-1)</t>
  </si>
  <si>
    <t>建物面積（㎡）</t>
    <rPh sb="0" eb="2">
      <t>タテモノ</t>
    </rPh>
    <rPh sb="2" eb="4">
      <t>メンセキ</t>
    </rPh>
    <phoneticPr fontId="2"/>
  </si>
  <si>
    <t>一般病院</t>
  </si>
  <si>
    <t>②</t>
  </si>
  <si>
    <t>不採算地区病院</t>
    <rPh sb="0" eb="3">
      <t>フサイサン</t>
    </rPh>
    <rPh sb="3" eb="5">
      <t>チク</t>
    </rPh>
    <rPh sb="5" eb="7">
      <t>ビョウイン</t>
    </rPh>
    <phoneticPr fontId="2"/>
  </si>
  <si>
    <t>稼働病床（一般）</t>
    <rPh sb="0" eb="2">
      <t>カドウ</t>
    </rPh>
    <rPh sb="2" eb="4">
      <t>ビョウショウ</t>
    </rPh>
    <rPh sb="5" eb="7">
      <t>イッパン</t>
    </rPh>
    <phoneticPr fontId="2"/>
  </si>
  <si>
    <t>稼働病床（療養）</t>
    <rPh sb="0" eb="2">
      <t>カドウ</t>
    </rPh>
    <rPh sb="2" eb="4">
      <t>ビョウショウ</t>
    </rPh>
    <rPh sb="5" eb="7">
      <t>リョウヨウ</t>
    </rPh>
    <phoneticPr fontId="2"/>
  </si>
  <si>
    <t>稼働病床（一般＋療養）</t>
    <rPh sb="0" eb="2">
      <t>カドウ</t>
    </rPh>
    <rPh sb="2" eb="4">
      <t>ビョウショウ</t>
    </rPh>
    <rPh sb="5" eb="7">
      <t>イッパン</t>
    </rPh>
    <phoneticPr fontId="2"/>
  </si>
  <si>
    <t>※１　ド…人間ドック　透…人工透析　Ｉ…ＩＣＵ・ＣＣＵ 未…ＮＩＣＵ・未熟児室　訓…運動機能訓練室　ガ…ガン（放射線）診療</t>
  </si>
  <si>
    <t>平成14</t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</si>
  <si>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</si>
  <si>
    <t>1. 経営の健全性・効率性</t>
  </si>
  <si>
    <t>Ⅰ 地域において担っている役割</t>
    <rPh sb="2" eb="4">
      <t>チイキ</t>
    </rPh>
    <rPh sb="8" eb="9">
      <t>ニナ</t>
    </rPh>
    <rPh sb="13" eb="15">
      <t>ヤクワリ</t>
    </rPh>
    <phoneticPr fontId="2"/>
  </si>
  <si>
    <t>平成元</t>
  </si>
  <si>
    <t>再編・ネットワーク化</t>
    <rPh sb="0" eb="2">
      <t>サイヘン</t>
    </rPh>
    <rPh sb="9" eb="10">
      <t>カ</t>
    </rPh>
    <phoneticPr fontId="2"/>
  </si>
  <si>
    <t>平成6</t>
  </si>
  <si>
    <t>平成24</t>
  </si>
  <si>
    <t>-</t>
  </si>
  <si>
    <t>平成2</t>
  </si>
  <si>
    <t>平成3</t>
  </si>
  <si>
    <t>平成10</t>
  </si>
  <si>
    <t>平成11</t>
  </si>
  <si>
    <t>平成13</t>
  </si>
  <si>
    <t>当該値</t>
    <rPh sb="0" eb="2">
      <t>トウガイ</t>
    </rPh>
    <rPh sb="2" eb="3">
      <t>チ</t>
    </rPh>
    <phoneticPr fontId="2"/>
  </si>
  <si>
    <t>平成15</t>
  </si>
  <si>
    <t>Ｎ－４年度</t>
    <rPh sb="3" eb="5">
      <t>ネンド</t>
    </rPh>
    <phoneticPr fontId="2"/>
  </si>
  <si>
    <t>平均値(N-1)</t>
  </si>
  <si>
    <t>平成16</t>
  </si>
  <si>
    <t>平成17</t>
  </si>
  <si>
    <t>経営形態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</si>
  <si>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2"/>
  </si>
  <si>
    <t>平成20</t>
  </si>
  <si>
    <t>平成19</t>
  </si>
  <si>
    <t>平成22</t>
  </si>
  <si>
    <t>当該値(N-2)</t>
  </si>
  <si>
    <t>平成23</t>
  </si>
  <si>
    <t>平成25</t>
  </si>
  <si>
    <t>平成26</t>
  </si>
  <si>
    <t>平成27</t>
  </si>
  <si>
    <t>平成28</t>
  </si>
  <si>
    <t>平成29</t>
  </si>
  <si>
    <t>④</t>
  </si>
  <si>
    <t>平成30</t>
  </si>
  <si>
    <t>項番</t>
    <rPh sb="0" eb="2">
      <t>コウバン</t>
    </rPh>
    <phoneticPr fontId="2"/>
  </si>
  <si>
    <t>平成31</t>
  </si>
  <si>
    <t>令和元</t>
  </si>
  <si>
    <t>令和2</t>
  </si>
  <si>
    <t>2. 老朽化の状況について</t>
  </si>
  <si>
    <t>2. 老朽化の状況</t>
  </si>
  <si>
    <t>許可病床（精神）</t>
  </si>
  <si>
    <t>全体総括</t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</si>
  <si>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2"/>
  </si>
  <si>
    <t>①</t>
  </si>
  <si>
    <t>③</t>
  </si>
  <si>
    <t>⑥</t>
  </si>
  <si>
    <t>⑦</t>
  </si>
  <si>
    <t>⑧</t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</si>
  <si>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2"/>
  </si>
  <si>
    <t>年度</t>
    <rPh sb="0" eb="2">
      <t>ネンド</t>
    </rPh>
    <phoneticPr fontId="19"/>
  </si>
  <si>
    <t>業務コード</t>
    <rPh sb="0" eb="2">
      <t>ギョウム</t>
    </rPh>
    <phoneticPr fontId="19"/>
  </si>
  <si>
    <t>団体コード</t>
    <rPh sb="0" eb="2">
      <t>ダンタイ</t>
    </rPh>
    <phoneticPr fontId="19"/>
  </si>
  <si>
    <t>業種コード</t>
    <rPh sb="0" eb="2">
      <t>ギョウシュ</t>
    </rPh>
    <phoneticPr fontId="19"/>
  </si>
  <si>
    <t>事業コード</t>
    <rPh sb="0" eb="2">
      <t>ジギョウ</t>
    </rPh>
    <phoneticPr fontId="19"/>
  </si>
  <si>
    <t>施設コード</t>
    <rPh sb="0" eb="2">
      <t>シセツ</t>
    </rPh>
    <phoneticPr fontId="19"/>
  </si>
  <si>
    <t>基本情報</t>
    <rPh sb="0" eb="2">
      <t>キホン</t>
    </rPh>
    <rPh sb="2" eb="4">
      <t>ジョウホウ</t>
    </rPh>
    <phoneticPr fontId="2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</si>
  <si>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2"/>
  </si>
  <si>
    <t>中項目</t>
    <rPh sb="0" eb="1">
      <t>チュウ</t>
    </rPh>
    <rPh sb="1" eb="3">
      <t>コウモク</t>
    </rPh>
    <phoneticPr fontId="2"/>
  </si>
  <si>
    <t>①経常収支比率(％)</t>
    <rPh sb="1" eb="3">
      <t>ケイジョウ</t>
    </rPh>
    <rPh sb="3" eb="5">
      <t>シュウシ</t>
    </rPh>
    <rPh sb="5" eb="7">
      <t>ヒリツ</t>
    </rPh>
    <phoneticPr fontId="2"/>
  </si>
  <si>
    <t>②医業収支比率(％)</t>
  </si>
  <si>
    <t>③累積欠損金比率(％)</t>
  </si>
  <si>
    <t>平均値(N-3)</t>
  </si>
  <si>
    <t>④病床利用率(％)</t>
  </si>
  <si>
    <t>平均値(N)</t>
  </si>
  <si>
    <t>⑤入院患者１人１日当たり収益(円)</t>
  </si>
  <si>
    <t>⑥外来患者１人１日当たり収益(円)</t>
  </si>
  <si>
    <t>⑧材料費対医業収益比率(％)</t>
  </si>
  <si>
    <t>①有形固定資産減価償却率(％)</t>
  </si>
  <si>
    <t>②機械備品減価償却率(％)</t>
  </si>
  <si>
    <t>③１床当たり有形固定資産(円)</t>
  </si>
  <si>
    <t>小項目</t>
    <rPh sb="0" eb="3">
      <t>ショウコウモク</t>
    </rPh>
    <phoneticPr fontId="2"/>
  </si>
  <si>
    <t>都道府県名称</t>
    <rPh sb="0" eb="4">
      <t>トドウフケン</t>
    </rPh>
    <phoneticPr fontId="2"/>
  </si>
  <si>
    <t>団体名称</t>
    <rPh sb="0" eb="3">
      <t>ダンタイメイ</t>
    </rPh>
    <phoneticPr fontId="2"/>
  </si>
  <si>
    <t>施設名称</t>
  </si>
  <si>
    <t>類似区分</t>
  </si>
  <si>
    <t>診療科数</t>
  </si>
  <si>
    <t>DPC対象病院</t>
  </si>
  <si>
    <t>特殊診療機能</t>
  </si>
  <si>
    <t>岩手県</t>
  </si>
  <si>
    <t>指定病院の状況</t>
  </si>
  <si>
    <t>人口（人）</t>
  </si>
  <si>
    <t>建物面積（㎡）</t>
  </si>
  <si>
    <t>不採算地区病院</t>
  </si>
  <si>
    <t>看護配置</t>
  </si>
  <si>
    <t>グラフ参照用</t>
    <rPh sb="3" eb="6">
      <t>サンショウヨウ</t>
    </rPh>
    <phoneticPr fontId="2"/>
  </si>
  <si>
    <t>許可病床（一般）</t>
  </si>
  <si>
    <t>許可病床（療養）</t>
  </si>
  <si>
    <t>許可病床（結核）</t>
  </si>
  <si>
    <t>許可病床（感染症）</t>
  </si>
  <si>
    <t>許可病床（合計）</t>
  </si>
  <si>
    <t>稼働病床（一般）</t>
  </si>
  <si>
    <t>稼働病床（療養）</t>
  </si>
  <si>
    <t>稼働病床（一般＋療養）</t>
    <rPh sb="5" eb="7">
      <t>イッパン</t>
    </rPh>
    <phoneticPr fontId="2"/>
  </si>
  <si>
    <t>当該値(N-4)</t>
  </si>
  <si>
    <t>当該値(N-3)</t>
  </si>
  <si>
    <t>平均値(N-4)</t>
  </si>
  <si>
    <t>平均値(N-2)</t>
  </si>
  <si>
    <t>全国平均</t>
  </si>
  <si>
    <t>全国平均</t>
    <rPh sb="0" eb="2">
      <t>ゼンコク</t>
    </rPh>
    <rPh sb="2" eb="4">
      <t>ヘイキン</t>
    </rPh>
    <phoneticPr fontId="2"/>
  </si>
  <si>
    <t>表参照用</t>
    <rPh sb="0" eb="1">
      <t>ヒョウ</t>
    </rPh>
    <rPh sb="1" eb="4">
      <t>サンショウヨウ</t>
    </rPh>
    <phoneticPr fontId="2"/>
  </si>
  <si>
    <t>一戸病院</t>
  </si>
  <si>
    <t>条例全部</t>
  </si>
  <si>
    <t>病院事業</t>
  </si>
  <si>
    <t>100床以上～200床未満</t>
  </si>
  <si>
    <t>自治体職員</t>
  </si>
  <si>
    <t>直営</t>
  </si>
  <si>
    <t>訓</t>
  </si>
  <si>
    <t>救 感</t>
  </si>
  <si>
    <t>非該当</t>
  </si>
  <si>
    <t>１０：１</t>
  </si>
  <si>
    <t>Ｎ－３年度</t>
    <rPh sb="3" eb="5">
      <t>ネンド</t>
    </rPh>
    <phoneticPr fontId="2"/>
  </si>
  <si>
    <t>Ｎ－２年度</t>
    <rPh sb="3" eb="5">
      <t>ネンド</t>
    </rPh>
    <phoneticPr fontId="2"/>
  </si>
  <si>
    <t>Ｎ－１年度</t>
    <rPh sb="3" eb="5">
      <t>ネンド</t>
    </rPh>
    <phoneticPr fontId="2"/>
  </si>
  <si>
    <t>年度</t>
    <rPh sb="0" eb="2">
      <t>ネンド</t>
    </rPh>
    <phoneticPr fontId="2"/>
  </si>
  <si>
    <t>・県北部における精神医療の拠点病院としての機能を担う。
・圏域の地域病院として、基幹病院と連携しながら地域の入院機能を担う。</t>
  </si>
  <si>
    <t>　①、②の表で、経常収支比率及び医業収支比率は、類似病院の平均値を下回り、③の表で、累積欠損金比率は、類似病院の平均値を上回っている。
　④、⑤、⑥の表で、当病院の当病床利用率及び１人当たり収益は、増加傾向にあるものの、類似病院の平均値を下回っていることや、病床利用率は、低下傾向にあることから、患者確保の取組が必要である。
　⑦、⑧の表で、材料費は、本県の他県立病院とのスケールメリット等により、類似病院の平均値を下回る一方、給与費は平均値を上回っていることから、職員の適正配置や収益確保の取組が必要である。</t>
    <rPh sb="51" eb="55">
      <t>ルイジビョウイン</t>
    </rPh>
    <rPh sb="56" eb="59">
      <t>ヘイキンチ</t>
    </rPh>
    <rPh sb="75" eb="76">
      <t>ヒョウ</t>
    </rPh>
    <rPh sb="78" eb="79">
      <t>トウ</t>
    </rPh>
    <rPh sb="79" eb="81">
      <t>ビョウイン</t>
    </rPh>
    <rPh sb="82" eb="83">
      <t>トウ</t>
    </rPh>
    <rPh sb="92" eb="93">
      <t>ア</t>
    </rPh>
    <rPh sb="99" eb="101">
      <t>ゾウカ</t>
    </rPh>
    <rPh sb="101" eb="103">
      <t>ケイコウ</t>
    </rPh>
    <rPh sb="176" eb="178">
      <t>ホンケン</t>
    </rPh>
    <phoneticPr fontId="2"/>
  </si>
  <si>
    <t>①有形固定資産減価償却率　②器械備品の減価償却率
　類似病院の平均値を下回っているものの、増加傾向にあることから、引き続き、経営状況を考慮しつつ、中長期的な観点から施設の更新を検討していく。
③１床当たり有形固定資産
　病床数の減少により、類似病院の平均値を上回っており、適切な設備投資を行う必要がある。</t>
    <rPh sb="14" eb="16">
      <t>キカイ</t>
    </rPh>
    <rPh sb="57" eb="58">
      <t>ヒ</t>
    </rPh>
    <rPh sb="59" eb="60">
      <t>ツヅ</t>
    </rPh>
    <rPh sb="99" eb="100">
      <t>ア</t>
    </rPh>
    <rPh sb="110" eb="113">
      <t>ビョウショウスウ</t>
    </rPh>
    <rPh sb="114" eb="116">
      <t>ゲンショウ</t>
    </rPh>
    <rPh sb="120" eb="122">
      <t>ルイジ</t>
    </rPh>
    <rPh sb="122" eb="124">
      <t>ビョウイン</t>
    </rPh>
    <rPh sb="125" eb="128">
      <t>ヘイキンチ</t>
    </rPh>
    <rPh sb="129" eb="131">
      <t>ウワマワ</t>
    </rPh>
    <rPh sb="136" eb="138">
      <t>テキセツ</t>
    </rPh>
    <rPh sb="139" eb="141">
      <t>セツビ</t>
    </rPh>
    <rPh sb="141" eb="143">
      <t>トウシ</t>
    </rPh>
    <rPh sb="144" eb="145">
      <t>オコナ</t>
    </rPh>
    <rPh sb="146" eb="148">
      <t>ヒツヨウ</t>
    </rPh>
    <phoneticPr fontId="2"/>
  </si>
  <si>
    <t>　経営状況は、経常収支比率及び累積欠損金比率の状況から、単年度収支の改善が必要である。
　また、職員給与費対医業収益比率は、類似病院の平均値を上回っており、職員の適正配置等の改善に向けて取り組む必要がある。
　今後も、県北部における精神医療の拠点病院としての機能を担うため、経営改善に努めていく。</t>
    <rPh sb="78" eb="80">
      <t>ショクイン</t>
    </rPh>
    <rPh sb="81" eb="83">
      <t>テキセイ</t>
    </rPh>
    <rPh sb="83" eb="85">
      <t>ハイチ</t>
    </rPh>
    <rPh sb="85" eb="86">
      <t>トウ</t>
    </rPh>
    <rPh sb="90" eb="91">
      <t>ム</t>
    </rPh>
    <rPh sb="93" eb="94">
      <t>ト</t>
    </rPh>
    <rPh sb="95" eb="96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</si>
</sst>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;&quot;△&quot;#,##0.00"/>
    <numFmt numFmtId="177" formatCode="#,##0.0;&quot;△ &quot;#,##0.0"/>
    <numFmt numFmtId="178" formatCode="#,##0.0;&quot;△&quot;#,##0.0"/>
    <numFmt numFmtId="179" formatCode="#,##0;&quot;△ &quot;#,##0"/>
    <numFmt numFmtId="180" formatCode="#,##0;&quot;△&quot;#,##0"/>
    <numFmt numFmtId="181" formatCode="0.00_);[Red]\(0.00\)"/>
    <numFmt numFmtId="182" formatCode="ge"/>
  </numFmts>
  <fonts count="20" x14ac:knownFonts="1">
    <font>
      <sz val="11"/>
      <color theme="1"/>
      <name val="ＭＳ Ｐゴシック"/>
      <family val="3"/>
    </font>
    <font>
      <sz val="12"/>
      <name val="ＭＳ 明朝"/>
      <family val="1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sz val="11"/>
      <name val="ＭＳ Ｐゴシック"/>
      <family val="2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sz val="8"/>
      <color theme="1"/>
      <name val="ＭＳ ゴシック"/>
      <family val="3"/>
    </font>
    <font>
      <b/>
      <sz val="11"/>
      <name val="ＭＳ ゴシック"/>
      <family val="3"/>
    </font>
    <font>
      <sz val="11"/>
      <color theme="1"/>
      <name val="ＭＳ Ｐ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sz val="10"/>
      <color theme="1"/>
      <name val="ＭＳ ゴシック"/>
      <family val="3"/>
    </font>
    <font>
      <b/>
      <sz val="12"/>
      <color theme="1"/>
      <name val="ＭＳ ゴシック"/>
      <family val="3"/>
    </font>
    <font>
      <sz val="9"/>
      <color theme="1"/>
      <name val="ＭＳ Ｐゴシック"/>
      <family val="2"/>
    </font>
    <font>
      <sz val="9"/>
      <color theme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20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8" fillId="0" borderId="0" xfId="0" applyFont="1" applyProtection="1">
      <alignment vertical="center"/>
      <protection hidden="1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0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0" fillId="0" borderId="0" xfId="0" applyFont="1" applyBorder="1">
      <alignment vertical="center"/>
    </xf>
    <xf numFmtId="182" fontId="10" fillId="0" borderId="0" xfId="0" applyNumberFormat="1" applyFont="1" applyBorder="1" applyAlignment="1">
      <alignment vertical="center" shrinkToFit="1"/>
    </xf>
    <xf numFmtId="182" fontId="11" fillId="0" borderId="0" xfId="0" applyNumberFormat="1" applyFont="1" applyBorder="1" applyAlignment="1">
      <alignment vertical="center" shrinkToFit="1"/>
    </xf>
    <xf numFmtId="177" fontId="11" fillId="0" borderId="0" xfId="0" applyNumberFormat="1" applyFont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vertical="top"/>
      <protection hidden="1"/>
    </xf>
    <xf numFmtId="179" fontId="11" fillId="0" borderId="0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top" wrapText="1"/>
    </xf>
    <xf numFmtId="38" fontId="7" fillId="0" borderId="0" xfId="2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5" xfId="0" applyFont="1" applyBorder="1">
      <alignment vertical="center"/>
    </xf>
    <xf numFmtId="0" fontId="7" fillId="0" borderId="0" xfId="0" applyFont="1" applyBorder="1" applyAlignment="1">
      <alignment shrinkToFi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 applyAlignment="1">
      <alignment vertical="center" shrinkToFit="1"/>
    </xf>
    <xf numFmtId="0" fontId="0" fillId="3" borderId="16" xfId="0" applyFill="1" applyBorder="1">
      <alignment vertical="center"/>
    </xf>
    <xf numFmtId="0" fontId="0" fillId="4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5" borderId="16" xfId="0" applyNumberFormat="1" applyFill="1" applyBorder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82" fontId="0" fillId="0" borderId="16" xfId="0" applyNumberFormat="1" applyBorder="1">
      <alignment vertical="center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6" xfId="0" applyFill="1" applyBorder="1" applyAlignment="1">
      <alignment vertical="center" shrinkToFit="1"/>
    </xf>
    <xf numFmtId="0" fontId="0" fillId="3" borderId="8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79" fontId="0" fillId="5" borderId="16" xfId="0" applyNumberFormat="1" applyFill="1" applyBorder="1" applyAlignment="1">
      <alignment vertical="center" shrinkToFit="1"/>
    </xf>
    <xf numFmtId="179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0" fontId="8" fillId="0" borderId="0" xfId="0" applyFont="1">
      <alignment vertical="center"/>
    </xf>
    <xf numFmtId="0" fontId="0" fillId="3" borderId="3" xfId="0" applyFill="1" applyBorder="1" applyAlignment="1">
      <alignment vertical="center"/>
    </xf>
    <xf numFmtId="178" fontId="0" fillId="5" borderId="16" xfId="1" applyNumberFormat="1" applyFont="1" applyFill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180" fontId="0" fillId="0" borderId="16" xfId="2" applyNumberFormat="1" applyFont="1" applyBorder="1" applyAlignment="1">
      <alignment vertical="center" shrinkToFit="1"/>
    </xf>
    <xf numFmtId="176" fontId="0" fillId="0" borderId="0" xfId="2" applyNumberFormat="1" applyFont="1" applyFill="1" applyBorder="1" applyAlignment="1">
      <alignment vertical="center" shrinkToFit="1"/>
    </xf>
    <xf numFmtId="180" fontId="0" fillId="5" borderId="16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3" borderId="13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13" xfId="0" applyFill="1" applyBorder="1" applyAlignment="1">
      <alignment vertical="center"/>
    </xf>
    <xf numFmtId="0" fontId="4" fillId="0" borderId="5" xfId="0" applyFont="1" applyBorder="1" applyAlignment="1" applyProtection="1">
      <alignment horizontal="left" vertical="top" wrapText="1" shrinkToFit="1"/>
      <protection locked="0"/>
    </xf>
    <xf numFmtId="0" fontId="4" fillId="0" borderId="0" xfId="0" applyFont="1" applyBorder="1" applyAlignment="1" applyProtection="1">
      <alignment horizontal="left" vertical="top" wrapText="1" shrinkToFit="1"/>
      <protection locked="0"/>
    </xf>
    <xf numFmtId="0" fontId="4" fillId="0" borderId="1" xfId="0" applyFont="1" applyBorder="1" applyAlignment="1" applyProtection="1">
      <alignment horizontal="left" vertical="top" wrapText="1" shrinkToFit="1"/>
      <protection locked="0"/>
    </xf>
    <xf numFmtId="0" fontId="4" fillId="0" borderId="6" xfId="0" applyFont="1" applyBorder="1" applyAlignment="1" applyProtection="1">
      <alignment horizontal="left" vertical="top" wrapText="1" shrinkToFit="1"/>
      <protection locked="0"/>
    </xf>
    <xf numFmtId="0" fontId="4" fillId="0" borderId="2" xfId="0" applyFont="1" applyBorder="1" applyAlignment="1" applyProtection="1">
      <alignment horizontal="left" vertical="top" wrapText="1" shrinkToFit="1"/>
      <protection locked="0"/>
    </xf>
    <xf numFmtId="0" fontId="4" fillId="0" borderId="15" xfId="0" applyFont="1" applyBorder="1" applyAlignment="1" applyProtection="1">
      <alignment horizontal="left" vertical="top" wrapText="1" shrinkToFit="1"/>
      <protection locked="0"/>
    </xf>
    <xf numFmtId="0" fontId="7" fillId="0" borderId="0" xfId="0" applyFont="1" applyBorder="1" applyAlignment="1">
      <alignment horizontal="left" shrinkToFit="1"/>
    </xf>
    <xf numFmtId="0" fontId="7" fillId="0" borderId="2" xfId="0" applyFont="1" applyBorder="1" applyAlignment="1">
      <alignment horizontal="left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right" vertical="center" shrinkToFit="1"/>
    </xf>
    <xf numFmtId="0" fontId="16" fillId="0" borderId="8" xfId="0" applyFont="1" applyBorder="1" applyAlignment="1" applyProtection="1">
      <alignment horizontal="right" vertical="center" shrinkToFit="1"/>
    </xf>
    <xf numFmtId="0" fontId="16" fillId="0" borderId="6" xfId="0" applyFont="1" applyBorder="1" applyAlignment="1" applyProtection="1">
      <alignment horizontal="right" vertical="center" shrinkToFit="1"/>
    </xf>
    <xf numFmtId="0" fontId="16" fillId="0" borderId="2" xfId="0" applyFont="1" applyBorder="1" applyAlignment="1" applyProtection="1">
      <alignment horizontal="right" vertical="center" shrinkToFit="1"/>
    </xf>
    <xf numFmtId="0" fontId="16" fillId="0" borderId="8" xfId="0" applyFont="1" applyBorder="1" applyAlignment="1" applyProtection="1">
      <alignment horizontal="left" vertical="center" shrinkToFit="1"/>
    </xf>
    <xf numFmtId="0" fontId="16" fillId="0" borderId="14" xfId="0" applyFont="1" applyBorder="1" applyAlignment="1" applyProtection="1">
      <alignment horizontal="left" vertical="center" shrinkToFit="1"/>
    </xf>
    <xf numFmtId="0" fontId="16" fillId="0" borderId="2" xfId="0" applyFont="1" applyBorder="1" applyAlignment="1" applyProtection="1">
      <alignment horizontal="left" vertical="center" shrinkToFit="1"/>
    </xf>
    <xf numFmtId="0" fontId="16" fillId="0" borderId="15" xfId="0" applyFont="1" applyBorder="1" applyAlignment="1" applyProtection="1">
      <alignment horizontal="left" vertical="center" shrinkToFit="1"/>
    </xf>
    <xf numFmtId="178" fontId="10" fillId="0" borderId="9" xfId="0" applyNumberFormat="1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180" fontId="10" fillId="0" borderId="9" xfId="0" applyNumberFormat="1" applyFont="1" applyBorder="1" applyAlignment="1" applyProtection="1">
      <alignment horizontal="center" vertical="center" shrinkToFit="1"/>
      <protection hidden="1"/>
    </xf>
    <xf numFmtId="178" fontId="10" fillId="0" borderId="10" xfId="0" applyNumberFormat="1" applyFont="1" applyBorder="1" applyAlignment="1" applyProtection="1">
      <alignment horizontal="center" vertical="center" shrinkToFit="1"/>
      <protection hidden="1"/>
    </xf>
    <xf numFmtId="178" fontId="10" fillId="0" borderId="11" xfId="0" applyNumberFormat="1" applyFont="1" applyBorder="1" applyAlignment="1" applyProtection="1">
      <alignment horizontal="center" vertical="center" shrinkToFit="1"/>
      <protection hidden="1"/>
    </xf>
    <xf numFmtId="178" fontId="10" fillId="0" borderId="12" xfId="0" applyNumberFormat="1" applyFont="1" applyBorder="1" applyAlignment="1" applyProtection="1">
      <alignment horizontal="center" vertical="center" shrinkToFit="1"/>
      <protection hidden="1"/>
    </xf>
    <xf numFmtId="182" fontId="10" fillId="0" borderId="9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 shrinkToFit="1"/>
    </xf>
    <xf numFmtId="180" fontId="10" fillId="0" borderId="10" xfId="0" applyNumberFormat="1" applyFont="1" applyBorder="1" applyAlignment="1" applyProtection="1">
      <alignment horizontal="center" vertical="center" shrinkToFit="1"/>
      <protection hidden="1"/>
    </xf>
    <xf numFmtId="180" fontId="10" fillId="0" borderId="11" xfId="0" applyNumberFormat="1" applyFont="1" applyBorder="1" applyAlignment="1" applyProtection="1">
      <alignment horizontal="center" vertical="center" shrinkToFit="1"/>
      <protection hidden="1"/>
    </xf>
    <xf numFmtId="180" fontId="10" fillId="0" borderId="12" xfId="0" applyNumberFormat="1" applyFont="1" applyBorder="1" applyAlignment="1" applyProtection="1">
      <alignment horizontal="center" vertical="center" shrinkToFit="1"/>
      <protection hidden="1"/>
    </xf>
    <xf numFmtId="182" fontId="10" fillId="0" borderId="10" xfId="0" applyNumberFormat="1" applyFont="1" applyBorder="1" applyAlignment="1" applyProtection="1">
      <alignment horizontal="center" vertical="center" shrinkToFit="1"/>
      <protection hidden="1"/>
    </xf>
    <xf numFmtId="182" fontId="10" fillId="0" borderId="11" xfId="0" applyNumberFormat="1" applyFont="1" applyBorder="1" applyAlignment="1" applyProtection="1">
      <alignment horizontal="center" vertical="center" shrinkToFit="1"/>
      <protection hidden="1"/>
    </xf>
    <xf numFmtId="182" fontId="10" fillId="0" borderId="12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179" fontId="4" fillId="0" borderId="3" xfId="0" applyNumberFormat="1" applyFont="1" applyBorder="1" applyAlignment="1" applyProtection="1">
      <alignment horizontal="center" vertical="center" shrinkToFit="1"/>
      <protection hidden="1"/>
    </xf>
    <xf numFmtId="179" fontId="4" fillId="0" borderId="7" xfId="0" applyNumberFormat="1" applyFont="1" applyBorder="1" applyAlignment="1" applyProtection="1">
      <alignment horizontal="center" vertical="center" shrinkToFit="1"/>
      <protection hidden="1"/>
    </xf>
    <xf numFmtId="179" fontId="4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3" xfId="0" applyNumberFormat="1" applyFont="1" applyBorder="1" applyAlignment="1" applyProtection="1">
      <alignment horizontal="center" vertical="center" shrinkToFit="1"/>
      <protection hidden="1"/>
    </xf>
    <xf numFmtId="0" fontId="4" fillId="0" borderId="7" xfId="0" applyNumberFormat="1" applyFont="1" applyBorder="1" applyAlignment="1" applyProtection="1">
      <alignment horizontal="center" vertical="center" shrinkToFit="1"/>
      <protection hidden="1"/>
    </xf>
    <xf numFmtId="0" fontId="4" fillId="0" borderId="13" xfId="0" applyNumberFormat="1" applyFont="1" applyBorder="1" applyAlignment="1" applyProtection="1">
      <alignment horizontal="center" vertical="center" shrinkToFit="1"/>
      <protection hidden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2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5" borderId="3" xfId="0" applyNumberFormat="1" applyFill="1" applyBorder="1" applyAlignment="1">
      <alignment horizontal="left" vertical="center" shrinkToFit="1"/>
    </xf>
    <xf numFmtId="0" fontId="0" fillId="5" borderId="7" xfId="0" applyNumberFormat="1" applyFill="1" applyBorder="1" applyAlignment="1">
      <alignment horizontal="left" vertical="center" shrinkToFit="1"/>
    </xf>
    <xf numFmtId="0" fontId="0" fillId="5" borderId="13" xfId="0" applyNumberForma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350749436502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9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70.599999999999994</c:v>
                </c:pt>
                <c:pt idx="1">
                  <c:v>68</c:v>
                </c:pt>
                <c:pt idx="2">
                  <c:v>62.7</c:v>
                </c:pt>
                <c:pt idx="3">
                  <c:v>55.7</c:v>
                </c:pt>
                <c:pt idx="4">
                  <c:v>54.9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80576"/>
        <c:axId val="21348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70.599999999999994</c:v>
                </c:pt>
                <c:pt idx="1">
                  <c:v>71.3</c:v>
                </c:pt>
                <c:pt idx="2">
                  <c:v>72.599999999999994</c:v>
                </c:pt>
                <c:pt idx="3">
                  <c:v>73.5</c:v>
                </c:pt>
                <c:pt idx="4">
                  <c:v>70.099999999999994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80576"/>
        <c:axId val="213482496"/>
      </c:lineChart>
      <c:dateAx>
        <c:axId val="21348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482496"/>
        <c:crosses val="autoZero"/>
        <c:auto val="1"/>
        <c:lblOffset val="100"/>
        <c:baseTimeUnit val="years"/>
      </c:dateAx>
      <c:valAx>
        <c:axId val="21348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3480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906360793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49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794.7</c:v>
                </c:pt>
                <c:pt idx="1">
                  <c:v>886</c:v>
                </c:pt>
                <c:pt idx="2">
                  <c:v>999.4</c:v>
                </c:pt>
                <c:pt idx="3">
                  <c:v>1087.5</c:v>
                </c:pt>
                <c:pt idx="4">
                  <c:v>1191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253952"/>
        <c:axId val="21425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73.099999999999994</c:v>
                </c:pt>
                <c:pt idx="2">
                  <c:v>76.3</c:v>
                </c:pt>
                <c:pt idx="3">
                  <c:v>80.7</c:v>
                </c:pt>
                <c:pt idx="4">
                  <c:v>117.1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53952"/>
        <c:axId val="214255872"/>
      </c:lineChart>
      <c:dateAx>
        <c:axId val="21425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255872"/>
        <c:crosses val="autoZero"/>
        <c:auto val="1"/>
        <c:lblOffset val="100"/>
        <c:baseTimeUnit val="years"/>
      </c:dateAx>
      <c:valAx>
        <c:axId val="21425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4253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3763325142443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9"/>
          <c:w val="0.8527304963945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65.900000000000006</c:v>
                </c:pt>
                <c:pt idx="1">
                  <c:v>63.5</c:v>
                </c:pt>
                <c:pt idx="2">
                  <c:v>58.7</c:v>
                </c:pt>
                <c:pt idx="3">
                  <c:v>55.1</c:v>
                </c:pt>
                <c:pt idx="4">
                  <c:v>51.6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289408"/>
        <c:axId val="21431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90.2</c:v>
                </c:pt>
                <c:pt idx="1">
                  <c:v>91.1</c:v>
                </c:pt>
                <c:pt idx="2">
                  <c:v>90.1</c:v>
                </c:pt>
                <c:pt idx="3">
                  <c:v>89.6</c:v>
                </c:pt>
                <c:pt idx="4">
                  <c:v>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89408"/>
        <c:axId val="214312064"/>
      </c:lineChart>
      <c:dateAx>
        <c:axId val="214289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312064"/>
        <c:crosses val="autoZero"/>
        <c:auto val="1"/>
        <c:lblOffset val="100"/>
        <c:baseTimeUnit val="years"/>
      </c:dateAx>
      <c:valAx>
        <c:axId val="21431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4289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8272081024040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9"/>
          <c:w val="0.8530160777483980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87.3</c:v>
                </c:pt>
                <c:pt idx="1">
                  <c:v>86.6</c:v>
                </c:pt>
                <c:pt idx="2">
                  <c:v>84.8</c:v>
                </c:pt>
                <c:pt idx="3">
                  <c:v>83</c:v>
                </c:pt>
                <c:pt idx="4">
                  <c:v>80.5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349696"/>
        <c:axId val="21435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98</c:v>
                </c:pt>
                <c:pt idx="2">
                  <c:v>97.2</c:v>
                </c:pt>
                <c:pt idx="3">
                  <c:v>97</c:v>
                </c:pt>
                <c:pt idx="4">
                  <c:v>97.2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49696"/>
        <c:axId val="214355968"/>
      </c:lineChart>
      <c:dateAx>
        <c:axId val="21434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355968"/>
        <c:crosses val="autoZero"/>
        <c:auto val="1"/>
        <c:lblOffset val="100"/>
        <c:baseTimeUnit val="years"/>
      </c:dateAx>
      <c:valAx>
        <c:axId val="21435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14349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021047105953861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9"/>
          <c:w val="0.8343507205740793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19.600000000000001</c:v>
                </c:pt>
                <c:pt idx="1">
                  <c:v>20.399999999999999</c:v>
                </c:pt>
                <c:pt idx="2">
                  <c:v>21.2</c:v>
                </c:pt>
                <c:pt idx="3">
                  <c:v>21.6</c:v>
                </c:pt>
                <c:pt idx="4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05888"/>
        <c:axId val="21440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48.9</c:v>
                </c:pt>
                <c:pt idx="1">
                  <c:v>50.3</c:v>
                </c:pt>
                <c:pt idx="2">
                  <c:v>49.8</c:v>
                </c:pt>
                <c:pt idx="3">
                  <c:v>50.9</c:v>
                </c:pt>
                <c:pt idx="4">
                  <c:v>54.1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05888"/>
        <c:axId val="214407808"/>
      </c:lineChart>
      <c:dateAx>
        <c:axId val="21440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407808"/>
        <c:crosses val="autoZero"/>
        <c:auto val="1"/>
        <c:lblOffset val="100"/>
        <c:baseTimeUnit val="years"/>
      </c:dateAx>
      <c:valAx>
        <c:axId val="21440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4405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01361145646267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9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36.799999999999997</c:v>
                </c:pt>
                <c:pt idx="1">
                  <c:v>36.5</c:v>
                </c:pt>
                <c:pt idx="2">
                  <c:v>38.700000000000003</c:v>
                </c:pt>
                <c:pt idx="3">
                  <c:v>34.299999999999997</c:v>
                </c:pt>
                <c:pt idx="4">
                  <c:v>40.1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33152"/>
        <c:axId val="21465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65.400000000000006</c:v>
                </c:pt>
                <c:pt idx="1">
                  <c:v>65.7</c:v>
                </c:pt>
                <c:pt idx="2">
                  <c:v>65</c:v>
                </c:pt>
                <c:pt idx="3">
                  <c:v>66.8</c:v>
                </c:pt>
                <c:pt idx="4">
                  <c:v>71.400000000000006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33152"/>
        <c:axId val="214652416"/>
      </c:lineChart>
      <c:dateAx>
        <c:axId val="21443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652416"/>
        <c:crosses val="autoZero"/>
        <c:auto val="1"/>
        <c:lblOffset val="100"/>
        <c:baseTimeUnit val="years"/>
      </c:dateAx>
      <c:valAx>
        <c:axId val="21465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4433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228862181700971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9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29856855</c:v>
                </c:pt>
                <c:pt idx="1">
                  <c:v>29850778</c:v>
                </c:pt>
                <c:pt idx="2">
                  <c:v>30024941</c:v>
                </c:pt>
                <c:pt idx="3">
                  <c:v>30625611</c:v>
                </c:pt>
                <c:pt idx="4">
                  <c:v>49943749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690048"/>
        <c:axId val="21470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41593368</c:v>
                </c:pt>
                <c:pt idx="1">
                  <c:v>42578034</c:v>
                </c:pt>
                <c:pt idx="2">
                  <c:v>45645830</c:v>
                </c:pt>
                <c:pt idx="3">
                  <c:v>47082778</c:v>
                </c:pt>
                <c:pt idx="4">
                  <c:v>40683727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90048"/>
        <c:axId val="214700416"/>
      </c:lineChart>
      <c:dateAx>
        <c:axId val="21469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700416"/>
        <c:crosses val="autoZero"/>
        <c:auto val="1"/>
        <c:lblOffset val="100"/>
        <c:baseTimeUnit val="years"/>
      </c:dateAx>
      <c:valAx>
        <c:axId val="21470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4690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72474186740324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9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15.1</c:v>
                </c:pt>
                <c:pt idx="1">
                  <c:v>9.1999999999999993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733952"/>
        <c:axId val="21473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23.2</c:v>
                </c:pt>
                <c:pt idx="1">
                  <c:v>23.9</c:v>
                </c:pt>
                <c:pt idx="2">
                  <c:v>23.8</c:v>
                </c:pt>
                <c:pt idx="3">
                  <c:v>23.9</c:v>
                </c:pt>
                <c:pt idx="4">
                  <c:v>17.7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33952"/>
        <c:axId val="214735872"/>
      </c:lineChart>
      <c:dateAx>
        <c:axId val="21473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735872"/>
        <c:crosses val="autoZero"/>
        <c:auto val="1"/>
        <c:lblOffset val="100"/>
        <c:baseTimeUnit val="years"/>
      </c:dateAx>
      <c:valAx>
        <c:axId val="21473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4733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43356949401825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49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106.7</c:v>
                </c:pt>
                <c:pt idx="1">
                  <c:v>110.7</c:v>
                </c:pt>
                <c:pt idx="2">
                  <c:v>120.2</c:v>
                </c:pt>
                <c:pt idx="3">
                  <c:v>126.6</c:v>
                </c:pt>
                <c:pt idx="4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847488"/>
        <c:axId val="21484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55.6</c:v>
                </c:pt>
                <c:pt idx="1">
                  <c:v>54.8</c:v>
                </c:pt>
                <c:pt idx="2">
                  <c:v>55.8</c:v>
                </c:pt>
                <c:pt idx="3">
                  <c:v>56.1</c:v>
                </c:pt>
                <c:pt idx="4">
                  <c:v>63.7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847488"/>
        <c:axId val="214849408"/>
      </c:lineChart>
      <c:dateAx>
        <c:axId val="214847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849408"/>
        <c:crosses val="autoZero"/>
        <c:auto val="1"/>
        <c:lblOffset val="100"/>
        <c:baseTimeUnit val="years"/>
      </c:dateAx>
      <c:valAx>
        <c:axId val="21484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4847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3984120435970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9"/>
          <c:w val="0.8527304963945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6129</c:v>
                </c:pt>
                <c:pt idx="1">
                  <c:v>5462</c:v>
                </c:pt>
                <c:pt idx="2">
                  <c:v>5411</c:v>
                </c:pt>
                <c:pt idx="3">
                  <c:v>5731</c:v>
                </c:pt>
                <c:pt idx="4">
                  <c:v>6142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887040"/>
        <c:axId val="21489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12272</c:v>
                </c:pt>
                <c:pt idx="1">
                  <c:v>13096</c:v>
                </c:pt>
                <c:pt idx="2">
                  <c:v>13552</c:v>
                </c:pt>
                <c:pt idx="3">
                  <c:v>13792</c:v>
                </c:pt>
                <c:pt idx="4">
                  <c:v>10244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887040"/>
        <c:axId val="214897408"/>
      </c:lineChart>
      <c:dateAx>
        <c:axId val="21488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897408"/>
        <c:crosses val="autoZero"/>
        <c:auto val="1"/>
        <c:lblOffset val="100"/>
        <c:baseTimeUnit val="years"/>
      </c:dateAx>
      <c:valAx>
        <c:axId val="21489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4887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160149229637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9"/>
          <c:w val="0.8530160777483980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15570</c:v>
                </c:pt>
                <c:pt idx="1">
                  <c:v>15723</c:v>
                </c:pt>
                <c:pt idx="2">
                  <c:v>15573</c:v>
                </c:pt>
                <c:pt idx="3">
                  <c:v>15961</c:v>
                </c:pt>
                <c:pt idx="4">
                  <c:v>16586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55520"/>
        <c:axId val="21495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48921</c:v>
                </c:pt>
                <c:pt idx="1">
                  <c:v>50413</c:v>
                </c:pt>
                <c:pt idx="2">
                  <c:v>50510</c:v>
                </c:pt>
                <c:pt idx="3">
                  <c:v>50958</c:v>
                </c:pt>
                <c:pt idx="4">
                  <c:v>34924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55520"/>
        <c:axId val="214957440"/>
      </c:lineChart>
      <c:dateAx>
        <c:axId val="21495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957440"/>
        <c:crosses val="autoZero"/>
        <c:auto val="1"/>
        <c:lblOffset val="100"/>
        <c:baseTimeUnit val="years"/>
      </c:dateAx>
      <c:valAx>
        <c:axId val="21495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4955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11430</xdr:colOff>
      <xdr:row>18</xdr:row>
      <xdr:rowOff>0</xdr:rowOff>
    </xdr:from>
    <xdr:to>
      <xdr:col>368</xdr:col>
      <xdr:colOff>0</xdr:colOff>
      <xdr:row>34</xdr:row>
      <xdr:rowOff>145415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21590</xdr:colOff>
      <xdr:row>18</xdr:row>
      <xdr:rowOff>11430</xdr:rowOff>
    </xdr:from>
    <xdr:to>
      <xdr:col>276</xdr:col>
      <xdr:colOff>10795</xdr:colOff>
      <xdr:row>34</xdr:row>
      <xdr:rowOff>156845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22860</xdr:colOff>
      <xdr:row>18</xdr:row>
      <xdr:rowOff>11430</xdr:rowOff>
    </xdr:from>
    <xdr:to>
      <xdr:col>184</xdr:col>
      <xdr:colOff>11430</xdr:colOff>
      <xdr:row>34</xdr:row>
      <xdr:rowOff>156845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29845</xdr:colOff>
      <xdr:row>18</xdr:row>
      <xdr:rowOff>11430</xdr:rowOff>
    </xdr:from>
    <xdr:to>
      <xdr:col>92</xdr:col>
      <xdr:colOff>22225</xdr:colOff>
      <xdr:row>34</xdr:row>
      <xdr:rowOff>156845</xdr:rowOff>
    </xdr:to>
    <xdr:graphicFrame macro="">
      <xdr:nvGraphicFramePr>
        <xdr:cNvPr id="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29845</xdr:colOff>
      <xdr:row>64</xdr:row>
      <xdr:rowOff>0</xdr:rowOff>
    </xdr:from>
    <xdr:to>
      <xdr:col>118</xdr:col>
      <xdr:colOff>31750</xdr:colOff>
      <xdr:row>80</xdr:row>
      <xdr:rowOff>145415</xdr:rowOff>
    </xdr:to>
    <xdr:graphicFrame macro="">
      <xdr:nvGraphicFramePr>
        <xdr:cNvPr id="6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13970</xdr:colOff>
      <xdr:row>64</xdr:row>
      <xdr:rowOff>0</xdr:rowOff>
    </xdr:from>
    <xdr:to>
      <xdr:col>243</xdr:col>
      <xdr:colOff>15875</xdr:colOff>
      <xdr:row>80</xdr:row>
      <xdr:rowOff>145415</xdr:rowOff>
    </xdr:to>
    <xdr:graphicFrame macro="">
      <xdr:nvGraphicFramePr>
        <xdr:cNvPr id="7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42545</xdr:colOff>
      <xdr:row>64</xdr:row>
      <xdr:rowOff>0</xdr:rowOff>
    </xdr:from>
    <xdr:to>
      <xdr:col>368</xdr:col>
      <xdr:colOff>0</xdr:colOff>
      <xdr:row>80</xdr:row>
      <xdr:rowOff>145415</xdr:rowOff>
    </xdr:to>
    <xdr:graphicFrame macro="">
      <xdr:nvGraphicFramePr>
        <xdr:cNvPr id="8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11430</xdr:colOff>
      <xdr:row>40</xdr:row>
      <xdr:rowOff>11430</xdr:rowOff>
    </xdr:from>
    <xdr:to>
      <xdr:col>368</xdr:col>
      <xdr:colOff>0</xdr:colOff>
      <xdr:row>56</xdr:row>
      <xdr:rowOff>156845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21590</xdr:colOff>
      <xdr:row>40</xdr:row>
      <xdr:rowOff>22225</xdr:rowOff>
    </xdr:from>
    <xdr:to>
      <xdr:col>276</xdr:col>
      <xdr:colOff>10795</xdr:colOff>
      <xdr:row>57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22860</xdr:colOff>
      <xdr:row>40</xdr:row>
      <xdr:rowOff>22225</xdr:rowOff>
    </xdr:from>
    <xdr:to>
      <xdr:col>184</xdr:col>
      <xdr:colOff>11430</xdr:colOff>
      <xdr:row>57</xdr:row>
      <xdr:rowOff>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29845</xdr:colOff>
      <xdr:row>40</xdr:row>
      <xdr:rowOff>22225</xdr:rowOff>
    </xdr:from>
    <xdr:to>
      <xdr:col>92</xdr:col>
      <xdr:colOff>22225</xdr:colOff>
      <xdr:row>57</xdr:row>
      <xdr:rowOff>0</xdr:rowOff>
    </xdr:to>
    <xdr:graphicFrame macro="">
      <xdr:nvGraphicFramePr>
        <xdr:cNvPr id="1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393810" y="188482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【74.9】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394326" y="176927"/>
          <a:ext cx="785878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【64.1】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393810" y="200036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【89.7】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</cdr:x>
      <cdr:y>0.07125</cdr:y>
    </cdr:from>
    <cdr:to>
      <cdr:x>1</cdr:x>
      <cdr:y>0.15475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396904" y="205813"/>
          <a:ext cx="786475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【98.8】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410097" y="176927"/>
          <a:ext cx="102105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410097" y="176927"/>
          <a:ext cx="102105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412675" y="176927"/>
          <a:ext cx="102165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393810" y="199047"/>
          <a:ext cx="785759" cy="25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【24.3】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394326" y="187078"/>
          <a:ext cx="785878" cy="2550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393810" y="211513"/>
          <a:ext cx="785759" cy="2550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【14,708】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</cdr:x>
      <cdr:y>0.07125</cdr:y>
    </cdr:from>
    <cdr:to>
      <cdr:x>1</cdr:x>
      <cdr:y>0.15475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396904" y="217622"/>
          <a:ext cx="786475" cy="2550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【52,412】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M30" zoomScale="80" zoomScaleNormal="80" zoomScaleSheetLayoutView="70" workbookViewId="0">
      <selection activeCell="NX85" sqref="NX85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  <col min="395" max="395" width="3.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01" t="s">
        <v>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1"/>
      <c r="JT2" s="101"/>
      <c r="JU2" s="101"/>
      <c r="JV2" s="101"/>
      <c r="JW2" s="101"/>
      <c r="JX2" s="101"/>
      <c r="JY2" s="101"/>
      <c r="JZ2" s="101"/>
      <c r="KA2" s="101"/>
      <c r="KB2" s="101"/>
      <c r="KC2" s="101"/>
      <c r="KD2" s="101"/>
      <c r="KE2" s="101"/>
      <c r="KF2" s="101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1"/>
      <c r="LC2" s="101"/>
      <c r="LD2" s="101"/>
      <c r="LE2" s="101"/>
      <c r="LF2" s="101"/>
      <c r="LG2" s="101"/>
      <c r="LH2" s="101"/>
      <c r="LI2" s="101"/>
      <c r="LJ2" s="101"/>
      <c r="LK2" s="101"/>
      <c r="LL2" s="101"/>
      <c r="LM2" s="101"/>
      <c r="LN2" s="101"/>
      <c r="LO2" s="101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1"/>
      <c r="ML2" s="101"/>
      <c r="MM2" s="101"/>
      <c r="MN2" s="101"/>
      <c r="MO2" s="101"/>
      <c r="MP2" s="101"/>
      <c r="MQ2" s="101"/>
      <c r="MR2" s="101"/>
      <c r="MS2" s="101"/>
      <c r="MT2" s="101"/>
      <c r="MU2" s="101"/>
      <c r="MV2" s="101"/>
      <c r="MW2" s="101"/>
      <c r="MX2" s="101"/>
      <c r="MY2" s="101"/>
      <c r="MZ2" s="101"/>
      <c r="NA2" s="101"/>
      <c r="NB2" s="101"/>
      <c r="NC2" s="101"/>
      <c r="ND2" s="101"/>
      <c r="NE2" s="101"/>
      <c r="NF2" s="101"/>
      <c r="NG2" s="101"/>
      <c r="NH2" s="101"/>
      <c r="NI2" s="101"/>
      <c r="NJ2" s="101"/>
      <c r="NK2" s="101"/>
      <c r="NL2" s="101"/>
      <c r="NM2" s="101"/>
      <c r="NN2" s="101"/>
      <c r="NO2" s="101"/>
      <c r="NP2" s="101"/>
      <c r="NQ2" s="101"/>
      <c r="NR2" s="101"/>
      <c r="NS2" s="101"/>
      <c r="NT2" s="101"/>
      <c r="NU2" s="101"/>
      <c r="NV2" s="101"/>
      <c r="NW2" s="101"/>
      <c r="NX2" s="101"/>
    </row>
    <row r="3" spans="1:388" ht="9.75" customHeight="1" x14ac:dyDescent="0.15">
      <c r="A3" s="2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  <c r="IW3" s="101"/>
      <c r="IX3" s="101"/>
      <c r="IY3" s="101"/>
      <c r="IZ3" s="101"/>
      <c r="JA3" s="101"/>
      <c r="JB3" s="101"/>
      <c r="JC3" s="101"/>
      <c r="JD3" s="101"/>
      <c r="JE3" s="101"/>
      <c r="JF3" s="101"/>
      <c r="JG3" s="101"/>
      <c r="JH3" s="101"/>
      <c r="JI3" s="101"/>
      <c r="JJ3" s="101"/>
      <c r="JK3" s="101"/>
      <c r="JL3" s="101"/>
      <c r="JM3" s="101"/>
      <c r="JN3" s="101"/>
      <c r="JO3" s="101"/>
      <c r="JP3" s="101"/>
      <c r="JQ3" s="101"/>
      <c r="JR3" s="101"/>
      <c r="JS3" s="101"/>
      <c r="JT3" s="101"/>
      <c r="JU3" s="101"/>
      <c r="JV3" s="101"/>
      <c r="JW3" s="101"/>
      <c r="JX3" s="101"/>
      <c r="JY3" s="101"/>
      <c r="JZ3" s="101"/>
      <c r="KA3" s="101"/>
      <c r="KB3" s="101"/>
      <c r="KC3" s="101"/>
      <c r="KD3" s="101"/>
      <c r="KE3" s="101"/>
      <c r="KF3" s="101"/>
      <c r="KG3" s="101"/>
      <c r="KH3" s="101"/>
      <c r="KI3" s="101"/>
      <c r="KJ3" s="101"/>
      <c r="KK3" s="101"/>
      <c r="KL3" s="101"/>
      <c r="KM3" s="101"/>
      <c r="KN3" s="101"/>
      <c r="KO3" s="101"/>
      <c r="KP3" s="101"/>
      <c r="KQ3" s="101"/>
      <c r="KR3" s="101"/>
      <c r="KS3" s="101"/>
      <c r="KT3" s="101"/>
      <c r="KU3" s="101"/>
      <c r="KV3" s="101"/>
      <c r="KW3" s="101"/>
      <c r="KX3" s="101"/>
      <c r="KY3" s="101"/>
      <c r="KZ3" s="101"/>
      <c r="LA3" s="101"/>
      <c r="LB3" s="101"/>
      <c r="LC3" s="101"/>
      <c r="LD3" s="101"/>
      <c r="LE3" s="101"/>
      <c r="LF3" s="101"/>
      <c r="LG3" s="101"/>
      <c r="LH3" s="101"/>
      <c r="LI3" s="101"/>
      <c r="LJ3" s="101"/>
      <c r="LK3" s="101"/>
      <c r="LL3" s="101"/>
      <c r="LM3" s="101"/>
      <c r="LN3" s="101"/>
      <c r="LO3" s="101"/>
      <c r="LP3" s="101"/>
      <c r="LQ3" s="101"/>
      <c r="LR3" s="101"/>
      <c r="LS3" s="101"/>
      <c r="LT3" s="101"/>
      <c r="LU3" s="101"/>
      <c r="LV3" s="101"/>
      <c r="LW3" s="101"/>
      <c r="LX3" s="101"/>
      <c r="LY3" s="101"/>
      <c r="LZ3" s="101"/>
      <c r="MA3" s="101"/>
      <c r="MB3" s="101"/>
      <c r="MC3" s="101"/>
      <c r="MD3" s="101"/>
      <c r="ME3" s="101"/>
      <c r="MF3" s="101"/>
      <c r="MG3" s="101"/>
      <c r="MH3" s="101"/>
      <c r="MI3" s="101"/>
      <c r="MJ3" s="101"/>
      <c r="MK3" s="101"/>
      <c r="ML3" s="101"/>
      <c r="MM3" s="101"/>
      <c r="MN3" s="101"/>
      <c r="MO3" s="101"/>
      <c r="MP3" s="101"/>
      <c r="MQ3" s="101"/>
      <c r="MR3" s="101"/>
      <c r="MS3" s="101"/>
      <c r="MT3" s="101"/>
      <c r="MU3" s="101"/>
      <c r="MV3" s="101"/>
      <c r="MW3" s="101"/>
      <c r="MX3" s="101"/>
      <c r="MY3" s="101"/>
      <c r="MZ3" s="101"/>
      <c r="NA3" s="101"/>
      <c r="NB3" s="101"/>
      <c r="NC3" s="101"/>
      <c r="ND3" s="101"/>
      <c r="NE3" s="101"/>
      <c r="NF3" s="101"/>
      <c r="NG3" s="101"/>
      <c r="NH3" s="101"/>
      <c r="NI3" s="101"/>
      <c r="NJ3" s="101"/>
      <c r="NK3" s="101"/>
      <c r="NL3" s="101"/>
      <c r="NM3" s="101"/>
      <c r="NN3" s="101"/>
      <c r="NO3" s="101"/>
      <c r="NP3" s="101"/>
      <c r="NQ3" s="101"/>
      <c r="NR3" s="101"/>
      <c r="NS3" s="101"/>
      <c r="NT3" s="101"/>
      <c r="NU3" s="101"/>
      <c r="NV3" s="101"/>
      <c r="NW3" s="101"/>
      <c r="NX3" s="101"/>
    </row>
    <row r="4" spans="1:388" ht="9.75" customHeight="1" x14ac:dyDescent="0.15">
      <c r="A4" s="2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  <c r="IW4" s="101"/>
      <c r="IX4" s="101"/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1"/>
      <c r="NQ4" s="101"/>
      <c r="NR4" s="101"/>
      <c r="NS4" s="101"/>
      <c r="NT4" s="101"/>
      <c r="NU4" s="101"/>
      <c r="NV4" s="101"/>
      <c r="NW4" s="101"/>
      <c r="NX4" s="101"/>
    </row>
    <row r="5" spans="1:388" ht="9.75" customHeight="1" x14ac:dyDescent="0.15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</row>
    <row r="6" spans="1:388" ht="18.75" customHeight="1" x14ac:dyDescent="0.15">
      <c r="A6" s="2"/>
      <c r="B6" s="149" t="str">
        <f>データ!H6</f>
        <v>岩手県　一戸病院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</row>
    <row r="7" spans="1:388" ht="18.75" customHeight="1" x14ac:dyDescent="0.15">
      <c r="A7" s="2"/>
      <c r="B7" s="134" t="s">
        <v>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6"/>
      <c r="AU7" s="134" t="s">
        <v>6</v>
      </c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6"/>
      <c r="CN7" s="134" t="s">
        <v>15</v>
      </c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6"/>
      <c r="EG7" s="134" t="s">
        <v>19</v>
      </c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6"/>
      <c r="FZ7" s="134" t="s">
        <v>5</v>
      </c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6"/>
      <c r="ID7" s="134" t="s">
        <v>13</v>
      </c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/>
      <c r="JR7" s="135"/>
      <c r="JS7" s="135"/>
      <c r="JT7" s="135"/>
      <c r="JU7" s="135"/>
      <c r="JV7" s="136"/>
      <c r="JW7" s="134" t="s">
        <v>8</v>
      </c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6"/>
      <c r="LP7" s="134" t="s">
        <v>3</v>
      </c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135"/>
      <c r="ND7" s="135"/>
      <c r="NE7" s="135"/>
      <c r="NF7" s="135"/>
      <c r="NG7" s="135"/>
      <c r="NH7" s="136"/>
      <c r="NI7" s="6"/>
      <c r="NJ7" s="7" t="s">
        <v>22</v>
      </c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29"/>
      <c r="NX7" s="6"/>
    </row>
    <row r="8" spans="1:388" ht="18.75" customHeight="1" x14ac:dyDescent="0.15">
      <c r="A8" s="2"/>
      <c r="B8" s="140" t="str">
        <f>データ!K6</f>
        <v>条例全部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2"/>
      <c r="AU8" s="140" t="str">
        <f>データ!L6</f>
        <v>病院事業</v>
      </c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2"/>
      <c r="CN8" s="140" t="str">
        <f>データ!M6</f>
        <v>一般病院</v>
      </c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2"/>
      <c r="EG8" s="140" t="str">
        <f>データ!N6</f>
        <v>100床以上～200床未満</v>
      </c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2"/>
      <c r="FZ8" s="140" t="str">
        <f>データ!O7</f>
        <v>自治体職員</v>
      </c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2"/>
      <c r="ID8" s="137">
        <f>データ!Y6</f>
        <v>48</v>
      </c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  <c r="IT8" s="138"/>
      <c r="IU8" s="138"/>
      <c r="IV8" s="138"/>
      <c r="IW8" s="138"/>
      <c r="IX8" s="138"/>
      <c r="IY8" s="138"/>
      <c r="IZ8" s="138"/>
      <c r="JA8" s="138"/>
      <c r="JB8" s="138"/>
      <c r="JC8" s="138"/>
      <c r="JD8" s="138"/>
      <c r="JE8" s="138"/>
      <c r="JF8" s="138"/>
      <c r="JG8" s="138"/>
      <c r="JH8" s="138"/>
      <c r="JI8" s="138"/>
      <c r="JJ8" s="138"/>
      <c r="JK8" s="138"/>
      <c r="JL8" s="138"/>
      <c r="JM8" s="138"/>
      <c r="JN8" s="138"/>
      <c r="JO8" s="138"/>
      <c r="JP8" s="138"/>
      <c r="JQ8" s="138"/>
      <c r="JR8" s="138"/>
      <c r="JS8" s="138"/>
      <c r="JT8" s="138"/>
      <c r="JU8" s="138"/>
      <c r="JV8" s="139"/>
      <c r="JW8" s="137" t="str">
        <f>データ!Z6</f>
        <v>-</v>
      </c>
      <c r="JX8" s="138"/>
      <c r="JY8" s="138"/>
      <c r="JZ8" s="138"/>
      <c r="KA8" s="138"/>
      <c r="KB8" s="138"/>
      <c r="KC8" s="138"/>
      <c r="KD8" s="138"/>
      <c r="KE8" s="138"/>
      <c r="KF8" s="138"/>
      <c r="KG8" s="138"/>
      <c r="KH8" s="138"/>
      <c r="KI8" s="138"/>
      <c r="KJ8" s="138"/>
      <c r="KK8" s="138"/>
      <c r="KL8" s="138"/>
      <c r="KM8" s="138"/>
      <c r="KN8" s="138"/>
      <c r="KO8" s="138"/>
      <c r="KP8" s="138"/>
      <c r="KQ8" s="138"/>
      <c r="KR8" s="138"/>
      <c r="KS8" s="138"/>
      <c r="KT8" s="138"/>
      <c r="KU8" s="138"/>
      <c r="KV8" s="138"/>
      <c r="KW8" s="138"/>
      <c r="KX8" s="138"/>
      <c r="KY8" s="138"/>
      <c r="KZ8" s="138"/>
      <c r="LA8" s="138"/>
      <c r="LB8" s="138"/>
      <c r="LC8" s="138"/>
      <c r="LD8" s="138"/>
      <c r="LE8" s="138"/>
      <c r="LF8" s="138"/>
      <c r="LG8" s="138"/>
      <c r="LH8" s="138"/>
      <c r="LI8" s="138"/>
      <c r="LJ8" s="138"/>
      <c r="LK8" s="138"/>
      <c r="LL8" s="138"/>
      <c r="LM8" s="138"/>
      <c r="LN8" s="138"/>
      <c r="LO8" s="139"/>
      <c r="LP8" s="137" t="str">
        <f>データ!AA6</f>
        <v>-</v>
      </c>
      <c r="LQ8" s="138"/>
      <c r="LR8" s="138"/>
      <c r="LS8" s="138"/>
      <c r="LT8" s="138"/>
      <c r="LU8" s="138"/>
      <c r="LV8" s="138"/>
      <c r="LW8" s="138"/>
      <c r="LX8" s="138"/>
      <c r="LY8" s="138"/>
      <c r="LZ8" s="138"/>
      <c r="MA8" s="138"/>
      <c r="MB8" s="138"/>
      <c r="MC8" s="138"/>
      <c r="MD8" s="138"/>
      <c r="ME8" s="138"/>
      <c r="MF8" s="138"/>
      <c r="MG8" s="138"/>
      <c r="MH8" s="138"/>
      <c r="MI8" s="138"/>
      <c r="MJ8" s="138"/>
      <c r="MK8" s="138"/>
      <c r="ML8" s="138"/>
      <c r="MM8" s="138"/>
      <c r="MN8" s="138"/>
      <c r="MO8" s="138"/>
      <c r="MP8" s="138"/>
      <c r="MQ8" s="138"/>
      <c r="MR8" s="138"/>
      <c r="MS8" s="138"/>
      <c r="MT8" s="138"/>
      <c r="MU8" s="138"/>
      <c r="MV8" s="138"/>
      <c r="MW8" s="138"/>
      <c r="MX8" s="138"/>
      <c r="MY8" s="138"/>
      <c r="MZ8" s="138"/>
      <c r="NA8" s="138"/>
      <c r="NB8" s="138"/>
      <c r="NC8" s="138"/>
      <c r="ND8" s="138"/>
      <c r="NE8" s="138"/>
      <c r="NF8" s="138"/>
      <c r="NG8" s="138"/>
      <c r="NH8" s="139"/>
      <c r="NI8" s="6"/>
      <c r="NJ8" s="147" t="s">
        <v>23</v>
      </c>
      <c r="NK8" s="148"/>
      <c r="NL8" s="33" t="s">
        <v>26</v>
      </c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9"/>
      <c r="NX8" s="6"/>
    </row>
    <row r="9" spans="1:388" ht="18.75" customHeight="1" x14ac:dyDescent="0.15">
      <c r="A9" s="2"/>
      <c r="B9" s="134" t="s">
        <v>28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6"/>
      <c r="AU9" s="134" t="s">
        <v>2</v>
      </c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6"/>
      <c r="CN9" s="134" t="s">
        <v>30</v>
      </c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6"/>
      <c r="EG9" s="134" t="s">
        <v>32</v>
      </c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6"/>
      <c r="FZ9" s="134" t="s">
        <v>33</v>
      </c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6"/>
      <c r="ID9" s="134" t="s">
        <v>37</v>
      </c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/>
      <c r="JR9" s="135"/>
      <c r="JS9" s="135"/>
      <c r="JT9" s="135"/>
      <c r="JU9" s="135"/>
      <c r="JV9" s="136"/>
      <c r="JW9" s="134" t="s">
        <v>40</v>
      </c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/>
      <c r="LK9" s="135"/>
      <c r="LL9" s="135"/>
      <c r="LM9" s="135"/>
      <c r="LN9" s="135"/>
      <c r="LO9" s="136"/>
      <c r="LP9" s="134" t="s">
        <v>38</v>
      </c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135"/>
      <c r="ND9" s="135"/>
      <c r="NE9" s="135"/>
      <c r="NF9" s="135"/>
      <c r="NG9" s="135"/>
      <c r="NH9" s="136"/>
      <c r="NI9" s="6"/>
      <c r="NJ9" s="145" t="s">
        <v>27</v>
      </c>
      <c r="NK9" s="146"/>
      <c r="NL9" s="34" t="s">
        <v>42</v>
      </c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40"/>
      <c r="NX9" s="6"/>
    </row>
    <row r="10" spans="1:388" ht="18.75" customHeight="1" x14ac:dyDescent="0.15">
      <c r="A10" s="2"/>
      <c r="B10" s="140" t="str">
        <f>データ!P6</f>
        <v>直営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2"/>
      <c r="AU10" s="137">
        <f>データ!Q6</f>
        <v>12</v>
      </c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9"/>
      <c r="CN10" s="140" t="str">
        <f>データ!R6</f>
        <v>-</v>
      </c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2"/>
      <c r="EG10" s="140" t="str">
        <f>データ!S6</f>
        <v>訓</v>
      </c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2"/>
      <c r="FZ10" s="140" t="str">
        <f>データ!T6</f>
        <v>救 感</v>
      </c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2"/>
      <c r="ID10" s="137">
        <f>データ!AB6</f>
        <v>147</v>
      </c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  <c r="IU10" s="138"/>
      <c r="IV10" s="138"/>
      <c r="IW10" s="138"/>
      <c r="IX10" s="138"/>
      <c r="IY10" s="138"/>
      <c r="IZ10" s="138"/>
      <c r="JA10" s="138"/>
      <c r="JB10" s="138"/>
      <c r="JC10" s="138"/>
      <c r="JD10" s="138"/>
      <c r="JE10" s="138"/>
      <c r="JF10" s="138"/>
      <c r="JG10" s="138"/>
      <c r="JH10" s="138"/>
      <c r="JI10" s="138"/>
      <c r="JJ10" s="138"/>
      <c r="JK10" s="138"/>
      <c r="JL10" s="138"/>
      <c r="JM10" s="138"/>
      <c r="JN10" s="138"/>
      <c r="JO10" s="138"/>
      <c r="JP10" s="138"/>
      <c r="JQ10" s="138"/>
      <c r="JR10" s="138"/>
      <c r="JS10" s="138"/>
      <c r="JT10" s="138"/>
      <c r="JU10" s="138"/>
      <c r="JV10" s="139"/>
      <c r="JW10" s="137">
        <f>データ!AC6</f>
        <v>4</v>
      </c>
      <c r="JX10" s="138"/>
      <c r="JY10" s="138"/>
      <c r="JZ10" s="138"/>
      <c r="KA10" s="138"/>
      <c r="KB10" s="138"/>
      <c r="KC10" s="138"/>
      <c r="KD10" s="138"/>
      <c r="KE10" s="138"/>
      <c r="KF10" s="138"/>
      <c r="KG10" s="138"/>
      <c r="KH10" s="138"/>
      <c r="KI10" s="138"/>
      <c r="KJ10" s="138"/>
      <c r="KK10" s="138"/>
      <c r="KL10" s="138"/>
      <c r="KM10" s="138"/>
      <c r="KN10" s="138"/>
      <c r="KO10" s="138"/>
      <c r="KP10" s="138"/>
      <c r="KQ10" s="138"/>
      <c r="KR10" s="138"/>
      <c r="KS10" s="138"/>
      <c r="KT10" s="138"/>
      <c r="KU10" s="138"/>
      <c r="KV10" s="138"/>
      <c r="KW10" s="138"/>
      <c r="KX10" s="138"/>
      <c r="KY10" s="138"/>
      <c r="KZ10" s="138"/>
      <c r="LA10" s="138"/>
      <c r="LB10" s="138"/>
      <c r="LC10" s="138"/>
      <c r="LD10" s="138"/>
      <c r="LE10" s="138"/>
      <c r="LF10" s="138"/>
      <c r="LG10" s="138"/>
      <c r="LH10" s="138"/>
      <c r="LI10" s="138"/>
      <c r="LJ10" s="138"/>
      <c r="LK10" s="138"/>
      <c r="LL10" s="138"/>
      <c r="LM10" s="138"/>
      <c r="LN10" s="138"/>
      <c r="LO10" s="139"/>
      <c r="LP10" s="137">
        <f>データ!AD6</f>
        <v>199</v>
      </c>
      <c r="LQ10" s="138"/>
      <c r="LR10" s="138"/>
      <c r="LS10" s="138"/>
      <c r="LT10" s="138"/>
      <c r="LU10" s="138"/>
      <c r="LV10" s="138"/>
      <c r="LW10" s="138"/>
      <c r="LX10" s="138"/>
      <c r="LY10" s="138"/>
      <c r="LZ10" s="138"/>
      <c r="MA10" s="138"/>
      <c r="MB10" s="138"/>
      <c r="MC10" s="138"/>
      <c r="MD10" s="138"/>
      <c r="ME10" s="138"/>
      <c r="MF10" s="138"/>
      <c r="MG10" s="138"/>
      <c r="MH10" s="138"/>
      <c r="MI10" s="138"/>
      <c r="MJ10" s="138"/>
      <c r="MK10" s="138"/>
      <c r="ML10" s="138"/>
      <c r="MM10" s="138"/>
      <c r="MN10" s="138"/>
      <c r="MO10" s="138"/>
      <c r="MP10" s="138"/>
      <c r="MQ10" s="138"/>
      <c r="MR10" s="138"/>
      <c r="MS10" s="138"/>
      <c r="MT10" s="138"/>
      <c r="MU10" s="138"/>
      <c r="MV10" s="138"/>
      <c r="MW10" s="138"/>
      <c r="MX10" s="138"/>
      <c r="MY10" s="138"/>
      <c r="MZ10" s="138"/>
      <c r="NA10" s="138"/>
      <c r="NB10" s="138"/>
      <c r="NC10" s="138"/>
      <c r="ND10" s="138"/>
      <c r="NE10" s="138"/>
      <c r="NF10" s="138"/>
      <c r="NG10" s="138"/>
      <c r="NH10" s="139"/>
      <c r="NI10" s="2"/>
      <c r="NJ10" s="143" t="s">
        <v>35</v>
      </c>
      <c r="NK10" s="144"/>
      <c r="NL10" s="35" t="s">
        <v>43</v>
      </c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41"/>
      <c r="NX10" s="6"/>
    </row>
    <row r="11" spans="1:388" ht="18.75" customHeight="1" x14ac:dyDescent="0.15">
      <c r="A11" s="2"/>
      <c r="B11" s="134" t="s">
        <v>36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6"/>
      <c r="AU11" s="134" t="s">
        <v>45</v>
      </c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6"/>
      <c r="CN11" s="134" t="s">
        <v>48</v>
      </c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6"/>
      <c r="EG11" s="134" t="s">
        <v>29</v>
      </c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6"/>
      <c r="ID11" s="134" t="s">
        <v>49</v>
      </c>
      <c r="IE11" s="135"/>
      <c r="IF11" s="135"/>
      <c r="IG11" s="135"/>
      <c r="IH11" s="135"/>
      <c r="II11" s="135"/>
      <c r="IJ11" s="135"/>
      <c r="IK11" s="135"/>
      <c r="IL11" s="135"/>
      <c r="IM11" s="135"/>
      <c r="IN11" s="135"/>
      <c r="IO11" s="135"/>
      <c r="IP11" s="135"/>
      <c r="IQ11" s="135"/>
      <c r="IR11" s="135"/>
      <c r="IS11" s="135"/>
      <c r="IT11" s="135"/>
      <c r="IU11" s="135"/>
      <c r="IV11" s="135"/>
      <c r="IW11" s="135"/>
      <c r="IX11" s="135"/>
      <c r="IY11" s="135"/>
      <c r="IZ11" s="135"/>
      <c r="JA11" s="135"/>
      <c r="JB11" s="135"/>
      <c r="JC11" s="135"/>
      <c r="JD11" s="135"/>
      <c r="JE11" s="135"/>
      <c r="JF11" s="135"/>
      <c r="JG11" s="135"/>
      <c r="JH11" s="135"/>
      <c r="JI11" s="135"/>
      <c r="JJ11" s="135"/>
      <c r="JK11" s="135"/>
      <c r="JL11" s="135"/>
      <c r="JM11" s="135"/>
      <c r="JN11" s="135"/>
      <c r="JO11" s="135"/>
      <c r="JP11" s="135"/>
      <c r="JQ11" s="135"/>
      <c r="JR11" s="135"/>
      <c r="JS11" s="135"/>
      <c r="JT11" s="135"/>
      <c r="JU11" s="135"/>
      <c r="JV11" s="136"/>
      <c r="JW11" s="134" t="s">
        <v>50</v>
      </c>
      <c r="JX11" s="135"/>
      <c r="JY11" s="135"/>
      <c r="JZ11" s="135"/>
      <c r="KA11" s="135"/>
      <c r="KB11" s="135"/>
      <c r="KC11" s="135"/>
      <c r="KD11" s="135"/>
      <c r="KE11" s="135"/>
      <c r="KF11" s="135"/>
      <c r="KG11" s="135"/>
      <c r="KH11" s="135"/>
      <c r="KI11" s="135"/>
      <c r="KJ11" s="135"/>
      <c r="KK11" s="135"/>
      <c r="KL11" s="135"/>
      <c r="KM11" s="135"/>
      <c r="KN11" s="135"/>
      <c r="KO11" s="135"/>
      <c r="KP11" s="135"/>
      <c r="KQ11" s="135"/>
      <c r="KR11" s="135"/>
      <c r="KS11" s="135"/>
      <c r="KT11" s="135"/>
      <c r="KU11" s="135"/>
      <c r="KV11" s="135"/>
      <c r="KW11" s="135"/>
      <c r="KX11" s="135"/>
      <c r="KY11" s="135"/>
      <c r="KZ11" s="135"/>
      <c r="LA11" s="135"/>
      <c r="LB11" s="135"/>
      <c r="LC11" s="135"/>
      <c r="LD11" s="135"/>
      <c r="LE11" s="135"/>
      <c r="LF11" s="135"/>
      <c r="LG11" s="135"/>
      <c r="LH11" s="135"/>
      <c r="LI11" s="135"/>
      <c r="LJ11" s="135"/>
      <c r="LK11" s="135"/>
      <c r="LL11" s="135"/>
      <c r="LM11" s="135"/>
      <c r="LN11" s="135"/>
      <c r="LO11" s="136"/>
      <c r="LP11" s="134" t="s">
        <v>51</v>
      </c>
      <c r="LQ11" s="135"/>
      <c r="LR11" s="135"/>
      <c r="LS11" s="135"/>
      <c r="LT11" s="135"/>
      <c r="LU11" s="135"/>
      <c r="LV11" s="135"/>
      <c r="LW11" s="135"/>
      <c r="LX11" s="135"/>
      <c r="LY11" s="135"/>
      <c r="LZ11" s="135"/>
      <c r="MA11" s="135"/>
      <c r="MB11" s="135"/>
      <c r="MC11" s="135"/>
      <c r="MD11" s="135"/>
      <c r="ME11" s="135"/>
      <c r="MF11" s="135"/>
      <c r="MG11" s="135"/>
      <c r="MH11" s="135"/>
      <c r="MI11" s="135"/>
      <c r="MJ11" s="135"/>
      <c r="MK11" s="135"/>
      <c r="ML11" s="135"/>
      <c r="MM11" s="135"/>
      <c r="MN11" s="135"/>
      <c r="MO11" s="135"/>
      <c r="MP11" s="135"/>
      <c r="MQ11" s="135"/>
      <c r="MR11" s="135"/>
      <c r="MS11" s="135"/>
      <c r="MT11" s="135"/>
      <c r="MU11" s="135"/>
      <c r="MV11" s="135"/>
      <c r="MW11" s="135"/>
      <c r="MX11" s="135"/>
      <c r="MY11" s="135"/>
      <c r="MZ11" s="135"/>
      <c r="NA11" s="135"/>
      <c r="NB11" s="135"/>
      <c r="NC11" s="135"/>
      <c r="ND11" s="135"/>
      <c r="NE11" s="135"/>
      <c r="NF11" s="135"/>
      <c r="NG11" s="135"/>
      <c r="NH11" s="136"/>
      <c r="NI11" s="27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</row>
    <row r="12" spans="1:388" ht="18.75" customHeight="1" x14ac:dyDescent="0.15">
      <c r="A12" s="2"/>
      <c r="B12" s="137">
        <f>データ!U6</f>
        <v>1250142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9"/>
      <c r="AU12" s="137">
        <f>データ!V6</f>
        <v>20774</v>
      </c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9"/>
      <c r="CN12" s="140" t="str">
        <f>データ!W6</f>
        <v>非該当</v>
      </c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2"/>
      <c r="EG12" s="140" t="str">
        <f>データ!X6</f>
        <v>１０：１</v>
      </c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2"/>
      <c r="ID12" s="137">
        <f>データ!AE6</f>
        <v>48</v>
      </c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  <c r="IR12" s="138"/>
      <c r="IS12" s="138"/>
      <c r="IT12" s="138"/>
      <c r="IU12" s="138"/>
      <c r="IV12" s="138"/>
      <c r="IW12" s="138"/>
      <c r="IX12" s="138"/>
      <c r="IY12" s="138"/>
      <c r="IZ12" s="138"/>
      <c r="JA12" s="138"/>
      <c r="JB12" s="138"/>
      <c r="JC12" s="138"/>
      <c r="JD12" s="138"/>
      <c r="JE12" s="138"/>
      <c r="JF12" s="138"/>
      <c r="JG12" s="138"/>
      <c r="JH12" s="138"/>
      <c r="JI12" s="138"/>
      <c r="JJ12" s="138"/>
      <c r="JK12" s="138"/>
      <c r="JL12" s="138"/>
      <c r="JM12" s="138"/>
      <c r="JN12" s="138"/>
      <c r="JO12" s="138"/>
      <c r="JP12" s="138"/>
      <c r="JQ12" s="138"/>
      <c r="JR12" s="138"/>
      <c r="JS12" s="138"/>
      <c r="JT12" s="138"/>
      <c r="JU12" s="138"/>
      <c r="JV12" s="139"/>
      <c r="JW12" s="137" t="str">
        <f>データ!AF6</f>
        <v>-</v>
      </c>
      <c r="JX12" s="138"/>
      <c r="JY12" s="138"/>
      <c r="JZ12" s="138"/>
      <c r="KA12" s="138"/>
      <c r="KB12" s="138"/>
      <c r="KC12" s="138"/>
      <c r="KD12" s="138"/>
      <c r="KE12" s="138"/>
      <c r="KF12" s="138"/>
      <c r="KG12" s="138"/>
      <c r="KH12" s="138"/>
      <c r="KI12" s="138"/>
      <c r="KJ12" s="138"/>
      <c r="KK12" s="138"/>
      <c r="KL12" s="138"/>
      <c r="KM12" s="138"/>
      <c r="KN12" s="138"/>
      <c r="KO12" s="138"/>
      <c r="KP12" s="138"/>
      <c r="KQ12" s="138"/>
      <c r="KR12" s="138"/>
      <c r="KS12" s="138"/>
      <c r="KT12" s="138"/>
      <c r="KU12" s="138"/>
      <c r="KV12" s="138"/>
      <c r="KW12" s="138"/>
      <c r="KX12" s="138"/>
      <c r="KY12" s="138"/>
      <c r="KZ12" s="138"/>
      <c r="LA12" s="138"/>
      <c r="LB12" s="138"/>
      <c r="LC12" s="138"/>
      <c r="LD12" s="138"/>
      <c r="LE12" s="138"/>
      <c r="LF12" s="138"/>
      <c r="LG12" s="138"/>
      <c r="LH12" s="138"/>
      <c r="LI12" s="138"/>
      <c r="LJ12" s="138"/>
      <c r="LK12" s="138"/>
      <c r="LL12" s="138"/>
      <c r="LM12" s="138"/>
      <c r="LN12" s="138"/>
      <c r="LO12" s="139"/>
      <c r="LP12" s="137">
        <f>データ!AG6</f>
        <v>48</v>
      </c>
      <c r="LQ12" s="138"/>
      <c r="LR12" s="138"/>
      <c r="LS12" s="138"/>
      <c r="LT12" s="138"/>
      <c r="LU12" s="138"/>
      <c r="LV12" s="138"/>
      <c r="LW12" s="138"/>
      <c r="LX12" s="138"/>
      <c r="LY12" s="138"/>
      <c r="LZ12" s="138"/>
      <c r="MA12" s="138"/>
      <c r="MB12" s="138"/>
      <c r="MC12" s="138"/>
      <c r="MD12" s="138"/>
      <c r="ME12" s="138"/>
      <c r="MF12" s="138"/>
      <c r="MG12" s="138"/>
      <c r="MH12" s="138"/>
      <c r="MI12" s="138"/>
      <c r="MJ12" s="138"/>
      <c r="MK12" s="138"/>
      <c r="ML12" s="138"/>
      <c r="MM12" s="138"/>
      <c r="MN12" s="138"/>
      <c r="MO12" s="138"/>
      <c r="MP12" s="138"/>
      <c r="MQ12" s="138"/>
      <c r="MR12" s="138"/>
      <c r="MS12" s="138"/>
      <c r="MT12" s="138"/>
      <c r="MU12" s="138"/>
      <c r="MV12" s="138"/>
      <c r="MW12" s="138"/>
      <c r="MX12" s="138"/>
      <c r="MY12" s="138"/>
      <c r="MZ12" s="138"/>
      <c r="NA12" s="138"/>
      <c r="NB12" s="138"/>
      <c r="NC12" s="138"/>
      <c r="ND12" s="138"/>
      <c r="NE12" s="138"/>
      <c r="NF12" s="138"/>
      <c r="NG12" s="138"/>
      <c r="NH12" s="139"/>
      <c r="NI12" s="27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</row>
    <row r="13" spans="1:388" ht="17.25" customHeight="1" x14ac:dyDescent="0.2">
      <c r="A13" s="2"/>
      <c r="B13" s="133" t="s">
        <v>52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27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</row>
    <row r="14" spans="1:388" ht="17.25" customHeight="1" x14ac:dyDescent="0.15">
      <c r="A14" s="2"/>
      <c r="B14" s="133" t="s">
        <v>54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27"/>
      <c r="NJ14" s="102" t="s">
        <v>7</v>
      </c>
      <c r="NK14" s="102"/>
      <c r="NL14" s="102"/>
      <c r="NM14" s="102"/>
      <c r="NN14" s="102"/>
      <c r="NO14" s="102"/>
      <c r="NP14" s="102"/>
      <c r="NQ14" s="102"/>
      <c r="NR14" s="102"/>
      <c r="NS14" s="102"/>
      <c r="NT14" s="102"/>
      <c r="NU14" s="102"/>
      <c r="NV14" s="102"/>
      <c r="NW14" s="102"/>
      <c r="NX14" s="102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</row>
    <row r="16" spans="1:388" ht="13.5" customHeight="1" x14ac:dyDescent="0.15">
      <c r="A16" s="3"/>
      <c r="B16" s="7"/>
      <c r="C16" s="12"/>
      <c r="D16" s="12"/>
      <c r="E16" s="12"/>
      <c r="F16" s="90" t="s">
        <v>55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12"/>
      <c r="NF16" s="12"/>
      <c r="NG16" s="12"/>
      <c r="NH16" s="29"/>
      <c r="NI16" s="2"/>
      <c r="NJ16" s="103" t="s">
        <v>58</v>
      </c>
      <c r="NK16" s="104"/>
      <c r="NL16" s="104"/>
      <c r="NM16" s="104"/>
      <c r="NN16" s="105"/>
      <c r="NO16" s="103" t="s">
        <v>18</v>
      </c>
      <c r="NP16" s="104"/>
      <c r="NQ16" s="104"/>
      <c r="NR16" s="104"/>
      <c r="NS16" s="105"/>
      <c r="NT16" s="103" t="s">
        <v>24</v>
      </c>
      <c r="NU16" s="104"/>
      <c r="NV16" s="104"/>
      <c r="NW16" s="104"/>
      <c r="NX16" s="105"/>
    </row>
    <row r="17" spans="1:395" ht="13.5" customHeight="1" x14ac:dyDescent="0.15">
      <c r="A17" s="2"/>
      <c r="B17" s="8"/>
      <c r="C17" s="13"/>
      <c r="D17" s="13"/>
      <c r="E17" s="1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13"/>
      <c r="NF17" s="13"/>
      <c r="NG17" s="13"/>
      <c r="NH17" s="30"/>
      <c r="NI17" s="2"/>
      <c r="NJ17" s="106"/>
      <c r="NK17" s="107"/>
      <c r="NL17" s="107"/>
      <c r="NM17" s="107"/>
      <c r="NN17" s="108"/>
      <c r="NO17" s="106"/>
      <c r="NP17" s="107"/>
      <c r="NQ17" s="107"/>
      <c r="NR17" s="107"/>
      <c r="NS17" s="108"/>
      <c r="NT17" s="106"/>
      <c r="NU17" s="107"/>
      <c r="NV17" s="107"/>
      <c r="NW17" s="107"/>
      <c r="NX17" s="108"/>
    </row>
    <row r="18" spans="1:395" ht="13.5" customHeight="1" x14ac:dyDescent="0.15">
      <c r="A18" s="2"/>
      <c r="B18" s="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30"/>
      <c r="NI18" s="2"/>
      <c r="NJ18" s="109" t="s">
        <v>61</v>
      </c>
      <c r="NK18" s="110"/>
      <c r="NL18" s="110"/>
      <c r="NM18" s="113" t="s">
        <v>166</v>
      </c>
      <c r="NN18" s="114"/>
      <c r="NO18" s="109" t="s">
        <v>61</v>
      </c>
      <c r="NP18" s="110"/>
      <c r="NQ18" s="110"/>
      <c r="NR18" s="113" t="s">
        <v>166</v>
      </c>
      <c r="NS18" s="114"/>
      <c r="NT18" s="109" t="s">
        <v>61</v>
      </c>
      <c r="NU18" s="110"/>
      <c r="NV18" s="110"/>
      <c r="NW18" s="113" t="s">
        <v>166</v>
      </c>
      <c r="NX18" s="114"/>
      <c r="OC18" s="2" t="s">
        <v>61</v>
      </c>
      <c r="OE18" s="2" t="s">
        <v>61</v>
      </c>
    </row>
    <row r="19" spans="1:395" ht="13.5" customHeight="1" x14ac:dyDescent="0.15">
      <c r="A19" s="2"/>
      <c r="B19" s="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5"/>
      <c r="DD19" s="15"/>
      <c r="DE19" s="14"/>
      <c r="DF19" s="14"/>
      <c r="DG19" s="14"/>
      <c r="DH19" s="14"/>
      <c r="DI19" s="14"/>
      <c r="DJ19" s="14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4"/>
      <c r="NH19" s="4"/>
      <c r="NI19" s="2"/>
      <c r="NJ19" s="111"/>
      <c r="NK19" s="112"/>
      <c r="NL19" s="112"/>
      <c r="NM19" s="115"/>
      <c r="NN19" s="116"/>
      <c r="NO19" s="111"/>
      <c r="NP19" s="112"/>
      <c r="NQ19" s="112"/>
      <c r="NR19" s="115"/>
      <c r="NS19" s="116"/>
      <c r="NT19" s="111"/>
      <c r="NU19" s="112"/>
      <c r="NV19" s="112"/>
      <c r="NW19" s="115"/>
      <c r="NX19" s="116"/>
      <c r="OC19" s="42" t="s">
        <v>57</v>
      </c>
      <c r="OD19" s="43"/>
      <c r="OE19" s="42">
        <v>1</v>
      </c>
    </row>
    <row r="20" spans="1:395" ht="13.5" customHeight="1" x14ac:dyDescent="0.15">
      <c r="A20" s="2"/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5"/>
      <c r="DD20" s="15"/>
      <c r="DE20" s="14"/>
      <c r="DF20" s="14"/>
      <c r="DG20" s="14"/>
      <c r="DH20" s="14"/>
      <c r="DI20" s="14"/>
      <c r="DJ20" s="14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4"/>
      <c r="NH20" s="4"/>
      <c r="NI20" s="2"/>
      <c r="NJ20" s="82" t="s">
        <v>56</v>
      </c>
      <c r="NK20" s="82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2"/>
      <c r="NW20" s="82"/>
      <c r="NX20" s="82"/>
      <c r="OC20" s="42" t="s">
        <v>62</v>
      </c>
      <c r="OD20" s="43"/>
      <c r="OE20" s="42">
        <v>2</v>
      </c>
    </row>
    <row r="21" spans="1:395" ht="13.5" customHeight="1" x14ac:dyDescent="0.15">
      <c r="A21" s="2"/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4"/>
      <c r="NI21" s="2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  <c r="OC21" s="42" t="s">
        <v>63</v>
      </c>
      <c r="OD21" s="43"/>
      <c r="OE21" s="42">
        <v>3</v>
      </c>
    </row>
    <row r="22" spans="1:395" ht="13.5" customHeight="1" x14ac:dyDescent="0.15">
      <c r="A22" s="2"/>
      <c r="B22" s="9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4"/>
      <c r="NI22" s="2"/>
      <c r="NJ22" s="92" t="s">
        <v>167</v>
      </c>
      <c r="NK22" s="93"/>
      <c r="NL22" s="93"/>
      <c r="NM22" s="93"/>
      <c r="NN22" s="93"/>
      <c r="NO22" s="93"/>
      <c r="NP22" s="93"/>
      <c r="NQ22" s="93"/>
      <c r="NR22" s="93"/>
      <c r="NS22" s="93"/>
      <c r="NT22" s="93"/>
      <c r="NU22" s="93"/>
      <c r="NV22" s="93"/>
      <c r="NW22" s="93"/>
      <c r="NX22" s="94"/>
      <c r="OC22" s="42" t="s">
        <v>4</v>
      </c>
      <c r="OD22" s="43"/>
      <c r="OE22" s="42">
        <v>4</v>
      </c>
    </row>
    <row r="23" spans="1:395" ht="13.5" customHeight="1" x14ac:dyDescent="0.15">
      <c r="A23" s="2"/>
      <c r="B23" s="9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4"/>
      <c r="NI23" s="2"/>
      <c r="NJ23" s="95"/>
      <c r="NK23" s="96"/>
      <c r="NL23" s="96"/>
      <c r="NM23" s="96"/>
      <c r="NN23" s="96"/>
      <c r="NO23" s="96"/>
      <c r="NP23" s="96"/>
      <c r="NQ23" s="96"/>
      <c r="NR23" s="96"/>
      <c r="NS23" s="96"/>
      <c r="NT23" s="96"/>
      <c r="NU23" s="96"/>
      <c r="NV23" s="96"/>
      <c r="NW23" s="96"/>
      <c r="NX23" s="97"/>
      <c r="OC23" s="42" t="s">
        <v>34</v>
      </c>
      <c r="OD23" s="43"/>
      <c r="OE23" s="42">
        <v>5</v>
      </c>
    </row>
    <row r="24" spans="1:395" ht="13.5" customHeight="1" x14ac:dyDescent="0.15">
      <c r="A24" s="2"/>
      <c r="B24" s="9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4"/>
      <c r="NI24" s="2"/>
      <c r="NJ24" s="95"/>
      <c r="NK24" s="96"/>
      <c r="NL24" s="96"/>
      <c r="NM24" s="96"/>
      <c r="NN24" s="96"/>
      <c r="NO24" s="96"/>
      <c r="NP24" s="96"/>
      <c r="NQ24" s="96"/>
      <c r="NR24" s="96"/>
      <c r="NS24" s="96"/>
      <c r="NT24" s="96"/>
      <c r="NU24" s="96"/>
      <c r="NV24" s="96"/>
      <c r="NW24" s="96"/>
      <c r="NX24" s="97"/>
      <c r="OC24" s="42" t="s">
        <v>59</v>
      </c>
      <c r="OD24" s="43"/>
      <c r="OE24" s="42">
        <v>6</v>
      </c>
    </row>
    <row r="25" spans="1:395" ht="13.5" customHeight="1" x14ac:dyDescent="0.15">
      <c r="A25" s="2"/>
      <c r="B25" s="9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4"/>
      <c r="NI25" s="2"/>
      <c r="NJ25" s="95"/>
      <c r="NK25" s="96"/>
      <c r="NL25" s="96"/>
      <c r="NM25" s="96"/>
      <c r="NN25" s="96"/>
      <c r="NO25" s="96"/>
      <c r="NP25" s="96"/>
      <c r="NQ25" s="96"/>
      <c r="NR25" s="96"/>
      <c r="NS25" s="96"/>
      <c r="NT25" s="96"/>
      <c r="NU25" s="96"/>
      <c r="NV25" s="96"/>
      <c r="NW25" s="96"/>
      <c r="NX25" s="97"/>
      <c r="OC25" s="42" t="s">
        <v>25</v>
      </c>
      <c r="OD25" s="43"/>
      <c r="OE25" s="42">
        <v>7</v>
      </c>
    </row>
    <row r="26" spans="1:395" ht="13.5" customHeight="1" x14ac:dyDescent="0.15">
      <c r="A26" s="2"/>
      <c r="B26" s="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4"/>
      <c r="NI26" s="2"/>
      <c r="NJ26" s="95"/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7"/>
      <c r="OC26" s="42" t="s">
        <v>17</v>
      </c>
      <c r="OD26" s="43"/>
      <c r="OE26" s="42">
        <v>8</v>
      </c>
    </row>
    <row r="27" spans="1:395" ht="13.5" customHeight="1" x14ac:dyDescent="0.15">
      <c r="A27" s="2"/>
      <c r="B27" s="9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4"/>
      <c r="NI27" s="2"/>
      <c r="NJ27" s="95"/>
      <c r="NK27" s="96"/>
      <c r="NL27" s="96"/>
      <c r="NM27" s="96"/>
      <c r="NN27" s="96"/>
      <c r="NO27" s="96"/>
      <c r="NP27" s="96"/>
      <c r="NQ27" s="96"/>
      <c r="NR27" s="96"/>
      <c r="NS27" s="96"/>
      <c r="NT27" s="96"/>
      <c r="NU27" s="96"/>
      <c r="NV27" s="96"/>
      <c r="NW27" s="96"/>
      <c r="NX27" s="97"/>
      <c r="OC27" s="42" t="s">
        <v>16</v>
      </c>
      <c r="OD27" s="43"/>
      <c r="OE27" s="42">
        <v>9</v>
      </c>
    </row>
    <row r="28" spans="1:395" ht="13.5" customHeight="1" x14ac:dyDescent="0.15">
      <c r="A28" s="2"/>
      <c r="B28" s="9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4"/>
      <c r="NI28" s="2"/>
      <c r="NJ28" s="95"/>
      <c r="NK28" s="96"/>
      <c r="NL28" s="96"/>
      <c r="NM28" s="96"/>
      <c r="NN28" s="96"/>
      <c r="NO28" s="96"/>
      <c r="NP28" s="96"/>
      <c r="NQ28" s="96"/>
      <c r="NR28" s="96"/>
      <c r="NS28" s="96"/>
      <c r="NT28" s="96"/>
      <c r="NU28" s="96"/>
      <c r="NV28" s="96"/>
      <c r="NW28" s="96"/>
      <c r="NX28" s="97"/>
      <c r="OC28" s="42" t="s">
        <v>64</v>
      </c>
      <c r="OD28" s="43"/>
      <c r="OE28" s="42">
        <v>10</v>
      </c>
    </row>
    <row r="29" spans="1:395" ht="13.5" customHeight="1" x14ac:dyDescent="0.15">
      <c r="A29" s="2"/>
      <c r="B29" s="9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4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  <c r="OC29" s="42" t="s">
        <v>65</v>
      </c>
      <c r="OD29" s="43"/>
      <c r="OE29" s="42">
        <v>11</v>
      </c>
    </row>
    <row r="30" spans="1:395" ht="13.5" customHeight="1" x14ac:dyDescent="0.15">
      <c r="A30" s="2"/>
      <c r="B30" s="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4"/>
      <c r="NI30" s="2"/>
      <c r="NJ30" s="95"/>
      <c r="NK30" s="96"/>
      <c r="NL30" s="96"/>
      <c r="NM30" s="96"/>
      <c r="NN30" s="96"/>
      <c r="NO30" s="96"/>
      <c r="NP30" s="96"/>
      <c r="NQ30" s="96"/>
      <c r="NR30" s="96"/>
      <c r="NS30" s="96"/>
      <c r="NT30" s="96"/>
      <c r="NU30" s="96"/>
      <c r="NV30" s="96"/>
      <c r="NW30" s="96"/>
      <c r="NX30" s="97"/>
      <c r="OC30" s="42" t="s">
        <v>20</v>
      </c>
      <c r="OD30" s="43"/>
      <c r="OE30" s="42">
        <v>12</v>
      </c>
    </row>
    <row r="31" spans="1:395" ht="13.5" customHeight="1" x14ac:dyDescent="0.15">
      <c r="A31" s="2"/>
      <c r="B31" s="9"/>
      <c r="C31" s="14"/>
      <c r="D31" s="14"/>
      <c r="E31" s="14"/>
      <c r="F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4"/>
      <c r="NI31" s="2"/>
      <c r="NJ31" s="95"/>
      <c r="NK31" s="96"/>
      <c r="NL31" s="96"/>
      <c r="NM31" s="96"/>
      <c r="NN31" s="96"/>
      <c r="NO31" s="96"/>
      <c r="NP31" s="96"/>
      <c r="NQ31" s="96"/>
      <c r="NR31" s="96"/>
      <c r="NS31" s="96"/>
      <c r="NT31" s="96"/>
      <c r="NU31" s="96"/>
      <c r="NV31" s="96"/>
      <c r="NW31" s="96"/>
      <c r="NX31" s="97"/>
      <c r="OC31" s="42" t="s">
        <v>66</v>
      </c>
      <c r="OD31" s="43"/>
      <c r="OE31" s="43"/>
    </row>
    <row r="32" spans="1:395" ht="13.5" customHeight="1" x14ac:dyDescent="0.15">
      <c r="A32" s="2"/>
      <c r="B32" s="9"/>
      <c r="D32" s="14"/>
      <c r="E32" s="14"/>
      <c r="F32" s="14"/>
      <c r="G32" s="18"/>
      <c r="H32" s="18"/>
      <c r="I32" s="18"/>
      <c r="J32" s="18"/>
      <c r="K32" s="18"/>
      <c r="L32" s="18"/>
      <c r="M32" s="18"/>
      <c r="N32" s="18"/>
      <c r="O32" s="18"/>
      <c r="P32" s="130">
        <f>データ!$B$11</f>
        <v>41640</v>
      </c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2"/>
      <c r="AE32" s="130">
        <f>データ!$C$11</f>
        <v>42005</v>
      </c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2"/>
      <c r="AT32" s="130">
        <f>データ!$D$11</f>
        <v>42370</v>
      </c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2"/>
      <c r="BI32" s="130">
        <f>データ!$E$11</f>
        <v>42736</v>
      </c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2"/>
      <c r="BX32" s="130">
        <f>データ!$F$11</f>
        <v>43101</v>
      </c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2"/>
      <c r="CO32" s="14"/>
      <c r="CP32" s="14"/>
      <c r="CQ32" s="14"/>
      <c r="CR32" s="14"/>
      <c r="CS32" s="14"/>
      <c r="CT32" s="14"/>
      <c r="CU32" s="18"/>
      <c r="CV32" s="18"/>
      <c r="CW32" s="18"/>
      <c r="CX32" s="18"/>
      <c r="CY32" s="18"/>
      <c r="CZ32" s="18"/>
      <c r="DA32" s="18"/>
      <c r="DB32" s="18"/>
      <c r="DC32" s="18"/>
      <c r="DD32" s="130">
        <f>データ!$B$11</f>
        <v>41640</v>
      </c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2"/>
      <c r="DS32" s="130">
        <f>データ!$C$11</f>
        <v>42005</v>
      </c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2"/>
      <c r="EH32" s="130">
        <f>データ!$D$11</f>
        <v>42370</v>
      </c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2"/>
      <c r="EW32" s="130">
        <f>データ!$E$11</f>
        <v>42736</v>
      </c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2"/>
      <c r="FL32" s="130">
        <f>データ!$F$11</f>
        <v>43101</v>
      </c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2"/>
      <c r="GA32" s="14"/>
      <c r="GB32" s="14"/>
      <c r="GC32" s="14"/>
      <c r="GD32" s="14"/>
      <c r="GE32" s="14"/>
      <c r="GF32" s="14"/>
      <c r="GG32" s="14"/>
      <c r="GH32" s="14"/>
      <c r="GI32" s="18"/>
      <c r="GJ32" s="18"/>
      <c r="GK32" s="18"/>
      <c r="GL32" s="18"/>
      <c r="GM32" s="18"/>
      <c r="GN32" s="18"/>
      <c r="GO32" s="18"/>
      <c r="GP32" s="18"/>
      <c r="GQ32" s="18"/>
      <c r="GR32" s="130">
        <f>データ!$B$11</f>
        <v>41640</v>
      </c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2"/>
      <c r="HG32" s="130">
        <f>データ!$C$11</f>
        <v>42005</v>
      </c>
      <c r="HH32" s="131"/>
      <c r="HI32" s="131"/>
      <c r="HJ32" s="131"/>
      <c r="HK32" s="131"/>
      <c r="HL32" s="131"/>
      <c r="HM32" s="131"/>
      <c r="HN32" s="131"/>
      <c r="HO32" s="131"/>
      <c r="HP32" s="131"/>
      <c r="HQ32" s="131"/>
      <c r="HR32" s="131"/>
      <c r="HS32" s="131"/>
      <c r="HT32" s="131"/>
      <c r="HU32" s="132"/>
      <c r="HV32" s="130">
        <f>データ!$D$11</f>
        <v>42370</v>
      </c>
      <c r="HW32" s="131"/>
      <c r="HX32" s="131"/>
      <c r="HY32" s="131"/>
      <c r="HZ32" s="131"/>
      <c r="IA32" s="131"/>
      <c r="IB32" s="131"/>
      <c r="IC32" s="131"/>
      <c r="ID32" s="131"/>
      <c r="IE32" s="131"/>
      <c r="IF32" s="131"/>
      <c r="IG32" s="131"/>
      <c r="IH32" s="131"/>
      <c r="II32" s="131"/>
      <c r="IJ32" s="132"/>
      <c r="IK32" s="130">
        <f>データ!$E$11</f>
        <v>42736</v>
      </c>
      <c r="IL32" s="131"/>
      <c r="IM32" s="131"/>
      <c r="IN32" s="131"/>
      <c r="IO32" s="131"/>
      <c r="IP32" s="131"/>
      <c r="IQ32" s="131"/>
      <c r="IR32" s="131"/>
      <c r="IS32" s="131"/>
      <c r="IT32" s="131"/>
      <c r="IU32" s="131"/>
      <c r="IV32" s="131"/>
      <c r="IW32" s="131"/>
      <c r="IX32" s="131"/>
      <c r="IY32" s="132"/>
      <c r="IZ32" s="130">
        <f>データ!$F$11</f>
        <v>43101</v>
      </c>
      <c r="JA32" s="131"/>
      <c r="JB32" s="131"/>
      <c r="JC32" s="131"/>
      <c r="JD32" s="131"/>
      <c r="JE32" s="131"/>
      <c r="JF32" s="131"/>
      <c r="JG32" s="131"/>
      <c r="JH32" s="131"/>
      <c r="JI32" s="131"/>
      <c r="JJ32" s="131"/>
      <c r="JK32" s="131"/>
      <c r="JL32" s="131"/>
      <c r="JM32" s="131"/>
      <c r="JN32" s="132"/>
      <c r="JO32" s="14"/>
      <c r="JP32" s="14"/>
      <c r="JQ32" s="14"/>
      <c r="JR32" s="14"/>
      <c r="JS32" s="14"/>
      <c r="JT32" s="14"/>
      <c r="JU32" s="14"/>
      <c r="JV32" s="14"/>
      <c r="JW32" s="18"/>
      <c r="JX32" s="18"/>
      <c r="JY32" s="18"/>
      <c r="JZ32" s="18"/>
      <c r="KA32" s="18"/>
      <c r="KB32" s="18"/>
      <c r="KC32" s="18"/>
      <c r="KD32" s="18"/>
      <c r="KE32" s="18"/>
      <c r="KF32" s="130">
        <f>データ!$B$11</f>
        <v>41640</v>
      </c>
      <c r="KG32" s="131"/>
      <c r="KH32" s="131"/>
      <c r="KI32" s="131"/>
      <c r="KJ32" s="131"/>
      <c r="KK32" s="131"/>
      <c r="KL32" s="131"/>
      <c r="KM32" s="131"/>
      <c r="KN32" s="131"/>
      <c r="KO32" s="131"/>
      <c r="KP32" s="131"/>
      <c r="KQ32" s="131"/>
      <c r="KR32" s="131"/>
      <c r="KS32" s="131"/>
      <c r="KT32" s="132"/>
      <c r="KU32" s="130">
        <f>データ!$C$11</f>
        <v>42005</v>
      </c>
      <c r="KV32" s="131"/>
      <c r="KW32" s="131"/>
      <c r="KX32" s="131"/>
      <c r="KY32" s="131"/>
      <c r="KZ32" s="131"/>
      <c r="LA32" s="131"/>
      <c r="LB32" s="131"/>
      <c r="LC32" s="131"/>
      <c r="LD32" s="131"/>
      <c r="LE32" s="131"/>
      <c r="LF32" s="131"/>
      <c r="LG32" s="131"/>
      <c r="LH32" s="131"/>
      <c r="LI32" s="132"/>
      <c r="LJ32" s="130">
        <f>データ!$D$11</f>
        <v>42370</v>
      </c>
      <c r="LK32" s="131"/>
      <c r="LL32" s="131"/>
      <c r="LM32" s="131"/>
      <c r="LN32" s="131"/>
      <c r="LO32" s="131"/>
      <c r="LP32" s="131"/>
      <c r="LQ32" s="131"/>
      <c r="LR32" s="131"/>
      <c r="LS32" s="131"/>
      <c r="LT32" s="131"/>
      <c r="LU32" s="131"/>
      <c r="LV32" s="131"/>
      <c r="LW32" s="131"/>
      <c r="LX32" s="132"/>
      <c r="LY32" s="130">
        <f>データ!$E$11</f>
        <v>42736</v>
      </c>
      <c r="LZ32" s="131"/>
      <c r="MA32" s="131"/>
      <c r="MB32" s="131"/>
      <c r="MC32" s="131"/>
      <c r="MD32" s="131"/>
      <c r="ME32" s="131"/>
      <c r="MF32" s="131"/>
      <c r="MG32" s="131"/>
      <c r="MH32" s="131"/>
      <c r="MI32" s="131"/>
      <c r="MJ32" s="131"/>
      <c r="MK32" s="131"/>
      <c r="ML32" s="131"/>
      <c r="MM32" s="132"/>
      <c r="MN32" s="130">
        <f>データ!$F$11</f>
        <v>43101</v>
      </c>
      <c r="MO32" s="131"/>
      <c r="MP32" s="131"/>
      <c r="MQ32" s="131"/>
      <c r="MR32" s="131"/>
      <c r="MS32" s="131"/>
      <c r="MT32" s="131"/>
      <c r="MU32" s="131"/>
      <c r="MV32" s="131"/>
      <c r="MW32" s="131"/>
      <c r="MX32" s="131"/>
      <c r="MY32" s="131"/>
      <c r="MZ32" s="131"/>
      <c r="NA32" s="131"/>
      <c r="NB32" s="132"/>
      <c r="ND32" s="14"/>
      <c r="NE32" s="14"/>
      <c r="NF32" s="14"/>
      <c r="NG32" s="14"/>
      <c r="NH32" s="4"/>
      <c r="NI32" s="2"/>
      <c r="NJ32" s="95"/>
      <c r="NK32" s="96"/>
      <c r="NL32" s="96"/>
      <c r="NM32" s="96"/>
      <c r="NN32" s="96"/>
      <c r="NO32" s="96"/>
      <c r="NP32" s="96"/>
      <c r="NQ32" s="96"/>
      <c r="NR32" s="96"/>
      <c r="NS32" s="96"/>
      <c r="NT32" s="96"/>
      <c r="NU32" s="96"/>
      <c r="NV32" s="96"/>
      <c r="NW32" s="96"/>
      <c r="NX32" s="97"/>
      <c r="OC32" s="42" t="s">
        <v>53</v>
      </c>
      <c r="OD32" s="43"/>
      <c r="OE32" s="43"/>
    </row>
    <row r="33" spans="1:395" ht="13.5" customHeight="1" x14ac:dyDescent="0.15">
      <c r="A33" s="2"/>
      <c r="B33" s="9"/>
      <c r="D33" s="14"/>
      <c r="E33" s="14"/>
      <c r="F33" s="14"/>
      <c r="G33" s="126" t="s">
        <v>67</v>
      </c>
      <c r="H33" s="126"/>
      <c r="I33" s="126"/>
      <c r="J33" s="126"/>
      <c r="K33" s="126"/>
      <c r="L33" s="126"/>
      <c r="M33" s="126"/>
      <c r="N33" s="126"/>
      <c r="O33" s="126"/>
      <c r="P33" s="122">
        <f>データ!AH7</f>
        <v>87.3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>
        <f>データ!AI7</f>
        <v>86.6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84.8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83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80.5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14"/>
      <c r="CP33" s="14"/>
      <c r="CQ33" s="14"/>
      <c r="CR33" s="14"/>
      <c r="CS33" s="14"/>
      <c r="CT33" s="14"/>
      <c r="CU33" s="126" t="s">
        <v>67</v>
      </c>
      <c r="CV33" s="126"/>
      <c r="CW33" s="126"/>
      <c r="CX33" s="126"/>
      <c r="CY33" s="126"/>
      <c r="CZ33" s="126"/>
      <c r="DA33" s="126"/>
      <c r="DB33" s="126"/>
      <c r="DC33" s="126"/>
      <c r="DD33" s="122">
        <f>データ!AS7</f>
        <v>65.900000000000006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>
        <f>データ!AT7</f>
        <v>63.5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58.7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55.1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51.6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14"/>
      <c r="GB33" s="14"/>
      <c r="GC33" s="14"/>
      <c r="GD33" s="14"/>
      <c r="GE33" s="14"/>
      <c r="GF33" s="14"/>
      <c r="GG33" s="14"/>
      <c r="GH33" s="14"/>
      <c r="GI33" s="126" t="s">
        <v>67</v>
      </c>
      <c r="GJ33" s="126"/>
      <c r="GK33" s="126"/>
      <c r="GL33" s="126"/>
      <c r="GM33" s="126"/>
      <c r="GN33" s="126"/>
      <c r="GO33" s="126"/>
      <c r="GP33" s="126"/>
      <c r="GQ33" s="126"/>
      <c r="GR33" s="122">
        <f>データ!BD7</f>
        <v>794.7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>
        <f>データ!BE7</f>
        <v>886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>
        <f>データ!BF7</f>
        <v>999.4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>
        <f>データ!BG7</f>
        <v>1087.5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>
        <f>データ!BH7</f>
        <v>1191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14"/>
      <c r="JP33" s="14"/>
      <c r="JQ33" s="14"/>
      <c r="JR33" s="14"/>
      <c r="JS33" s="14"/>
      <c r="JT33" s="14"/>
      <c r="JU33" s="14"/>
      <c r="JV33" s="14"/>
      <c r="JW33" s="126" t="s">
        <v>67</v>
      </c>
      <c r="JX33" s="126"/>
      <c r="JY33" s="126"/>
      <c r="JZ33" s="126"/>
      <c r="KA33" s="126"/>
      <c r="KB33" s="126"/>
      <c r="KC33" s="126"/>
      <c r="KD33" s="126"/>
      <c r="KE33" s="126"/>
      <c r="KF33" s="122">
        <f>データ!BO7</f>
        <v>70.599999999999994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>
        <f>データ!BP7</f>
        <v>68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62.7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55.7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54.9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14"/>
      <c r="NE33" s="14"/>
      <c r="NF33" s="14"/>
      <c r="NG33" s="14"/>
      <c r="NH33" s="4"/>
      <c r="NI33" s="2"/>
      <c r="NJ33" s="95"/>
      <c r="NK33" s="96"/>
      <c r="NL33" s="96"/>
      <c r="NM33" s="96"/>
      <c r="NN33" s="96"/>
      <c r="NO33" s="96"/>
      <c r="NP33" s="96"/>
      <c r="NQ33" s="96"/>
      <c r="NR33" s="96"/>
      <c r="NS33" s="96"/>
      <c r="NT33" s="96"/>
      <c r="NU33" s="96"/>
      <c r="NV33" s="96"/>
      <c r="NW33" s="96"/>
      <c r="NX33" s="97"/>
      <c r="OC33" s="42" t="s">
        <v>68</v>
      </c>
      <c r="OD33" s="43"/>
      <c r="OE33" s="43"/>
    </row>
    <row r="34" spans="1:395" ht="13.5" customHeight="1" x14ac:dyDescent="0.15">
      <c r="A34" s="2"/>
      <c r="B34" s="9"/>
      <c r="D34" s="14"/>
      <c r="E34" s="14"/>
      <c r="F34" s="14"/>
      <c r="G34" s="126" t="s">
        <v>9</v>
      </c>
      <c r="H34" s="126"/>
      <c r="I34" s="126"/>
      <c r="J34" s="126"/>
      <c r="K34" s="126"/>
      <c r="L34" s="126"/>
      <c r="M34" s="126"/>
      <c r="N34" s="126"/>
      <c r="O34" s="126"/>
      <c r="P34" s="122">
        <f>データ!AM7</f>
        <v>97.7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>
        <f>データ!AN7</f>
        <v>98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97.2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97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97.2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14"/>
      <c r="CP34" s="14"/>
      <c r="CQ34" s="14"/>
      <c r="CR34" s="14"/>
      <c r="CS34" s="14"/>
      <c r="CT34" s="14"/>
      <c r="CU34" s="126" t="s">
        <v>9</v>
      </c>
      <c r="CV34" s="126"/>
      <c r="CW34" s="126"/>
      <c r="CX34" s="126"/>
      <c r="CY34" s="126"/>
      <c r="CZ34" s="126"/>
      <c r="DA34" s="126"/>
      <c r="DB34" s="126"/>
      <c r="DC34" s="126"/>
      <c r="DD34" s="122">
        <f>データ!AX7</f>
        <v>90.2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>
        <f>データ!AY7</f>
        <v>91.1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90.1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89.6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84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14"/>
      <c r="GB34" s="14"/>
      <c r="GC34" s="14"/>
      <c r="GD34" s="14"/>
      <c r="GE34" s="14"/>
      <c r="GF34" s="14"/>
      <c r="GG34" s="14"/>
      <c r="GH34" s="14"/>
      <c r="GI34" s="126" t="s">
        <v>9</v>
      </c>
      <c r="GJ34" s="126"/>
      <c r="GK34" s="126"/>
      <c r="GL34" s="126"/>
      <c r="GM34" s="126"/>
      <c r="GN34" s="126"/>
      <c r="GO34" s="126"/>
      <c r="GP34" s="126"/>
      <c r="GQ34" s="126"/>
      <c r="GR34" s="122">
        <f>データ!BI7</f>
        <v>80.7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>
        <f>データ!BJ7</f>
        <v>73.099999999999994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76.3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80.7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117.1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14"/>
      <c r="JP34" s="14"/>
      <c r="JQ34" s="14"/>
      <c r="JR34" s="14"/>
      <c r="JS34" s="14"/>
      <c r="JT34" s="14"/>
      <c r="JU34" s="14"/>
      <c r="JV34" s="14"/>
      <c r="JW34" s="126" t="s">
        <v>9</v>
      </c>
      <c r="JX34" s="126"/>
      <c r="JY34" s="126"/>
      <c r="JZ34" s="126"/>
      <c r="KA34" s="126"/>
      <c r="KB34" s="126"/>
      <c r="KC34" s="126"/>
      <c r="KD34" s="126"/>
      <c r="KE34" s="126"/>
      <c r="KF34" s="122">
        <f>データ!BT7</f>
        <v>70.599999999999994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>
        <f>データ!BU7</f>
        <v>71.3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72.599999999999994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73.5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70.099999999999994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14"/>
      <c r="NE34" s="14"/>
      <c r="NF34" s="14"/>
      <c r="NG34" s="14"/>
      <c r="NH34" s="4"/>
      <c r="NI34" s="2"/>
      <c r="NJ34" s="98"/>
      <c r="NK34" s="99"/>
      <c r="NL34" s="99"/>
      <c r="NM34" s="99"/>
      <c r="NN34" s="99"/>
      <c r="NO34" s="99"/>
      <c r="NP34" s="99"/>
      <c r="NQ34" s="99"/>
      <c r="NR34" s="99"/>
      <c r="NS34" s="99"/>
      <c r="NT34" s="99"/>
      <c r="NU34" s="99"/>
      <c r="NV34" s="99"/>
      <c r="NW34" s="99"/>
      <c r="NX34" s="100"/>
      <c r="OC34" s="42" t="s">
        <v>71</v>
      </c>
      <c r="OD34" s="43"/>
      <c r="OE34" s="43"/>
    </row>
    <row r="35" spans="1:395" ht="13.5" customHeight="1" x14ac:dyDescent="0.15">
      <c r="A35" s="2"/>
      <c r="B35" s="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4"/>
      <c r="NI35" s="2"/>
      <c r="NJ35" s="82" t="s">
        <v>12</v>
      </c>
      <c r="NK35" s="82"/>
      <c r="NL35" s="82"/>
      <c r="NM35" s="82"/>
      <c r="NN35" s="82"/>
      <c r="NO35" s="82"/>
      <c r="NP35" s="82"/>
      <c r="NQ35" s="82"/>
      <c r="NR35" s="82"/>
      <c r="NS35" s="82"/>
      <c r="NT35" s="82"/>
      <c r="NU35" s="82"/>
      <c r="NV35" s="82"/>
      <c r="NW35" s="82"/>
      <c r="NX35" s="82"/>
      <c r="OC35" s="42" t="s">
        <v>72</v>
      </c>
      <c r="OD35" s="43"/>
      <c r="OE35" s="43"/>
    </row>
    <row r="36" spans="1:395" ht="13.5" customHeight="1" x14ac:dyDescent="0.15">
      <c r="A36" s="2"/>
      <c r="B36" s="9"/>
      <c r="C36" s="15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4"/>
      <c r="CQ36" s="14"/>
      <c r="CR36" s="14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4"/>
      <c r="JS36" s="14"/>
      <c r="JT36" s="14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4"/>
      <c r="NI36" s="2"/>
      <c r="NJ36" s="83"/>
      <c r="NK36" s="83"/>
      <c r="NL36" s="83"/>
      <c r="NM36" s="83"/>
      <c r="NN36" s="83"/>
      <c r="NO36" s="83"/>
      <c r="NP36" s="83"/>
      <c r="NQ36" s="83"/>
      <c r="NR36" s="83"/>
      <c r="NS36" s="83"/>
      <c r="NT36" s="83"/>
      <c r="NU36" s="83"/>
      <c r="NV36" s="83"/>
      <c r="NW36" s="83"/>
      <c r="NX36" s="83"/>
      <c r="OC36" s="42" t="s">
        <v>11</v>
      </c>
      <c r="OD36" s="43"/>
      <c r="OE36" s="43"/>
    </row>
    <row r="37" spans="1:395" ht="13.5" customHeight="1" x14ac:dyDescent="0.15">
      <c r="A37" s="2"/>
      <c r="B37" s="9"/>
      <c r="C37" s="15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4"/>
      <c r="CQ37" s="14"/>
      <c r="CR37" s="14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4"/>
      <c r="JS37" s="14"/>
      <c r="JT37" s="14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4"/>
      <c r="NI37" s="2"/>
      <c r="NJ37" s="84" t="s">
        <v>74</v>
      </c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6"/>
      <c r="OC37" s="42" t="s">
        <v>76</v>
      </c>
      <c r="OD37" s="43"/>
      <c r="OE37" s="43"/>
    </row>
    <row r="38" spans="1:395" ht="13.5" customHeight="1" x14ac:dyDescent="0.15">
      <c r="A38" s="2"/>
      <c r="B38" s="9"/>
      <c r="C38" s="13"/>
      <c r="D38" s="14"/>
      <c r="E38" s="14"/>
      <c r="F38" s="14"/>
      <c r="G38" s="14"/>
      <c r="H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4"/>
      <c r="GQ38" s="14"/>
      <c r="GR38" s="13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30"/>
      <c r="NI38" s="2"/>
      <c r="NJ38" s="87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9"/>
      <c r="OC38" s="42" t="s">
        <v>75</v>
      </c>
      <c r="OD38" s="43"/>
      <c r="OE38" s="43"/>
    </row>
    <row r="39" spans="1:395" ht="13.5" customHeight="1" x14ac:dyDescent="0.15">
      <c r="A39" s="2"/>
      <c r="B39" s="9"/>
      <c r="C39" s="13"/>
      <c r="D39" s="14"/>
      <c r="E39" s="14"/>
      <c r="F39" s="14"/>
      <c r="G39" s="14"/>
      <c r="H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4"/>
      <c r="GQ39" s="14"/>
      <c r="GR39" s="13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30"/>
      <c r="NI39" s="2"/>
      <c r="NJ39" s="95" t="s">
        <v>168</v>
      </c>
      <c r="NK39" s="96"/>
      <c r="NL39" s="96"/>
      <c r="NM39" s="96"/>
      <c r="NN39" s="96"/>
      <c r="NO39" s="96"/>
      <c r="NP39" s="96"/>
      <c r="NQ39" s="96"/>
      <c r="NR39" s="96"/>
      <c r="NS39" s="96"/>
      <c r="NT39" s="96"/>
      <c r="NU39" s="96"/>
      <c r="NV39" s="96"/>
      <c r="NW39" s="96"/>
      <c r="NX39" s="97"/>
      <c r="OC39" s="42" t="s">
        <v>31</v>
      </c>
      <c r="OD39" s="43"/>
      <c r="OE39" s="43"/>
    </row>
    <row r="40" spans="1:395" ht="13.5" customHeight="1" x14ac:dyDescent="0.15">
      <c r="A40" s="2"/>
      <c r="B40" s="9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30"/>
      <c r="NI40" s="2"/>
      <c r="NJ40" s="95"/>
      <c r="NK40" s="96"/>
      <c r="NL40" s="96"/>
      <c r="NM40" s="96"/>
      <c r="NN40" s="96"/>
      <c r="NO40" s="96"/>
      <c r="NP40" s="96"/>
      <c r="NQ40" s="96"/>
      <c r="NR40" s="96"/>
      <c r="NS40" s="96"/>
      <c r="NT40" s="96"/>
      <c r="NU40" s="96"/>
      <c r="NV40" s="96"/>
      <c r="NW40" s="96"/>
      <c r="NX40" s="97"/>
      <c r="OC40" s="42" t="s">
        <v>77</v>
      </c>
      <c r="OD40" s="43"/>
      <c r="OE40" s="43"/>
    </row>
    <row r="41" spans="1:395" ht="13.5" customHeight="1" x14ac:dyDescent="0.15">
      <c r="A41" s="2"/>
      <c r="B41" s="9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5"/>
      <c r="DD41" s="15"/>
      <c r="DE41" s="14"/>
      <c r="DF41" s="14"/>
      <c r="DG41" s="14"/>
      <c r="DH41" s="14"/>
      <c r="DI41" s="14"/>
      <c r="DJ41" s="14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4"/>
      <c r="NH41" s="4"/>
      <c r="NI41" s="2"/>
      <c r="NJ41" s="95"/>
      <c r="NK41" s="96"/>
      <c r="NL41" s="96"/>
      <c r="NM41" s="96"/>
      <c r="NN41" s="96"/>
      <c r="NO41" s="96"/>
      <c r="NP41" s="96"/>
      <c r="NQ41" s="96"/>
      <c r="NR41" s="96"/>
      <c r="NS41" s="96"/>
      <c r="NT41" s="96"/>
      <c r="NU41" s="96"/>
      <c r="NV41" s="96"/>
      <c r="NW41" s="96"/>
      <c r="NX41" s="97"/>
      <c r="OC41" s="42" t="s">
        <v>79</v>
      </c>
      <c r="OD41" s="43"/>
      <c r="OE41" s="43"/>
    </row>
    <row r="42" spans="1:395" ht="13.5" customHeight="1" x14ac:dyDescent="0.15">
      <c r="A42" s="2"/>
      <c r="B42" s="9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5"/>
      <c r="DD42" s="15"/>
      <c r="DE42" s="14"/>
      <c r="DF42" s="14"/>
      <c r="DG42" s="14"/>
      <c r="DH42" s="14"/>
      <c r="DI42" s="14"/>
      <c r="DJ42" s="14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4"/>
      <c r="NH42" s="4"/>
      <c r="NI42" s="2"/>
      <c r="NJ42" s="95"/>
      <c r="NK42" s="96"/>
      <c r="NL42" s="96"/>
      <c r="NM42" s="96"/>
      <c r="NN42" s="96"/>
      <c r="NO42" s="96"/>
      <c r="NP42" s="96"/>
      <c r="NQ42" s="96"/>
      <c r="NR42" s="96"/>
      <c r="NS42" s="96"/>
      <c r="NT42" s="96"/>
      <c r="NU42" s="96"/>
      <c r="NV42" s="96"/>
      <c r="NW42" s="96"/>
      <c r="NX42" s="97"/>
      <c r="OC42" s="42" t="s">
        <v>60</v>
      </c>
      <c r="OD42" s="43"/>
      <c r="OE42" s="43"/>
    </row>
    <row r="43" spans="1:395" ht="13.5" customHeight="1" x14ac:dyDescent="0.15">
      <c r="A43" s="2"/>
      <c r="B43" s="9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4"/>
      <c r="NI43" s="2"/>
      <c r="NJ43" s="95"/>
      <c r="NK43" s="96"/>
      <c r="NL43" s="96"/>
      <c r="NM43" s="96"/>
      <c r="NN43" s="96"/>
      <c r="NO43" s="96"/>
      <c r="NP43" s="96"/>
      <c r="NQ43" s="96"/>
      <c r="NR43" s="96"/>
      <c r="NS43" s="96"/>
      <c r="NT43" s="96"/>
      <c r="NU43" s="96"/>
      <c r="NV43" s="96"/>
      <c r="NW43" s="96"/>
      <c r="NX43" s="97"/>
      <c r="OC43" s="42" t="s">
        <v>80</v>
      </c>
      <c r="OD43" s="43"/>
      <c r="OE43" s="43"/>
    </row>
    <row r="44" spans="1:395" ht="13.5" customHeight="1" x14ac:dyDescent="0.15">
      <c r="A44" s="2"/>
      <c r="B44" s="9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4"/>
      <c r="NI44" s="2"/>
      <c r="NJ44" s="95"/>
      <c r="NK44" s="96"/>
      <c r="NL44" s="96"/>
      <c r="NM44" s="96"/>
      <c r="NN44" s="96"/>
      <c r="NO44" s="96"/>
      <c r="NP44" s="96"/>
      <c r="NQ44" s="96"/>
      <c r="NR44" s="96"/>
      <c r="NS44" s="96"/>
      <c r="NT44" s="96"/>
      <c r="NU44" s="96"/>
      <c r="NV44" s="96"/>
      <c r="NW44" s="96"/>
      <c r="NX44" s="97"/>
      <c r="OC44" s="42" t="s">
        <v>81</v>
      </c>
      <c r="OD44" s="43"/>
      <c r="OE44" s="43"/>
    </row>
    <row r="45" spans="1:395" ht="13.5" customHeight="1" x14ac:dyDescent="0.15">
      <c r="A45" s="2"/>
      <c r="B45" s="9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4"/>
      <c r="NI45" s="2"/>
      <c r="NJ45" s="95"/>
      <c r="NK45" s="96"/>
      <c r="NL45" s="96"/>
      <c r="NM45" s="96"/>
      <c r="NN45" s="96"/>
      <c r="NO45" s="96"/>
      <c r="NP45" s="96"/>
      <c r="NQ45" s="96"/>
      <c r="NR45" s="96"/>
      <c r="NS45" s="96"/>
      <c r="NT45" s="96"/>
      <c r="NU45" s="96"/>
      <c r="NV45" s="96"/>
      <c r="NW45" s="96"/>
      <c r="NX45" s="97"/>
      <c r="OC45" s="42" t="s">
        <v>82</v>
      </c>
      <c r="OD45" s="43"/>
      <c r="OE45" s="43"/>
    </row>
    <row r="46" spans="1:395" ht="13.5" customHeight="1" x14ac:dyDescent="0.15">
      <c r="A46" s="2"/>
      <c r="B46" s="9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4"/>
      <c r="NI46" s="2"/>
      <c r="NJ46" s="95"/>
      <c r="NK46" s="96"/>
      <c r="NL46" s="96"/>
      <c r="NM46" s="96"/>
      <c r="NN46" s="96"/>
      <c r="NO46" s="96"/>
      <c r="NP46" s="96"/>
      <c r="NQ46" s="96"/>
      <c r="NR46" s="96"/>
      <c r="NS46" s="96"/>
      <c r="NT46" s="96"/>
      <c r="NU46" s="96"/>
      <c r="NV46" s="96"/>
      <c r="NW46" s="96"/>
      <c r="NX46" s="97"/>
      <c r="OC46" s="42" t="s">
        <v>83</v>
      </c>
      <c r="OD46" s="43"/>
      <c r="OE46" s="43"/>
    </row>
    <row r="47" spans="1:395" ht="13.5" customHeight="1" x14ac:dyDescent="0.15">
      <c r="A47" s="2"/>
      <c r="B47" s="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4"/>
      <c r="NI47" s="2"/>
      <c r="NJ47" s="95"/>
      <c r="NK47" s="96"/>
      <c r="NL47" s="96"/>
      <c r="NM47" s="96"/>
      <c r="NN47" s="96"/>
      <c r="NO47" s="96"/>
      <c r="NP47" s="96"/>
      <c r="NQ47" s="96"/>
      <c r="NR47" s="96"/>
      <c r="NS47" s="96"/>
      <c r="NT47" s="96"/>
      <c r="NU47" s="96"/>
      <c r="NV47" s="96"/>
      <c r="NW47" s="96"/>
      <c r="NX47" s="97"/>
      <c r="OC47" s="42" t="s">
        <v>84</v>
      </c>
      <c r="OD47" s="43"/>
      <c r="OE47" s="43"/>
    </row>
    <row r="48" spans="1:395" ht="13.5" customHeight="1" x14ac:dyDescent="0.15">
      <c r="A48" s="2"/>
      <c r="B48" s="9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4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  <c r="OC48" s="42" t="s">
        <v>86</v>
      </c>
      <c r="OD48" s="43"/>
      <c r="OE48" s="43"/>
    </row>
    <row r="49" spans="1:395" ht="13.5" customHeight="1" x14ac:dyDescent="0.15">
      <c r="A49" s="2"/>
      <c r="B49" s="9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4"/>
      <c r="NI49" s="2"/>
      <c r="NJ49" s="95"/>
      <c r="NK49" s="96"/>
      <c r="NL49" s="96"/>
      <c r="NM49" s="96"/>
      <c r="NN49" s="96"/>
      <c r="NO49" s="96"/>
      <c r="NP49" s="96"/>
      <c r="NQ49" s="96"/>
      <c r="NR49" s="96"/>
      <c r="NS49" s="96"/>
      <c r="NT49" s="96"/>
      <c r="NU49" s="96"/>
      <c r="NV49" s="96"/>
      <c r="NW49" s="96"/>
      <c r="NX49" s="97"/>
      <c r="OC49" s="42" t="s">
        <v>88</v>
      </c>
      <c r="OD49" s="43"/>
      <c r="OE49" s="43"/>
    </row>
    <row r="50" spans="1:395" ht="13.5" customHeight="1" x14ac:dyDescent="0.15">
      <c r="A50" s="2"/>
      <c r="B50" s="9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4"/>
      <c r="NI50" s="2"/>
      <c r="NJ50" s="95"/>
      <c r="NK50" s="96"/>
      <c r="NL50" s="96"/>
      <c r="NM50" s="96"/>
      <c r="NN50" s="96"/>
      <c r="NO50" s="96"/>
      <c r="NP50" s="96"/>
      <c r="NQ50" s="96"/>
      <c r="NR50" s="96"/>
      <c r="NS50" s="96"/>
      <c r="NT50" s="96"/>
      <c r="NU50" s="96"/>
      <c r="NV50" s="96"/>
      <c r="NW50" s="96"/>
      <c r="NX50" s="97"/>
      <c r="OC50" s="42" t="s">
        <v>89</v>
      </c>
      <c r="OD50" s="43"/>
      <c r="OE50" s="43"/>
    </row>
    <row r="51" spans="1:395" ht="26.25" customHeight="1" x14ac:dyDescent="0.15">
      <c r="A51" s="2"/>
      <c r="B51" s="9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4"/>
      <c r="NI51" s="2"/>
      <c r="NJ51" s="98"/>
      <c r="NK51" s="99"/>
      <c r="NL51" s="99"/>
      <c r="NM51" s="99"/>
      <c r="NN51" s="99"/>
      <c r="NO51" s="99"/>
      <c r="NP51" s="99"/>
      <c r="NQ51" s="99"/>
      <c r="NR51" s="99"/>
      <c r="NS51" s="99"/>
      <c r="NT51" s="99"/>
      <c r="NU51" s="99"/>
      <c r="NV51" s="99"/>
      <c r="NW51" s="99"/>
      <c r="NX51" s="100"/>
      <c r="OC51" s="42" t="s">
        <v>90</v>
      </c>
      <c r="OD51" s="43"/>
    </row>
    <row r="52" spans="1:395" ht="13.5" customHeight="1" x14ac:dyDescent="0.15">
      <c r="A52" s="2"/>
      <c r="B52" s="9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4"/>
      <c r="NI52" s="2"/>
      <c r="NJ52" s="84" t="s">
        <v>91</v>
      </c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95" ht="13.5" customHeight="1" x14ac:dyDescent="0.15">
      <c r="A53" s="2"/>
      <c r="B53" s="9"/>
      <c r="C53" s="14"/>
      <c r="D53" s="14"/>
      <c r="E53" s="14"/>
      <c r="F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4"/>
      <c r="NI53" s="2"/>
      <c r="NJ53" s="87"/>
      <c r="NK53" s="88"/>
      <c r="NL53" s="88"/>
      <c r="NM53" s="88"/>
      <c r="NN53" s="88"/>
      <c r="NO53" s="88"/>
      <c r="NP53" s="88"/>
      <c r="NQ53" s="88"/>
      <c r="NR53" s="88"/>
      <c r="NS53" s="88"/>
      <c r="NT53" s="88"/>
      <c r="NU53" s="88"/>
      <c r="NV53" s="88"/>
      <c r="NW53" s="88"/>
      <c r="NX53" s="89"/>
    </row>
    <row r="54" spans="1:395" ht="13.5" customHeight="1" x14ac:dyDescent="0.15">
      <c r="A54" s="2"/>
      <c r="B54" s="9"/>
      <c r="C54" s="14"/>
      <c r="D54" s="14"/>
      <c r="E54" s="14"/>
      <c r="F54" s="14"/>
      <c r="G54" s="18"/>
      <c r="H54" s="18"/>
      <c r="I54" s="18"/>
      <c r="J54" s="18"/>
      <c r="K54" s="18"/>
      <c r="L54" s="18"/>
      <c r="M54" s="18"/>
      <c r="N54" s="18"/>
      <c r="O54" s="18"/>
      <c r="P54" s="130">
        <f>データ!$B$11</f>
        <v>41640</v>
      </c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2"/>
      <c r="AE54" s="130">
        <f>データ!$C$11</f>
        <v>42005</v>
      </c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2"/>
      <c r="AT54" s="130">
        <f>データ!$D$11</f>
        <v>42370</v>
      </c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2"/>
      <c r="BI54" s="130">
        <f>データ!$E$11</f>
        <v>42736</v>
      </c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2"/>
      <c r="BX54" s="130">
        <f>データ!$F$11</f>
        <v>43101</v>
      </c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2"/>
      <c r="CO54" s="14"/>
      <c r="CP54" s="14"/>
      <c r="CQ54" s="14"/>
      <c r="CR54" s="14"/>
      <c r="CS54" s="14"/>
      <c r="CT54" s="14"/>
      <c r="CU54" s="18"/>
      <c r="CV54" s="18"/>
      <c r="CW54" s="18"/>
      <c r="CX54" s="18"/>
      <c r="CY54" s="18"/>
      <c r="CZ54" s="18"/>
      <c r="DA54" s="18"/>
      <c r="DB54" s="18"/>
      <c r="DC54" s="18"/>
      <c r="DD54" s="130">
        <f>データ!$B$11</f>
        <v>41640</v>
      </c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2"/>
      <c r="DS54" s="130">
        <f>データ!$C$11</f>
        <v>42005</v>
      </c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2"/>
      <c r="EH54" s="130">
        <f>データ!$D$11</f>
        <v>42370</v>
      </c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2"/>
      <c r="EW54" s="130">
        <f>データ!$E$11</f>
        <v>42736</v>
      </c>
      <c r="EX54" s="131"/>
      <c r="EY54" s="131"/>
      <c r="EZ54" s="131"/>
      <c r="FA54" s="131"/>
      <c r="FB54" s="131"/>
      <c r="FC54" s="131"/>
      <c r="FD54" s="131"/>
      <c r="FE54" s="131"/>
      <c r="FF54" s="131"/>
      <c r="FG54" s="131"/>
      <c r="FH54" s="131"/>
      <c r="FI54" s="131"/>
      <c r="FJ54" s="131"/>
      <c r="FK54" s="132"/>
      <c r="FL54" s="130">
        <f>データ!$F$11</f>
        <v>43101</v>
      </c>
      <c r="FM54" s="131"/>
      <c r="FN54" s="131"/>
      <c r="FO54" s="131"/>
      <c r="FP54" s="131"/>
      <c r="FQ54" s="131"/>
      <c r="FR54" s="131"/>
      <c r="FS54" s="131"/>
      <c r="FT54" s="131"/>
      <c r="FU54" s="131"/>
      <c r="FV54" s="131"/>
      <c r="FW54" s="131"/>
      <c r="FX54" s="131"/>
      <c r="FY54" s="131"/>
      <c r="FZ54" s="132"/>
      <c r="GA54" s="14"/>
      <c r="GB54" s="14"/>
      <c r="GC54" s="14"/>
      <c r="GD54" s="14"/>
      <c r="GE54" s="14"/>
      <c r="GF54" s="14"/>
      <c r="GG54" s="14"/>
      <c r="GH54" s="14"/>
      <c r="GI54" s="18"/>
      <c r="GJ54" s="18"/>
      <c r="GK54" s="18"/>
      <c r="GL54" s="18"/>
      <c r="GM54" s="18"/>
      <c r="GN54" s="18"/>
      <c r="GO54" s="18"/>
      <c r="GP54" s="18"/>
      <c r="GQ54" s="18"/>
      <c r="GR54" s="130">
        <f>データ!$B$11</f>
        <v>41640</v>
      </c>
      <c r="GS54" s="131"/>
      <c r="GT54" s="131"/>
      <c r="GU54" s="131"/>
      <c r="GV54" s="131"/>
      <c r="GW54" s="131"/>
      <c r="GX54" s="131"/>
      <c r="GY54" s="131"/>
      <c r="GZ54" s="131"/>
      <c r="HA54" s="131"/>
      <c r="HB54" s="131"/>
      <c r="HC54" s="131"/>
      <c r="HD54" s="131"/>
      <c r="HE54" s="131"/>
      <c r="HF54" s="132"/>
      <c r="HG54" s="130">
        <f>データ!$C$11</f>
        <v>42005</v>
      </c>
      <c r="HH54" s="131"/>
      <c r="HI54" s="131"/>
      <c r="HJ54" s="131"/>
      <c r="HK54" s="131"/>
      <c r="HL54" s="131"/>
      <c r="HM54" s="131"/>
      <c r="HN54" s="131"/>
      <c r="HO54" s="131"/>
      <c r="HP54" s="131"/>
      <c r="HQ54" s="131"/>
      <c r="HR54" s="131"/>
      <c r="HS54" s="131"/>
      <c r="HT54" s="131"/>
      <c r="HU54" s="132"/>
      <c r="HV54" s="130">
        <f>データ!$D$11</f>
        <v>42370</v>
      </c>
      <c r="HW54" s="131"/>
      <c r="HX54" s="131"/>
      <c r="HY54" s="131"/>
      <c r="HZ54" s="131"/>
      <c r="IA54" s="131"/>
      <c r="IB54" s="131"/>
      <c r="IC54" s="131"/>
      <c r="ID54" s="131"/>
      <c r="IE54" s="131"/>
      <c r="IF54" s="131"/>
      <c r="IG54" s="131"/>
      <c r="IH54" s="131"/>
      <c r="II54" s="131"/>
      <c r="IJ54" s="132"/>
      <c r="IK54" s="130">
        <f>データ!$E$11</f>
        <v>42736</v>
      </c>
      <c r="IL54" s="131"/>
      <c r="IM54" s="131"/>
      <c r="IN54" s="131"/>
      <c r="IO54" s="131"/>
      <c r="IP54" s="131"/>
      <c r="IQ54" s="131"/>
      <c r="IR54" s="131"/>
      <c r="IS54" s="131"/>
      <c r="IT54" s="131"/>
      <c r="IU54" s="131"/>
      <c r="IV54" s="131"/>
      <c r="IW54" s="131"/>
      <c r="IX54" s="131"/>
      <c r="IY54" s="132"/>
      <c r="IZ54" s="130">
        <f>データ!$F$11</f>
        <v>43101</v>
      </c>
      <c r="JA54" s="131"/>
      <c r="JB54" s="131"/>
      <c r="JC54" s="131"/>
      <c r="JD54" s="131"/>
      <c r="JE54" s="131"/>
      <c r="JF54" s="131"/>
      <c r="JG54" s="131"/>
      <c r="JH54" s="131"/>
      <c r="JI54" s="131"/>
      <c r="JJ54" s="131"/>
      <c r="JK54" s="131"/>
      <c r="JL54" s="131"/>
      <c r="JM54" s="131"/>
      <c r="JN54" s="132"/>
      <c r="JO54" s="14"/>
      <c r="JP54" s="14"/>
      <c r="JQ54" s="14"/>
      <c r="JR54" s="14"/>
      <c r="JS54" s="14"/>
      <c r="JT54" s="14"/>
      <c r="JU54" s="14"/>
      <c r="JV54" s="14"/>
      <c r="JW54" s="18"/>
      <c r="JX54" s="18"/>
      <c r="JY54" s="18"/>
      <c r="JZ54" s="18"/>
      <c r="KA54" s="18"/>
      <c r="KB54" s="18"/>
      <c r="KC54" s="18"/>
      <c r="KD54" s="18"/>
      <c r="KE54" s="18"/>
      <c r="KF54" s="130">
        <f>データ!$B$11</f>
        <v>41640</v>
      </c>
      <c r="KG54" s="131"/>
      <c r="KH54" s="131"/>
      <c r="KI54" s="131"/>
      <c r="KJ54" s="131"/>
      <c r="KK54" s="131"/>
      <c r="KL54" s="131"/>
      <c r="KM54" s="131"/>
      <c r="KN54" s="131"/>
      <c r="KO54" s="131"/>
      <c r="KP54" s="131"/>
      <c r="KQ54" s="131"/>
      <c r="KR54" s="131"/>
      <c r="KS54" s="131"/>
      <c r="KT54" s="132"/>
      <c r="KU54" s="130">
        <f>データ!$C$11</f>
        <v>42005</v>
      </c>
      <c r="KV54" s="131"/>
      <c r="KW54" s="131"/>
      <c r="KX54" s="131"/>
      <c r="KY54" s="131"/>
      <c r="KZ54" s="131"/>
      <c r="LA54" s="131"/>
      <c r="LB54" s="131"/>
      <c r="LC54" s="131"/>
      <c r="LD54" s="131"/>
      <c r="LE54" s="131"/>
      <c r="LF54" s="131"/>
      <c r="LG54" s="131"/>
      <c r="LH54" s="131"/>
      <c r="LI54" s="132"/>
      <c r="LJ54" s="130">
        <f>データ!$D$11</f>
        <v>42370</v>
      </c>
      <c r="LK54" s="131"/>
      <c r="LL54" s="131"/>
      <c r="LM54" s="131"/>
      <c r="LN54" s="131"/>
      <c r="LO54" s="131"/>
      <c r="LP54" s="131"/>
      <c r="LQ54" s="131"/>
      <c r="LR54" s="131"/>
      <c r="LS54" s="131"/>
      <c r="LT54" s="131"/>
      <c r="LU54" s="131"/>
      <c r="LV54" s="131"/>
      <c r="LW54" s="131"/>
      <c r="LX54" s="132"/>
      <c r="LY54" s="130">
        <f>データ!$E$11</f>
        <v>42736</v>
      </c>
      <c r="LZ54" s="131"/>
      <c r="MA54" s="131"/>
      <c r="MB54" s="131"/>
      <c r="MC54" s="131"/>
      <c r="MD54" s="131"/>
      <c r="ME54" s="131"/>
      <c r="MF54" s="131"/>
      <c r="MG54" s="131"/>
      <c r="MH54" s="131"/>
      <c r="MI54" s="131"/>
      <c r="MJ54" s="131"/>
      <c r="MK54" s="131"/>
      <c r="ML54" s="131"/>
      <c r="MM54" s="132"/>
      <c r="MN54" s="130">
        <f>データ!$F$11</f>
        <v>43101</v>
      </c>
      <c r="MO54" s="131"/>
      <c r="MP54" s="131"/>
      <c r="MQ54" s="131"/>
      <c r="MR54" s="131"/>
      <c r="MS54" s="131"/>
      <c r="MT54" s="131"/>
      <c r="MU54" s="131"/>
      <c r="MV54" s="131"/>
      <c r="MW54" s="131"/>
      <c r="MX54" s="131"/>
      <c r="MY54" s="131"/>
      <c r="MZ54" s="131"/>
      <c r="NA54" s="131"/>
      <c r="NB54" s="132"/>
      <c r="NC54" s="14"/>
      <c r="ND54" s="14"/>
      <c r="NE54" s="14"/>
      <c r="NF54" s="14"/>
      <c r="NG54" s="14"/>
      <c r="NH54" s="4"/>
      <c r="NI54" s="2"/>
      <c r="NJ54" s="95" t="s">
        <v>169</v>
      </c>
      <c r="NK54" s="96"/>
      <c r="NL54" s="96"/>
      <c r="NM54" s="96"/>
      <c r="NN54" s="96"/>
      <c r="NO54" s="96"/>
      <c r="NP54" s="96"/>
      <c r="NQ54" s="96"/>
      <c r="NR54" s="96"/>
      <c r="NS54" s="96"/>
      <c r="NT54" s="96"/>
      <c r="NU54" s="96"/>
      <c r="NV54" s="96"/>
      <c r="NW54" s="96"/>
      <c r="NX54" s="97"/>
    </row>
    <row r="55" spans="1:395" ht="13.5" customHeight="1" x14ac:dyDescent="0.15">
      <c r="A55" s="2"/>
      <c r="B55" s="9"/>
      <c r="C55" s="14"/>
      <c r="D55" s="14"/>
      <c r="E55" s="14"/>
      <c r="F55" s="14"/>
      <c r="G55" s="126" t="s">
        <v>67</v>
      </c>
      <c r="H55" s="126"/>
      <c r="I55" s="126"/>
      <c r="J55" s="126"/>
      <c r="K55" s="126"/>
      <c r="L55" s="126"/>
      <c r="M55" s="126"/>
      <c r="N55" s="126"/>
      <c r="O55" s="126"/>
      <c r="P55" s="127">
        <f>データ!BZ7</f>
        <v>15570</v>
      </c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9"/>
      <c r="AE55" s="127">
        <f>データ!CA7</f>
        <v>15723</v>
      </c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9"/>
      <c r="AT55" s="127">
        <f>データ!CB7</f>
        <v>15573</v>
      </c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9"/>
      <c r="BI55" s="127">
        <f>データ!CC7</f>
        <v>15961</v>
      </c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9"/>
      <c r="BX55" s="127">
        <f>データ!CD7</f>
        <v>16586</v>
      </c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9"/>
      <c r="CO55" s="14"/>
      <c r="CP55" s="14"/>
      <c r="CQ55" s="14"/>
      <c r="CR55" s="14"/>
      <c r="CS55" s="14"/>
      <c r="CT55" s="14"/>
      <c r="CU55" s="126" t="s">
        <v>67</v>
      </c>
      <c r="CV55" s="126"/>
      <c r="CW55" s="126"/>
      <c r="CX55" s="126"/>
      <c r="CY55" s="126"/>
      <c r="CZ55" s="126"/>
      <c r="DA55" s="126"/>
      <c r="DB55" s="126"/>
      <c r="DC55" s="126"/>
      <c r="DD55" s="127">
        <f>データ!CK7</f>
        <v>6129</v>
      </c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9"/>
      <c r="DS55" s="127">
        <f>データ!CL7</f>
        <v>5462</v>
      </c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9"/>
      <c r="EH55" s="127">
        <f>データ!CM7</f>
        <v>5411</v>
      </c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9"/>
      <c r="EW55" s="127">
        <f>データ!CN7</f>
        <v>5731</v>
      </c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データ!CO7</f>
        <v>6142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9"/>
      <c r="GA55" s="14"/>
      <c r="GB55" s="14"/>
      <c r="GC55" s="14"/>
      <c r="GD55" s="14"/>
      <c r="GE55" s="14"/>
      <c r="GF55" s="14"/>
      <c r="GG55" s="14"/>
      <c r="GH55" s="14"/>
      <c r="GI55" s="126" t="s">
        <v>67</v>
      </c>
      <c r="GJ55" s="126"/>
      <c r="GK55" s="126"/>
      <c r="GL55" s="126"/>
      <c r="GM55" s="126"/>
      <c r="GN55" s="126"/>
      <c r="GO55" s="126"/>
      <c r="GP55" s="126"/>
      <c r="GQ55" s="126"/>
      <c r="GR55" s="122">
        <f>データ!CV7</f>
        <v>106.7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>
        <f>データ!CW7</f>
        <v>110.7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120.2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126.6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132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14"/>
      <c r="JP55" s="14"/>
      <c r="JQ55" s="14"/>
      <c r="JR55" s="14"/>
      <c r="JS55" s="14"/>
      <c r="JT55" s="14"/>
      <c r="JU55" s="14"/>
      <c r="JV55" s="14"/>
      <c r="JW55" s="126" t="s">
        <v>67</v>
      </c>
      <c r="JX55" s="126"/>
      <c r="JY55" s="126"/>
      <c r="JZ55" s="126"/>
      <c r="KA55" s="126"/>
      <c r="KB55" s="126"/>
      <c r="KC55" s="126"/>
      <c r="KD55" s="126"/>
      <c r="KE55" s="126"/>
      <c r="KF55" s="122">
        <f>データ!DG7</f>
        <v>15.1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>
        <f>データ!DH7</f>
        <v>9.1999999999999993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8.6999999999999993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8.6999999999999993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8.5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14"/>
      <c r="ND55" s="14"/>
      <c r="NE55" s="14"/>
      <c r="NF55" s="14"/>
      <c r="NG55" s="14"/>
      <c r="NH55" s="4"/>
      <c r="NI55" s="2"/>
      <c r="NJ55" s="95"/>
      <c r="NK55" s="96"/>
      <c r="NL55" s="96"/>
      <c r="NM55" s="96"/>
      <c r="NN55" s="96"/>
      <c r="NO55" s="96"/>
      <c r="NP55" s="96"/>
      <c r="NQ55" s="96"/>
      <c r="NR55" s="96"/>
      <c r="NS55" s="96"/>
      <c r="NT55" s="96"/>
      <c r="NU55" s="96"/>
      <c r="NV55" s="96"/>
      <c r="NW55" s="96"/>
      <c r="NX55" s="97"/>
    </row>
    <row r="56" spans="1:395" ht="13.5" customHeight="1" x14ac:dyDescent="0.15">
      <c r="A56" s="2"/>
      <c r="B56" s="9"/>
      <c r="C56" s="14"/>
      <c r="D56" s="14"/>
      <c r="E56" s="14"/>
      <c r="F56" s="14"/>
      <c r="G56" s="126" t="s">
        <v>9</v>
      </c>
      <c r="H56" s="126"/>
      <c r="I56" s="126"/>
      <c r="J56" s="126"/>
      <c r="K56" s="126"/>
      <c r="L56" s="126"/>
      <c r="M56" s="126"/>
      <c r="N56" s="126"/>
      <c r="O56" s="126"/>
      <c r="P56" s="127">
        <f>データ!CE7</f>
        <v>48921</v>
      </c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9"/>
      <c r="AE56" s="127">
        <f>データ!CF7</f>
        <v>50413</v>
      </c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9"/>
      <c r="AT56" s="127">
        <f>データ!CG7</f>
        <v>50510</v>
      </c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9"/>
      <c r="BI56" s="127">
        <f>データ!CH7</f>
        <v>50958</v>
      </c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9"/>
      <c r="BX56" s="127">
        <f>データ!CI7</f>
        <v>34924</v>
      </c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9"/>
      <c r="CO56" s="14"/>
      <c r="CP56" s="14"/>
      <c r="CQ56" s="14"/>
      <c r="CR56" s="14"/>
      <c r="CS56" s="14"/>
      <c r="CT56" s="14"/>
      <c r="CU56" s="126" t="s">
        <v>9</v>
      </c>
      <c r="CV56" s="126"/>
      <c r="CW56" s="126"/>
      <c r="CX56" s="126"/>
      <c r="CY56" s="126"/>
      <c r="CZ56" s="126"/>
      <c r="DA56" s="126"/>
      <c r="DB56" s="126"/>
      <c r="DC56" s="126"/>
      <c r="DD56" s="127">
        <f>データ!CP7</f>
        <v>12272</v>
      </c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9"/>
      <c r="DS56" s="127">
        <f>データ!CQ7</f>
        <v>13096</v>
      </c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9"/>
      <c r="EH56" s="127">
        <f>データ!CR7</f>
        <v>13552</v>
      </c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9"/>
      <c r="EW56" s="127">
        <f>データ!CS7</f>
        <v>13792</v>
      </c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データ!CT7</f>
        <v>10244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9"/>
      <c r="GA56" s="14"/>
      <c r="GB56" s="14"/>
      <c r="GC56" s="14"/>
      <c r="GD56" s="14"/>
      <c r="GE56" s="14"/>
      <c r="GF56" s="14"/>
      <c r="GG56" s="14"/>
      <c r="GH56" s="14"/>
      <c r="GI56" s="126" t="s">
        <v>9</v>
      </c>
      <c r="GJ56" s="126"/>
      <c r="GK56" s="126"/>
      <c r="GL56" s="126"/>
      <c r="GM56" s="126"/>
      <c r="GN56" s="126"/>
      <c r="GO56" s="126"/>
      <c r="GP56" s="126"/>
      <c r="GQ56" s="126"/>
      <c r="GR56" s="122">
        <f>データ!DA7</f>
        <v>55.6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>
        <f>データ!DB7</f>
        <v>54.8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55.8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56.1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63.7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14"/>
      <c r="JP56" s="14"/>
      <c r="JQ56" s="14"/>
      <c r="JR56" s="14"/>
      <c r="JS56" s="14"/>
      <c r="JT56" s="14"/>
      <c r="JU56" s="14"/>
      <c r="JV56" s="14"/>
      <c r="JW56" s="126" t="s">
        <v>9</v>
      </c>
      <c r="JX56" s="126"/>
      <c r="JY56" s="126"/>
      <c r="JZ56" s="126"/>
      <c r="KA56" s="126"/>
      <c r="KB56" s="126"/>
      <c r="KC56" s="126"/>
      <c r="KD56" s="126"/>
      <c r="KE56" s="126"/>
      <c r="KF56" s="122">
        <f>データ!DL7</f>
        <v>23.2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>
        <f>データ!DM7</f>
        <v>23.9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23.8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23.9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17.7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14"/>
      <c r="ND56" s="14"/>
      <c r="NE56" s="14"/>
      <c r="NF56" s="14"/>
      <c r="NG56" s="14"/>
      <c r="NH56" s="4"/>
      <c r="NI56" s="2"/>
      <c r="NJ56" s="95"/>
      <c r="NK56" s="96"/>
      <c r="NL56" s="96"/>
      <c r="NM56" s="96"/>
      <c r="NN56" s="96"/>
      <c r="NO56" s="96"/>
      <c r="NP56" s="96"/>
      <c r="NQ56" s="96"/>
      <c r="NR56" s="96"/>
      <c r="NS56" s="96"/>
      <c r="NT56" s="96"/>
      <c r="NU56" s="96"/>
      <c r="NV56" s="96"/>
      <c r="NW56" s="96"/>
      <c r="NX56" s="97"/>
    </row>
    <row r="57" spans="1:395" ht="13.5" customHeight="1" x14ac:dyDescent="0.15">
      <c r="A57" s="2"/>
      <c r="B57" s="9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4"/>
      <c r="NI57" s="2"/>
      <c r="NJ57" s="95"/>
      <c r="NK57" s="96"/>
      <c r="NL57" s="96"/>
      <c r="NM57" s="96"/>
      <c r="NN57" s="96"/>
      <c r="NO57" s="96"/>
      <c r="NP57" s="96"/>
      <c r="NQ57" s="96"/>
      <c r="NR57" s="96"/>
      <c r="NS57" s="96"/>
      <c r="NT57" s="96"/>
      <c r="NU57" s="96"/>
      <c r="NV57" s="96"/>
      <c r="NW57" s="96"/>
      <c r="NX57" s="97"/>
    </row>
    <row r="58" spans="1:395" ht="13.5" customHeight="1" x14ac:dyDescent="0.15">
      <c r="A58" s="2"/>
      <c r="B58" s="9"/>
      <c r="C58" s="15"/>
      <c r="D58" s="1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4"/>
      <c r="CQ58" s="14"/>
      <c r="CR58" s="14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4"/>
      <c r="JS58" s="14"/>
      <c r="JT58" s="14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4"/>
      <c r="NI58" s="2"/>
      <c r="NJ58" s="95"/>
      <c r="NK58" s="96"/>
      <c r="NL58" s="96"/>
      <c r="NM58" s="96"/>
      <c r="NN58" s="96"/>
      <c r="NO58" s="96"/>
      <c r="NP58" s="96"/>
      <c r="NQ58" s="96"/>
      <c r="NR58" s="96"/>
      <c r="NS58" s="96"/>
      <c r="NT58" s="96"/>
      <c r="NU58" s="96"/>
      <c r="NV58" s="96"/>
      <c r="NW58" s="96"/>
      <c r="NX58" s="97"/>
    </row>
    <row r="59" spans="1:395" ht="13.5" customHeight="1" x14ac:dyDescent="0.15">
      <c r="A59" s="2"/>
      <c r="B59" s="9"/>
      <c r="C59" s="15"/>
      <c r="D59" s="1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4"/>
      <c r="CQ59" s="14"/>
      <c r="CR59" s="14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4"/>
      <c r="JS59" s="14"/>
      <c r="JT59" s="14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4"/>
      <c r="NI59" s="2"/>
      <c r="NJ59" s="95"/>
      <c r="NK59" s="96"/>
      <c r="NL59" s="96"/>
      <c r="NM59" s="96"/>
      <c r="NN59" s="96"/>
      <c r="NO59" s="96"/>
      <c r="NP59" s="96"/>
      <c r="NQ59" s="96"/>
      <c r="NR59" s="96"/>
      <c r="NS59" s="96"/>
      <c r="NT59" s="96"/>
      <c r="NU59" s="96"/>
      <c r="NV59" s="96"/>
      <c r="NW59" s="96"/>
      <c r="NX59" s="97"/>
    </row>
    <row r="60" spans="1:395" ht="13.5" customHeight="1" x14ac:dyDescent="0.15">
      <c r="A60" s="2"/>
      <c r="B60" s="9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20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20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20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4"/>
      <c r="BG60" s="14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20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20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20"/>
      <c r="DB60" s="16"/>
      <c r="DC60" s="16"/>
      <c r="DD60" s="16"/>
      <c r="DE60" s="16"/>
      <c r="DF60" s="16"/>
      <c r="DG60" s="16"/>
      <c r="DH60" s="16"/>
      <c r="DI60" s="16"/>
      <c r="DJ60" s="20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4"/>
      <c r="GQ60" s="14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20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20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20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4"/>
      <c r="IU60" s="14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20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20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20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4"/>
      <c r="LC60" s="14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20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4"/>
      <c r="NI60" s="2"/>
      <c r="NJ60" s="95"/>
      <c r="NK60" s="96"/>
      <c r="NL60" s="96"/>
      <c r="NM60" s="96"/>
      <c r="NN60" s="96"/>
      <c r="NO60" s="96"/>
      <c r="NP60" s="96"/>
      <c r="NQ60" s="96"/>
      <c r="NR60" s="96"/>
      <c r="NS60" s="96"/>
      <c r="NT60" s="96"/>
      <c r="NU60" s="96"/>
      <c r="NV60" s="96"/>
      <c r="NW60" s="96"/>
      <c r="NX60" s="97"/>
    </row>
    <row r="61" spans="1:395" ht="13.5" customHeight="1" x14ac:dyDescent="0.15">
      <c r="A61" s="2"/>
      <c r="B61" s="1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31"/>
      <c r="NI61" s="2"/>
      <c r="NJ61" s="95"/>
      <c r="NK61" s="96"/>
      <c r="NL61" s="96"/>
      <c r="NM61" s="96"/>
      <c r="NN61" s="96"/>
      <c r="NO61" s="96"/>
      <c r="NP61" s="96"/>
      <c r="NQ61" s="96"/>
      <c r="NR61" s="96"/>
      <c r="NS61" s="96"/>
      <c r="NT61" s="96"/>
      <c r="NU61" s="96"/>
      <c r="NV61" s="96"/>
      <c r="NW61" s="96"/>
      <c r="NX61" s="97"/>
    </row>
    <row r="62" spans="1:395" ht="13.5" customHeight="1" x14ac:dyDescent="0.15">
      <c r="A62" s="4"/>
      <c r="B62" s="8"/>
      <c r="C62" s="13"/>
      <c r="D62" s="13"/>
      <c r="E62" s="13"/>
      <c r="F62" s="90" t="s">
        <v>92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13"/>
      <c r="NF62" s="13"/>
      <c r="NG62" s="13"/>
      <c r="NH62" s="30"/>
      <c r="NI62" s="2"/>
      <c r="NJ62" s="95"/>
      <c r="NK62" s="96"/>
      <c r="NL62" s="96"/>
      <c r="NM62" s="96"/>
      <c r="NN62" s="96"/>
      <c r="NO62" s="96"/>
      <c r="NP62" s="96"/>
      <c r="NQ62" s="96"/>
      <c r="NR62" s="96"/>
      <c r="NS62" s="96"/>
      <c r="NT62" s="96"/>
      <c r="NU62" s="96"/>
      <c r="NV62" s="96"/>
      <c r="NW62" s="96"/>
      <c r="NX62" s="97"/>
    </row>
    <row r="63" spans="1:395" ht="13.5" customHeight="1" x14ac:dyDescent="0.15">
      <c r="A63" s="4"/>
      <c r="B63" s="8"/>
      <c r="C63" s="13"/>
      <c r="D63" s="13"/>
      <c r="E63" s="1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13"/>
      <c r="NF63" s="13"/>
      <c r="NG63" s="13"/>
      <c r="NH63" s="30"/>
      <c r="NI63" s="2"/>
      <c r="NJ63" s="95"/>
      <c r="NK63" s="96"/>
      <c r="NL63" s="96"/>
      <c r="NM63" s="96"/>
      <c r="NN63" s="96"/>
      <c r="NO63" s="96"/>
      <c r="NP63" s="96"/>
      <c r="NQ63" s="96"/>
      <c r="NR63" s="96"/>
      <c r="NS63" s="96"/>
      <c r="NT63" s="96"/>
      <c r="NU63" s="96"/>
      <c r="NV63" s="96"/>
      <c r="NW63" s="96"/>
      <c r="NX63" s="97"/>
    </row>
    <row r="64" spans="1:395" ht="13.5" customHeight="1" x14ac:dyDescent="0.15">
      <c r="A64" s="2"/>
      <c r="B64" s="9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4"/>
      <c r="NI64" s="2"/>
      <c r="NJ64" s="95"/>
      <c r="NK64" s="96"/>
      <c r="NL64" s="96"/>
      <c r="NM64" s="96"/>
      <c r="NN64" s="96"/>
      <c r="NO64" s="96"/>
      <c r="NP64" s="96"/>
      <c r="NQ64" s="96"/>
      <c r="NR64" s="96"/>
      <c r="NS64" s="96"/>
      <c r="NT64" s="96"/>
      <c r="NU64" s="96"/>
      <c r="NV64" s="96"/>
      <c r="NW64" s="96"/>
      <c r="NX64" s="97"/>
    </row>
    <row r="65" spans="1:388" ht="13.5" customHeight="1" x14ac:dyDescent="0.15">
      <c r="A65" s="2"/>
      <c r="B65" s="9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5"/>
      <c r="CZ65" s="14"/>
      <c r="DA65" s="14"/>
      <c r="DB65" s="14"/>
      <c r="DC65" s="14"/>
      <c r="DD65" s="14"/>
      <c r="DE65" s="14"/>
      <c r="DF65" s="14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  <c r="JN65" s="14"/>
      <c r="JO65" s="14"/>
      <c r="JP65" s="14"/>
      <c r="JQ65" s="14"/>
      <c r="JR65" s="14"/>
      <c r="JS65" s="14"/>
      <c r="JT65" s="14"/>
      <c r="JU65" s="14"/>
      <c r="JV65" s="14"/>
      <c r="JW65" s="14"/>
      <c r="JX65" s="14"/>
      <c r="JY65" s="14"/>
      <c r="JZ65" s="14"/>
      <c r="KA65" s="14"/>
      <c r="KB65" s="14"/>
      <c r="KC65" s="14"/>
      <c r="KD65" s="14"/>
      <c r="KE65" s="14"/>
      <c r="KF65" s="14"/>
      <c r="KG65" s="14"/>
      <c r="KH65" s="14"/>
      <c r="KI65" s="14"/>
      <c r="KJ65" s="14"/>
      <c r="KK65" s="14"/>
      <c r="KL65" s="14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4"/>
      <c r="KX65" s="14"/>
      <c r="KY65" s="14"/>
      <c r="KZ65" s="14"/>
      <c r="LA65" s="14"/>
      <c r="LB65" s="14"/>
      <c r="LC65" s="14"/>
      <c r="LD65" s="14"/>
      <c r="LE65" s="14"/>
      <c r="LF65" s="14"/>
      <c r="LG65" s="14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4"/>
      <c r="MJ65" s="14"/>
      <c r="MK65" s="14"/>
      <c r="ML65" s="14"/>
      <c r="MM65" s="14"/>
      <c r="MN65" s="14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4"/>
      <c r="NB65" s="14"/>
      <c r="NC65" s="14"/>
      <c r="ND65" s="15"/>
      <c r="NE65" s="15"/>
      <c r="NF65" s="15"/>
      <c r="NG65" s="15"/>
      <c r="NH65" s="4"/>
      <c r="NI65" s="2"/>
      <c r="NJ65" s="95"/>
      <c r="NK65" s="96"/>
      <c r="NL65" s="96"/>
      <c r="NM65" s="96"/>
      <c r="NN65" s="96"/>
      <c r="NO65" s="96"/>
      <c r="NP65" s="96"/>
      <c r="NQ65" s="96"/>
      <c r="NR65" s="96"/>
      <c r="NS65" s="96"/>
      <c r="NT65" s="96"/>
      <c r="NU65" s="96"/>
      <c r="NV65" s="96"/>
      <c r="NW65" s="96"/>
      <c r="NX65" s="97"/>
    </row>
    <row r="66" spans="1:388" ht="13.5" customHeight="1" x14ac:dyDescent="0.15">
      <c r="A66" s="2"/>
      <c r="B66" s="9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5"/>
      <c r="CZ66" s="14"/>
      <c r="DA66" s="14"/>
      <c r="DB66" s="14"/>
      <c r="DC66" s="14"/>
      <c r="DD66" s="14"/>
      <c r="DE66" s="14"/>
      <c r="DF66" s="14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  <c r="JN66" s="14"/>
      <c r="JO66" s="14"/>
      <c r="JP66" s="14"/>
      <c r="JQ66" s="14"/>
      <c r="JR66" s="14"/>
      <c r="JS66" s="14"/>
      <c r="JT66" s="14"/>
      <c r="JU66" s="14"/>
      <c r="JV66" s="14"/>
      <c r="JW66" s="14"/>
      <c r="JX66" s="14"/>
      <c r="JY66" s="14"/>
      <c r="JZ66" s="14"/>
      <c r="KA66" s="14"/>
      <c r="KB66" s="14"/>
      <c r="KC66" s="14"/>
      <c r="KD66" s="14"/>
      <c r="KE66" s="14"/>
      <c r="KF66" s="14"/>
      <c r="KG66" s="14"/>
      <c r="KH66" s="14"/>
      <c r="KI66" s="14"/>
      <c r="KJ66" s="14"/>
      <c r="KK66" s="14"/>
      <c r="KL66" s="14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4"/>
      <c r="KX66" s="14"/>
      <c r="KY66" s="14"/>
      <c r="KZ66" s="14"/>
      <c r="LA66" s="14"/>
      <c r="LB66" s="14"/>
      <c r="LC66" s="14"/>
      <c r="LD66" s="14"/>
      <c r="LE66" s="14"/>
      <c r="LF66" s="14"/>
      <c r="LG66" s="14"/>
      <c r="LH66" s="14"/>
      <c r="LI66" s="14"/>
      <c r="LJ66" s="14"/>
      <c r="LK66" s="14"/>
      <c r="LL66" s="14"/>
      <c r="LM66" s="14"/>
      <c r="LN66" s="14"/>
      <c r="LO66" s="14"/>
      <c r="LP66" s="14"/>
      <c r="LQ66" s="14"/>
      <c r="LR66" s="14"/>
      <c r="LS66" s="14"/>
      <c r="LT66" s="14"/>
      <c r="LU66" s="14"/>
      <c r="LV66" s="14"/>
      <c r="LW66" s="14"/>
      <c r="LX66" s="14"/>
      <c r="LY66" s="14"/>
      <c r="LZ66" s="14"/>
      <c r="MA66" s="14"/>
      <c r="MB66" s="14"/>
      <c r="MC66" s="14"/>
      <c r="MD66" s="14"/>
      <c r="ME66" s="14"/>
      <c r="MF66" s="14"/>
      <c r="MG66" s="14"/>
      <c r="MH66" s="14"/>
      <c r="MI66" s="14"/>
      <c r="MJ66" s="14"/>
      <c r="MK66" s="14"/>
      <c r="ML66" s="14"/>
      <c r="MM66" s="14"/>
      <c r="MN66" s="14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4"/>
      <c r="NB66" s="14"/>
      <c r="NC66" s="14"/>
      <c r="ND66" s="15"/>
      <c r="NE66" s="15"/>
      <c r="NF66" s="15"/>
      <c r="NG66" s="15"/>
      <c r="NH66" s="4"/>
      <c r="NI66" s="2"/>
      <c r="NJ66" s="95"/>
      <c r="NK66" s="96"/>
      <c r="NL66" s="96"/>
      <c r="NM66" s="96"/>
      <c r="NN66" s="96"/>
      <c r="NO66" s="96"/>
      <c r="NP66" s="96"/>
      <c r="NQ66" s="96"/>
      <c r="NR66" s="96"/>
      <c r="NS66" s="96"/>
      <c r="NT66" s="96"/>
      <c r="NU66" s="96"/>
      <c r="NV66" s="96"/>
      <c r="NW66" s="96"/>
      <c r="NX66" s="97"/>
    </row>
    <row r="67" spans="1:388" ht="13.5" customHeight="1" x14ac:dyDescent="0.15">
      <c r="A67" s="2"/>
      <c r="B67" s="9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5"/>
      <c r="NH67" s="4"/>
      <c r="NI67" s="2"/>
      <c r="NJ67" s="98"/>
      <c r="NK67" s="99"/>
      <c r="NL67" s="99"/>
      <c r="NM67" s="99"/>
      <c r="NN67" s="99"/>
      <c r="NO67" s="99"/>
      <c r="NP67" s="99"/>
      <c r="NQ67" s="99"/>
      <c r="NR67" s="99"/>
      <c r="NS67" s="99"/>
      <c r="NT67" s="99"/>
      <c r="NU67" s="99"/>
      <c r="NV67" s="99"/>
      <c r="NW67" s="99"/>
      <c r="NX67" s="100"/>
    </row>
    <row r="68" spans="1:388" ht="13.5" customHeight="1" x14ac:dyDescent="0.15">
      <c r="A68" s="2"/>
      <c r="B68" s="9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4"/>
      <c r="JM68" s="14"/>
      <c r="JN68" s="14"/>
      <c r="JO68" s="14"/>
      <c r="JP68" s="14"/>
      <c r="JQ68" s="14"/>
      <c r="JR68" s="14"/>
      <c r="JS68" s="14"/>
      <c r="JT68" s="14"/>
      <c r="JU68" s="14"/>
      <c r="JV68" s="14"/>
      <c r="JW68" s="14"/>
      <c r="JX68" s="14"/>
      <c r="JY68" s="14"/>
      <c r="JZ68" s="14"/>
      <c r="KA68" s="14"/>
      <c r="KB68" s="14"/>
      <c r="KC68" s="14"/>
      <c r="KD68" s="14"/>
      <c r="KE68" s="14"/>
      <c r="KF68" s="14"/>
      <c r="KG68" s="14"/>
      <c r="KH68" s="14"/>
      <c r="KI68" s="14"/>
      <c r="KJ68" s="14"/>
      <c r="KK68" s="14"/>
      <c r="KL68" s="14"/>
      <c r="KM68" s="14"/>
      <c r="KN68" s="14"/>
      <c r="KO68" s="14"/>
      <c r="KP68" s="14"/>
      <c r="KQ68" s="14"/>
      <c r="KR68" s="14"/>
      <c r="KS68" s="14"/>
      <c r="KT68" s="14"/>
      <c r="KU68" s="14"/>
      <c r="KV68" s="14"/>
      <c r="KW68" s="14"/>
      <c r="KX68" s="14"/>
      <c r="KY68" s="14"/>
      <c r="KZ68" s="14"/>
      <c r="LA68" s="14"/>
      <c r="LB68" s="14"/>
      <c r="LC68" s="14"/>
      <c r="LD68" s="14"/>
      <c r="LE68" s="14"/>
      <c r="LF68" s="14"/>
      <c r="LG68" s="14"/>
      <c r="LH68" s="14"/>
      <c r="LI68" s="14"/>
      <c r="LJ68" s="14"/>
      <c r="LK68" s="14"/>
      <c r="LL68" s="14"/>
      <c r="LM68" s="14"/>
      <c r="LN68" s="14"/>
      <c r="LO68" s="14"/>
      <c r="LP68" s="14"/>
      <c r="LQ68" s="14"/>
      <c r="LR68" s="14"/>
      <c r="LS68" s="14"/>
      <c r="LT68" s="14"/>
      <c r="LU68" s="14"/>
      <c r="LV68" s="14"/>
      <c r="LW68" s="14"/>
      <c r="LX68" s="14"/>
      <c r="LY68" s="14"/>
      <c r="LZ68" s="14"/>
      <c r="MA68" s="14"/>
      <c r="MB68" s="14"/>
      <c r="MC68" s="14"/>
      <c r="MD68" s="14"/>
      <c r="ME68" s="14"/>
      <c r="MF68" s="14"/>
      <c r="MG68" s="14"/>
      <c r="MH68" s="14"/>
      <c r="MI68" s="14"/>
      <c r="MJ68" s="14"/>
      <c r="MK68" s="14"/>
      <c r="ML68" s="14"/>
      <c r="MM68" s="14"/>
      <c r="MN68" s="14"/>
      <c r="MO68" s="14"/>
      <c r="MP68" s="14"/>
      <c r="MQ68" s="14"/>
      <c r="MR68" s="14"/>
      <c r="MS68" s="14"/>
      <c r="MT68" s="14"/>
      <c r="MU68" s="14"/>
      <c r="MV68" s="14"/>
      <c r="MW68" s="14"/>
      <c r="MX68" s="14"/>
      <c r="MY68" s="14"/>
      <c r="MZ68" s="14"/>
      <c r="NA68" s="14"/>
      <c r="NB68" s="14"/>
      <c r="NC68" s="14"/>
      <c r="ND68" s="14"/>
      <c r="NE68" s="14"/>
      <c r="NF68" s="14"/>
      <c r="NG68" s="15"/>
      <c r="NH68" s="4"/>
      <c r="NI68" s="2"/>
      <c r="NJ68" s="84" t="s">
        <v>94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 x14ac:dyDescent="0.15">
      <c r="A69" s="2"/>
      <c r="B69" s="9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28"/>
      <c r="NH69" s="4"/>
      <c r="NI69" s="2"/>
      <c r="NJ69" s="87"/>
      <c r="NK69" s="88"/>
      <c r="NL69" s="88"/>
      <c r="NM69" s="88"/>
      <c r="NN69" s="88"/>
      <c r="NO69" s="88"/>
      <c r="NP69" s="88"/>
      <c r="NQ69" s="88"/>
      <c r="NR69" s="88"/>
      <c r="NS69" s="88"/>
      <c r="NT69" s="88"/>
      <c r="NU69" s="88"/>
      <c r="NV69" s="88"/>
      <c r="NW69" s="88"/>
      <c r="NX69" s="89"/>
    </row>
    <row r="70" spans="1:388" ht="13.5" customHeight="1" x14ac:dyDescent="0.15">
      <c r="A70" s="2"/>
      <c r="B70" s="9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28"/>
      <c r="NH70" s="4"/>
      <c r="NI70" s="2"/>
      <c r="NJ70" s="76" t="s">
        <v>170</v>
      </c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7"/>
      <c r="NX70" s="78"/>
    </row>
    <row r="71" spans="1:388" ht="13.5" customHeight="1" x14ac:dyDescent="0.15">
      <c r="A71" s="2"/>
      <c r="B71" s="9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28"/>
      <c r="NH71" s="4"/>
      <c r="NI71" s="2"/>
      <c r="NJ71" s="76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7"/>
      <c r="NX71" s="78"/>
    </row>
    <row r="72" spans="1:388" ht="13.5" customHeight="1" x14ac:dyDescent="0.15">
      <c r="A72" s="2"/>
      <c r="B72" s="9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28"/>
      <c r="NH72" s="4"/>
      <c r="NI72" s="2"/>
      <c r="NJ72" s="76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7"/>
      <c r="NX72" s="78"/>
    </row>
    <row r="73" spans="1:388" ht="13.5" customHeight="1" x14ac:dyDescent="0.15">
      <c r="A73" s="2"/>
      <c r="B73" s="9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3"/>
      <c r="NH73" s="4"/>
      <c r="NI73" s="2"/>
      <c r="NJ73" s="76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7"/>
      <c r="NX73" s="78"/>
    </row>
    <row r="74" spans="1:388" ht="13.5" customHeight="1" x14ac:dyDescent="0.15">
      <c r="A74" s="2"/>
      <c r="B74" s="9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5"/>
      <c r="NH74" s="4"/>
      <c r="NI74" s="2"/>
      <c r="NJ74" s="76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7"/>
      <c r="NX74" s="78"/>
    </row>
    <row r="75" spans="1:388" ht="13.5" customHeight="1" x14ac:dyDescent="0.15">
      <c r="A75" s="2"/>
      <c r="B75" s="9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5"/>
      <c r="NH75" s="4"/>
      <c r="NI75" s="2"/>
      <c r="NJ75" s="76"/>
      <c r="NK75" s="77"/>
      <c r="NL75" s="77"/>
      <c r="NM75" s="77"/>
      <c r="NN75" s="77"/>
      <c r="NO75" s="77"/>
      <c r="NP75" s="77"/>
      <c r="NQ75" s="77"/>
      <c r="NR75" s="77"/>
      <c r="NS75" s="77"/>
      <c r="NT75" s="77"/>
      <c r="NU75" s="77"/>
      <c r="NV75" s="77"/>
      <c r="NW75" s="77"/>
      <c r="NX75" s="78"/>
    </row>
    <row r="76" spans="1:388" ht="13.5" customHeight="1" x14ac:dyDescent="0.15">
      <c r="A76" s="2"/>
      <c r="B76" s="9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5"/>
      <c r="NH76" s="4"/>
      <c r="NI76" s="2"/>
      <c r="NJ76" s="76"/>
      <c r="NK76" s="77"/>
      <c r="NL76" s="77"/>
      <c r="NM76" s="77"/>
      <c r="NN76" s="77"/>
      <c r="NO76" s="77"/>
      <c r="NP76" s="77"/>
      <c r="NQ76" s="77"/>
      <c r="NR76" s="77"/>
      <c r="NS76" s="77"/>
      <c r="NT76" s="77"/>
      <c r="NU76" s="77"/>
      <c r="NV76" s="77"/>
      <c r="NW76" s="77"/>
      <c r="NX76" s="78"/>
    </row>
    <row r="77" spans="1:388" ht="13.5" customHeight="1" x14ac:dyDescent="0.15">
      <c r="A77" s="2"/>
      <c r="B77" s="9"/>
      <c r="C77" s="14"/>
      <c r="D77" s="14"/>
      <c r="E77" s="14"/>
      <c r="F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5"/>
      <c r="NH77" s="4"/>
      <c r="NI77" s="2"/>
      <c r="NJ77" s="76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7"/>
      <c r="NX77" s="78"/>
    </row>
    <row r="78" spans="1:388" ht="13.5" customHeight="1" x14ac:dyDescent="0.15">
      <c r="A78" s="2"/>
      <c r="B78" s="9"/>
      <c r="C78" s="14"/>
      <c r="D78" s="14"/>
      <c r="E78" s="14"/>
      <c r="F78" s="14"/>
      <c r="I78" s="14"/>
      <c r="J78" s="18"/>
      <c r="K78" s="18"/>
      <c r="L78" s="18"/>
      <c r="M78" s="18"/>
      <c r="N78" s="18"/>
      <c r="O78" s="18"/>
      <c r="P78" s="18"/>
      <c r="Q78" s="18"/>
      <c r="R78" s="21"/>
      <c r="S78" s="21"/>
      <c r="T78" s="21"/>
      <c r="U78" s="125">
        <f>データ!$B$11</f>
        <v>41640</v>
      </c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>
        <f>データ!$C$11</f>
        <v>42005</v>
      </c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>
        <f>データ!$D$11</f>
        <v>42370</v>
      </c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>
        <f>データ!$E$11</f>
        <v>42736</v>
      </c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>
        <f>データ!$F$11</f>
        <v>43101</v>
      </c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D78" s="18"/>
      <c r="EE78" s="18"/>
      <c r="EF78" s="18"/>
      <c r="EG78" s="18"/>
      <c r="EH78" s="18"/>
      <c r="EI78" s="18"/>
      <c r="EJ78" s="18"/>
      <c r="EK78" s="18"/>
      <c r="EL78" s="21"/>
      <c r="EM78" s="21"/>
      <c r="EN78" s="21"/>
      <c r="EO78" s="125">
        <f>データ!$B$11</f>
        <v>41640</v>
      </c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>
        <f>データ!$C$11</f>
        <v>42005</v>
      </c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>
        <f>データ!$D$11</f>
        <v>42370</v>
      </c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>
        <f>データ!$E$11</f>
        <v>42736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>
        <f>データ!$F$11</f>
        <v>43101</v>
      </c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Y78" s="18"/>
      <c r="IZ78" s="18"/>
      <c r="JA78" s="18"/>
      <c r="JB78" s="18"/>
      <c r="JC78" s="18"/>
      <c r="JD78" s="18"/>
      <c r="JE78" s="18"/>
      <c r="JF78" s="18"/>
      <c r="JG78" s="21"/>
      <c r="JH78" s="21"/>
      <c r="JI78" s="21"/>
      <c r="JJ78" s="125">
        <f>データ!$B$11</f>
        <v>41640</v>
      </c>
      <c r="JK78" s="125"/>
      <c r="JL78" s="125"/>
      <c r="JM78" s="125"/>
      <c r="JN78" s="125"/>
      <c r="JO78" s="125"/>
      <c r="JP78" s="125"/>
      <c r="JQ78" s="125"/>
      <c r="JR78" s="125"/>
      <c r="JS78" s="125"/>
      <c r="JT78" s="125"/>
      <c r="JU78" s="125"/>
      <c r="JV78" s="125"/>
      <c r="JW78" s="125"/>
      <c r="JX78" s="125"/>
      <c r="JY78" s="125"/>
      <c r="JZ78" s="125"/>
      <c r="KA78" s="125"/>
      <c r="KB78" s="125"/>
      <c r="KC78" s="125">
        <f>データ!$C$11</f>
        <v>42005</v>
      </c>
      <c r="KD78" s="125"/>
      <c r="KE78" s="125"/>
      <c r="KF78" s="125"/>
      <c r="KG78" s="125"/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5"/>
      <c r="KV78" s="125">
        <f>データ!$D$11</f>
        <v>42370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5"/>
      <c r="LK78" s="125"/>
      <c r="LL78" s="125"/>
      <c r="LM78" s="125"/>
      <c r="LN78" s="125"/>
      <c r="LO78" s="125">
        <f>データ!$E$11</f>
        <v>42736</v>
      </c>
      <c r="LP78" s="125"/>
      <c r="LQ78" s="125"/>
      <c r="LR78" s="125"/>
      <c r="LS78" s="125"/>
      <c r="LT78" s="125"/>
      <c r="LU78" s="125"/>
      <c r="LV78" s="125"/>
      <c r="LW78" s="125"/>
      <c r="LX78" s="125"/>
      <c r="LY78" s="125"/>
      <c r="LZ78" s="125"/>
      <c r="MA78" s="125"/>
      <c r="MB78" s="125"/>
      <c r="MC78" s="125"/>
      <c r="MD78" s="125"/>
      <c r="ME78" s="125"/>
      <c r="MF78" s="125"/>
      <c r="MG78" s="125"/>
      <c r="MH78" s="125">
        <f>データ!$F$11</f>
        <v>43101</v>
      </c>
      <c r="MI78" s="125"/>
      <c r="MJ78" s="125"/>
      <c r="MK78" s="125"/>
      <c r="ML78" s="125"/>
      <c r="MM78" s="125"/>
      <c r="MN78" s="125"/>
      <c r="MO78" s="125"/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4"/>
      <c r="NB78" s="14"/>
      <c r="NC78" s="14"/>
      <c r="ND78" s="14"/>
      <c r="NE78" s="14"/>
      <c r="NF78" s="14"/>
      <c r="NG78" s="28"/>
      <c r="NH78" s="4"/>
      <c r="NI78" s="2"/>
      <c r="NJ78" s="76"/>
      <c r="NK78" s="77"/>
      <c r="NL78" s="77"/>
      <c r="NM78" s="77"/>
      <c r="NN78" s="77"/>
      <c r="NO78" s="77"/>
      <c r="NP78" s="77"/>
      <c r="NQ78" s="77"/>
      <c r="NR78" s="77"/>
      <c r="NS78" s="77"/>
      <c r="NT78" s="77"/>
      <c r="NU78" s="77"/>
      <c r="NV78" s="77"/>
      <c r="NW78" s="77"/>
      <c r="NX78" s="78"/>
    </row>
    <row r="79" spans="1:388" ht="13.5" customHeight="1" x14ac:dyDescent="0.15">
      <c r="A79" s="2"/>
      <c r="B79" s="9"/>
      <c r="C79" s="14"/>
      <c r="D79" s="14"/>
      <c r="E79" s="14"/>
      <c r="F79" s="14"/>
      <c r="I79" s="19"/>
      <c r="J79" s="118" t="s">
        <v>67</v>
      </c>
      <c r="K79" s="119"/>
      <c r="L79" s="119"/>
      <c r="M79" s="119"/>
      <c r="N79" s="119"/>
      <c r="O79" s="119"/>
      <c r="P79" s="119"/>
      <c r="Q79" s="119"/>
      <c r="R79" s="119"/>
      <c r="S79" s="119"/>
      <c r="T79" s="120"/>
      <c r="U79" s="117">
        <f>データ!DR7</f>
        <v>19.600000000000001</v>
      </c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>
        <f>データ!DS7</f>
        <v>20.399999999999999</v>
      </c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>
        <f>データ!DT7</f>
        <v>21.2</v>
      </c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>
        <f>データ!DU7</f>
        <v>21.6</v>
      </c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>
        <f>データ!DV7</f>
        <v>23</v>
      </c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  <c r="DE79" s="117"/>
      <c r="DF79" s="117"/>
      <c r="DG79" s="117"/>
      <c r="DH79" s="117"/>
      <c r="DI79" s="117"/>
      <c r="DJ79" s="117"/>
      <c r="DK79" s="117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D79" s="118" t="s">
        <v>67</v>
      </c>
      <c r="EE79" s="119"/>
      <c r="EF79" s="119"/>
      <c r="EG79" s="119"/>
      <c r="EH79" s="119"/>
      <c r="EI79" s="119"/>
      <c r="EJ79" s="119"/>
      <c r="EK79" s="119"/>
      <c r="EL79" s="119"/>
      <c r="EM79" s="119"/>
      <c r="EN79" s="120"/>
      <c r="EO79" s="117">
        <f>データ!EC7</f>
        <v>36.799999999999997</v>
      </c>
      <c r="EP79" s="117"/>
      <c r="EQ79" s="117"/>
      <c r="ER79" s="117"/>
      <c r="ES79" s="117"/>
      <c r="ET79" s="117"/>
      <c r="EU79" s="117"/>
      <c r="EV79" s="117"/>
      <c r="EW79" s="117"/>
      <c r="EX79" s="117"/>
      <c r="EY79" s="117"/>
      <c r="EZ79" s="117"/>
      <c r="FA79" s="117"/>
      <c r="FB79" s="117"/>
      <c r="FC79" s="117"/>
      <c r="FD79" s="117"/>
      <c r="FE79" s="117"/>
      <c r="FF79" s="117"/>
      <c r="FG79" s="117"/>
      <c r="FH79" s="117">
        <f>データ!ED7</f>
        <v>36.5</v>
      </c>
      <c r="FI79" s="117"/>
      <c r="FJ79" s="117"/>
      <c r="FK79" s="117"/>
      <c r="FL79" s="117"/>
      <c r="FM79" s="117"/>
      <c r="FN79" s="117"/>
      <c r="FO79" s="117"/>
      <c r="FP79" s="117"/>
      <c r="FQ79" s="117"/>
      <c r="FR79" s="117"/>
      <c r="FS79" s="117"/>
      <c r="FT79" s="117"/>
      <c r="FU79" s="117"/>
      <c r="FV79" s="117"/>
      <c r="FW79" s="117"/>
      <c r="FX79" s="117"/>
      <c r="FY79" s="117"/>
      <c r="FZ79" s="117"/>
      <c r="GA79" s="117">
        <f>データ!EE7</f>
        <v>38.700000000000003</v>
      </c>
      <c r="GB79" s="117"/>
      <c r="GC79" s="117"/>
      <c r="GD79" s="117"/>
      <c r="GE79" s="117"/>
      <c r="GF79" s="117"/>
      <c r="GG79" s="117"/>
      <c r="GH79" s="117"/>
      <c r="GI79" s="117"/>
      <c r="GJ79" s="117"/>
      <c r="GK79" s="117"/>
      <c r="GL79" s="117"/>
      <c r="GM79" s="117"/>
      <c r="GN79" s="117"/>
      <c r="GO79" s="117"/>
      <c r="GP79" s="117"/>
      <c r="GQ79" s="117"/>
      <c r="GR79" s="117"/>
      <c r="GS79" s="117"/>
      <c r="GT79" s="117">
        <f>データ!EF7</f>
        <v>34.299999999999997</v>
      </c>
      <c r="GU79" s="117"/>
      <c r="GV79" s="117"/>
      <c r="GW79" s="117"/>
      <c r="GX79" s="117"/>
      <c r="GY79" s="117"/>
      <c r="GZ79" s="117"/>
      <c r="HA79" s="117"/>
      <c r="HB79" s="117"/>
      <c r="HC79" s="117"/>
      <c r="HD79" s="117"/>
      <c r="HE79" s="117"/>
      <c r="HF79" s="117"/>
      <c r="HG79" s="117"/>
      <c r="HH79" s="117"/>
      <c r="HI79" s="117"/>
      <c r="HJ79" s="117"/>
      <c r="HK79" s="117"/>
      <c r="HL79" s="117"/>
      <c r="HM79" s="117">
        <f>データ!EG7</f>
        <v>40.1</v>
      </c>
      <c r="HN79" s="117"/>
      <c r="HO79" s="117"/>
      <c r="HP79" s="117"/>
      <c r="HQ79" s="117"/>
      <c r="HR79" s="117"/>
      <c r="HS79" s="117"/>
      <c r="HT79" s="117"/>
      <c r="HU79" s="117"/>
      <c r="HV79" s="117"/>
      <c r="HW79" s="117"/>
      <c r="HX79" s="117"/>
      <c r="HY79" s="117"/>
      <c r="HZ79" s="117"/>
      <c r="IA79" s="117"/>
      <c r="IB79" s="117"/>
      <c r="IC79" s="117"/>
      <c r="ID79" s="117"/>
      <c r="IE79" s="117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Y79" s="118" t="s">
        <v>67</v>
      </c>
      <c r="IZ79" s="119"/>
      <c r="JA79" s="119"/>
      <c r="JB79" s="119"/>
      <c r="JC79" s="119"/>
      <c r="JD79" s="119"/>
      <c r="JE79" s="119"/>
      <c r="JF79" s="119"/>
      <c r="JG79" s="119"/>
      <c r="JH79" s="119"/>
      <c r="JI79" s="120"/>
      <c r="JJ79" s="121">
        <f>データ!EN7</f>
        <v>29856855</v>
      </c>
      <c r="JK79" s="121"/>
      <c r="JL79" s="121"/>
      <c r="JM79" s="121"/>
      <c r="JN79" s="121"/>
      <c r="JO79" s="121"/>
      <c r="JP79" s="121"/>
      <c r="JQ79" s="121"/>
      <c r="JR79" s="121"/>
      <c r="JS79" s="121"/>
      <c r="JT79" s="121"/>
      <c r="JU79" s="121"/>
      <c r="JV79" s="121"/>
      <c r="JW79" s="121"/>
      <c r="JX79" s="121"/>
      <c r="JY79" s="121"/>
      <c r="JZ79" s="121"/>
      <c r="KA79" s="121"/>
      <c r="KB79" s="121"/>
      <c r="KC79" s="121">
        <f>データ!EO7</f>
        <v>29850778</v>
      </c>
      <c r="KD79" s="121"/>
      <c r="KE79" s="121"/>
      <c r="KF79" s="121"/>
      <c r="KG79" s="121"/>
      <c r="KH79" s="121"/>
      <c r="KI79" s="121"/>
      <c r="KJ79" s="121"/>
      <c r="KK79" s="121"/>
      <c r="KL79" s="121"/>
      <c r="KM79" s="121"/>
      <c r="KN79" s="121"/>
      <c r="KO79" s="121"/>
      <c r="KP79" s="121"/>
      <c r="KQ79" s="121"/>
      <c r="KR79" s="121"/>
      <c r="KS79" s="121"/>
      <c r="KT79" s="121"/>
      <c r="KU79" s="121"/>
      <c r="KV79" s="121">
        <f>データ!EP7</f>
        <v>30024941</v>
      </c>
      <c r="KW79" s="121"/>
      <c r="KX79" s="121"/>
      <c r="KY79" s="121"/>
      <c r="KZ79" s="121"/>
      <c r="LA79" s="121"/>
      <c r="LB79" s="121"/>
      <c r="LC79" s="121"/>
      <c r="LD79" s="121"/>
      <c r="LE79" s="121"/>
      <c r="LF79" s="121"/>
      <c r="LG79" s="121"/>
      <c r="LH79" s="121"/>
      <c r="LI79" s="121"/>
      <c r="LJ79" s="121"/>
      <c r="LK79" s="121"/>
      <c r="LL79" s="121"/>
      <c r="LM79" s="121"/>
      <c r="LN79" s="121"/>
      <c r="LO79" s="121">
        <f>データ!EQ7</f>
        <v>30625611</v>
      </c>
      <c r="LP79" s="121"/>
      <c r="LQ79" s="121"/>
      <c r="LR79" s="121"/>
      <c r="LS79" s="121"/>
      <c r="LT79" s="121"/>
      <c r="LU79" s="121"/>
      <c r="LV79" s="121"/>
      <c r="LW79" s="121"/>
      <c r="LX79" s="121"/>
      <c r="LY79" s="121"/>
      <c r="LZ79" s="121"/>
      <c r="MA79" s="121"/>
      <c r="MB79" s="121"/>
      <c r="MC79" s="121"/>
      <c r="MD79" s="121"/>
      <c r="ME79" s="121"/>
      <c r="MF79" s="121"/>
      <c r="MG79" s="121"/>
      <c r="MH79" s="121">
        <f>データ!ER7</f>
        <v>49943749</v>
      </c>
      <c r="MI79" s="121"/>
      <c r="MJ79" s="121"/>
      <c r="MK79" s="121"/>
      <c r="ML79" s="121"/>
      <c r="MM79" s="121"/>
      <c r="MN79" s="121"/>
      <c r="MO79" s="121"/>
      <c r="MP79" s="121"/>
      <c r="MQ79" s="121"/>
      <c r="MR79" s="121"/>
      <c r="MS79" s="121"/>
      <c r="MT79" s="121"/>
      <c r="MU79" s="121"/>
      <c r="MV79" s="121"/>
      <c r="MW79" s="121"/>
      <c r="MX79" s="121"/>
      <c r="MY79" s="121"/>
      <c r="MZ79" s="121"/>
      <c r="NA79" s="14"/>
      <c r="NB79" s="14"/>
      <c r="NC79" s="14"/>
      <c r="ND79" s="14"/>
      <c r="NE79" s="14"/>
      <c r="NF79" s="14"/>
      <c r="NG79" s="28"/>
      <c r="NH79" s="4"/>
      <c r="NI79" s="2"/>
      <c r="NJ79" s="76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7"/>
      <c r="NX79" s="78"/>
    </row>
    <row r="80" spans="1:388" ht="13.5" customHeight="1" x14ac:dyDescent="0.15">
      <c r="A80" s="2"/>
      <c r="B80" s="9"/>
      <c r="C80" s="14"/>
      <c r="D80" s="14"/>
      <c r="E80" s="14"/>
      <c r="F80" s="14"/>
      <c r="G80" s="14"/>
      <c r="H80" s="14"/>
      <c r="I80" s="19"/>
      <c r="J80" s="118" t="s">
        <v>9</v>
      </c>
      <c r="K80" s="119"/>
      <c r="L80" s="119"/>
      <c r="M80" s="119"/>
      <c r="N80" s="119"/>
      <c r="O80" s="119"/>
      <c r="P80" s="119"/>
      <c r="Q80" s="119"/>
      <c r="R80" s="119"/>
      <c r="S80" s="119"/>
      <c r="T80" s="120"/>
      <c r="U80" s="117">
        <f>データ!DW7</f>
        <v>48.9</v>
      </c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>
        <f>データ!DX7</f>
        <v>50.3</v>
      </c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>
        <f>データ!DY7</f>
        <v>49.8</v>
      </c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>
        <f>データ!DZ7</f>
        <v>50.9</v>
      </c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>
        <f>データ!EA7</f>
        <v>54.1</v>
      </c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  <c r="DE80" s="117"/>
      <c r="DF80" s="117"/>
      <c r="DG80" s="117"/>
      <c r="DH80" s="117"/>
      <c r="DI80" s="117"/>
      <c r="DJ80" s="117"/>
      <c r="DK80" s="117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D80" s="118" t="s">
        <v>9</v>
      </c>
      <c r="EE80" s="119"/>
      <c r="EF80" s="119"/>
      <c r="EG80" s="119"/>
      <c r="EH80" s="119"/>
      <c r="EI80" s="119"/>
      <c r="EJ80" s="119"/>
      <c r="EK80" s="119"/>
      <c r="EL80" s="119"/>
      <c r="EM80" s="119"/>
      <c r="EN80" s="120"/>
      <c r="EO80" s="117">
        <f>データ!EH7</f>
        <v>65.400000000000006</v>
      </c>
      <c r="EP80" s="117"/>
      <c r="EQ80" s="117"/>
      <c r="ER80" s="117"/>
      <c r="ES80" s="117"/>
      <c r="ET80" s="117"/>
      <c r="EU80" s="117"/>
      <c r="EV80" s="117"/>
      <c r="EW80" s="117"/>
      <c r="EX80" s="117"/>
      <c r="EY80" s="117"/>
      <c r="EZ80" s="117"/>
      <c r="FA80" s="117"/>
      <c r="FB80" s="117"/>
      <c r="FC80" s="117"/>
      <c r="FD80" s="117"/>
      <c r="FE80" s="117"/>
      <c r="FF80" s="117"/>
      <c r="FG80" s="117"/>
      <c r="FH80" s="117">
        <f>データ!EI7</f>
        <v>65.7</v>
      </c>
      <c r="FI80" s="117"/>
      <c r="FJ80" s="117"/>
      <c r="FK80" s="117"/>
      <c r="FL80" s="117"/>
      <c r="FM80" s="117"/>
      <c r="FN80" s="117"/>
      <c r="FO80" s="117"/>
      <c r="FP80" s="117"/>
      <c r="FQ80" s="117"/>
      <c r="FR80" s="117"/>
      <c r="FS80" s="117"/>
      <c r="FT80" s="117"/>
      <c r="FU80" s="117"/>
      <c r="FV80" s="117"/>
      <c r="FW80" s="117"/>
      <c r="FX80" s="117"/>
      <c r="FY80" s="117"/>
      <c r="FZ80" s="117"/>
      <c r="GA80" s="117">
        <f>データ!EJ7</f>
        <v>65</v>
      </c>
      <c r="GB80" s="117"/>
      <c r="GC80" s="117"/>
      <c r="GD80" s="117"/>
      <c r="GE80" s="117"/>
      <c r="GF80" s="117"/>
      <c r="GG80" s="117"/>
      <c r="GH80" s="117"/>
      <c r="GI80" s="117"/>
      <c r="GJ80" s="117"/>
      <c r="GK80" s="117"/>
      <c r="GL80" s="117"/>
      <c r="GM80" s="117"/>
      <c r="GN80" s="117"/>
      <c r="GO80" s="117"/>
      <c r="GP80" s="117"/>
      <c r="GQ80" s="117"/>
      <c r="GR80" s="117"/>
      <c r="GS80" s="117"/>
      <c r="GT80" s="117">
        <f>データ!EK7</f>
        <v>66.8</v>
      </c>
      <c r="GU80" s="117"/>
      <c r="GV80" s="117"/>
      <c r="GW80" s="117"/>
      <c r="GX80" s="117"/>
      <c r="GY80" s="117"/>
      <c r="GZ80" s="117"/>
      <c r="HA80" s="117"/>
      <c r="HB80" s="117"/>
      <c r="HC80" s="117"/>
      <c r="HD80" s="117"/>
      <c r="HE80" s="117"/>
      <c r="HF80" s="117"/>
      <c r="HG80" s="117"/>
      <c r="HH80" s="117"/>
      <c r="HI80" s="117"/>
      <c r="HJ80" s="117"/>
      <c r="HK80" s="117"/>
      <c r="HL80" s="117"/>
      <c r="HM80" s="117">
        <f>データ!EL7</f>
        <v>71.400000000000006</v>
      </c>
      <c r="HN80" s="117"/>
      <c r="HO80" s="117"/>
      <c r="HP80" s="117"/>
      <c r="HQ80" s="117"/>
      <c r="HR80" s="117"/>
      <c r="HS80" s="117"/>
      <c r="HT80" s="117"/>
      <c r="HU80" s="117"/>
      <c r="HV80" s="117"/>
      <c r="HW80" s="117"/>
      <c r="HX80" s="117"/>
      <c r="HY80" s="117"/>
      <c r="HZ80" s="117"/>
      <c r="IA80" s="117"/>
      <c r="IB80" s="117"/>
      <c r="IC80" s="117"/>
      <c r="ID80" s="117"/>
      <c r="IE80" s="117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Y80" s="118" t="s">
        <v>9</v>
      </c>
      <c r="IZ80" s="119"/>
      <c r="JA80" s="119"/>
      <c r="JB80" s="119"/>
      <c r="JC80" s="119"/>
      <c r="JD80" s="119"/>
      <c r="JE80" s="119"/>
      <c r="JF80" s="119"/>
      <c r="JG80" s="119"/>
      <c r="JH80" s="119"/>
      <c r="JI80" s="120"/>
      <c r="JJ80" s="121">
        <f>データ!ES7</f>
        <v>41593368</v>
      </c>
      <c r="JK80" s="121"/>
      <c r="JL80" s="121"/>
      <c r="JM80" s="121"/>
      <c r="JN80" s="121"/>
      <c r="JO80" s="121"/>
      <c r="JP80" s="121"/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>
        <f>データ!ET7</f>
        <v>42578034</v>
      </c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>
        <f>データ!EU7</f>
        <v>45645830</v>
      </c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>
        <f>データ!EV7</f>
        <v>47082778</v>
      </c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>
        <f>データ!EW7</f>
        <v>40683727</v>
      </c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121"/>
      <c r="NA80" s="14"/>
      <c r="NB80" s="14"/>
      <c r="NC80" s="14"/>
      <c r="ND80" s="14"/>
      <c r="NE80" s="14"/>
      <c r="NF80" s="14"/>
      <c r="NG80" s="28"/>
      <c r="NH80" s="4"/>
      <c r="NI80" s="2"/>
      <c r="NJ80" s="76"/>
      <c r="NK80" s="77"/>
      <c r="NL80" s="77"/>
      <c r="NM80" s="77"/>
      <c r="NN80" s="77"/>
      <c r="NO80" s="77"/>
      <c r="NP80" s="77"/>
      <c r="NQ80" s="77"/>
      <c r="NR80" s="77"/>
      <c r="NS80" s="77"/>
      <c r="NT80" s="77"/>
      <c r="NU80" s="77"/>
      <c r="NV80" s="77"/>
      <c r="NW80" s="77"/>
      <c r="NX80" s="78"/>
    </row>
    <row r="81" spans="1:388" ht="13.5" customHeight="1" x14ac:dyDescent="0.15">
      <c r="A81" s="2"/>
      <c r="B81" s="9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28"/>
      <c r="NH81" s="4"/>
      <c r="NI81" s="2"/>
      <c r="NJ81" s="76"/>
      <c r="NK81" s="77"/>
      <c r="NL81" s="77"/>
      <c r="NM81" s="77"/>
      <c r="NN81" s="77"/>
      <c r="NO81" s="77"/>
      <c r="NP81" s="77"/>
      <c r="NQ81" s="77"/>
      <c r="NR81" s="77"/>
      <c r="NS81" s="77"/>
      <c r="NT81" s="77"/>
      <c r="NU81" s="77"/>
      <c r="NV81" s="77"/>
      <c r="NW81" s="77"/>
      <c r="NX81" s="78"/>
    </row>
    <row r="82" spans="1:388" ht="13.5" customHeight="1" x14ac:dyDescent="0.15">
      <c r="A82" s="2"/>
      <c r="B82" s="9"/>
      <c r="C82" s="15"/>
      <c r="D82" s="14"/>
      <c r="E82" s="14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5"/>
      <c r="NH82" s="4"/>
      <c r="NI82" s="2"/>
      <c r="NJ82" s="76"/>
      <c r="NK82" s="77"/>
      <c r="NL82" s="77"/>
      <c r="NM82" s="77"/>
      <c r="NN82" s="77"/>
      <c r="NO82" s="77"/>
      <c r="NP82" s="77"/>
      <c r="NQ82" s="77"/>
      <c r="NR82" s="77"/>
      <c r="NS82" s="77"/>
      <c r="NT82" s="77"/>
      <c r="NU82" s="77"/>
      <c r="NV82" s="77"/>
      <c r="NW82" s="77"/>
      <c r="NX82" s="78"/>
    </row>
    <row r="83" spans="1:388" ht="13.5" customHeight="1" x14ac:dyDescent="0.15">
      <c r="A83" s="2"/>
      <c r="B83" s="9"/>
      <c r="C83" s="15"/>
      <c r="D83" s="14"/>
      <c r="E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5"/>
      <c r="NH83" s="4"/>
      <c r="NI83" s="2"/>
      <c r="NJ83" s="76"/>
      <c r="NK83" s="77"/>
      <c r="NL83" s="77"/>
      <c r="NM83" s="77"/>
      <c r="NN83" s="77"/>
      <c r="NO83" s="77"/>
      <c r="NP83" s="77"/>
      <c r="NQ83" s="77"/>
      <c r="NR83" s="77"/>
      <c r="NS83" s="77"/>
      <c r="NT83" s="77"/>
      <c r="NU83" s="77"/>
      <c r="NV83" s="77"/>
      <c r="NW83" s="77"/>
      <c r="NX83" s="78"/>
    </row>
    <row r="84" spans="1:388" ht="13.5" customHeight="1" x14ac:dyDescent="0.15">
      <c r="A84" s="2"/>
      <c r="B84" s="10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  <c r="KX84" s="17"/>
      <c r="KY84" s="17"/>
      <c r="KZ84" s="17"/>
      <c r="LA84" s="17"/>
      <c r="LB84" s="17"/>
      <c r="LC84" s="17"/>
      <c r="LD84" s="17"/>
      <c r="LE84" s="17"/>
      <c r="LF84" s="17"/>
      <c r="LG84" s="17"/>
      <c r="LH84" s="17"/>
      <c r="LI84" s="17"/>
      <c r="LJ84" s="17"/>
      <c r="LK84" s="17"/>
      <c r="LL84" s="17"/>
      <c r="LM84" s="17"/>
      <c r="LN84" s="17"/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D84" s="17"/>
      <c r="ME84" s="17"/>
      <c r="MF84" s="17"/>
      <c r="MG84" s="17"/>
      <c r="MH84" s="17"/>
      <c r="MI84" s="17"/>
      <c r="MJ84" s="17"/>
      <c r="MK84" s="17"/>
      <c r="ML84" s="17"/>
      <c r="MM84" s="17"/>
      <c r="MN84" s="17"/>
      <c r="MO84" s="17"/>
      <c r="MP84" s="17"/>
      <c r="MQ84" s="17"/>
      <c r="MR84" s="17"/>
      <c r="MS84" s="17"/>
      <c r="MT84" s="17"/>
      <c r="MU84" s="17"/>
      <c r="MV84" s="17"/>
      <c r="MW84" s="17"/>
      <c r="MX84" s="17"/>
      <c r="MY84" s="17"/>
      <c r="MZ84" s="17"/>
      <c r="NA84" s="17"/>
      <c r="NB84" s="17"/>
      <c r="NC84" s="17"/>
      <c r="ND84" s="17"/>
      <c r="NE84" s="17"/>
      <c r="NF84" s="17"/>
      <c r="NG84" s="17"/>
      <c r="NH84" s="31"/>
      <c r="NI84" s="2"/>
      <c r="NJ84" s="79"/>
      <c r="NK84" s="80"/>
      <c r="NL84" s="80"/>
      <c r="NM84" s="80"/>
      <c r="NN84" s="80"/>
      <c r="NO84" s="80"/>
      <c r="NP84" s="80"/>
      <c r="NQ84" s="80"/>
      <c r="NR84" s="80"/>
      <c r="NS84" s="80"/>
      <c r="NT84" s="80"/>
      <c r="NU84" s="80"/>
      <c r="NV84" s="80"/>
      <c r="NW84" s="80"/>
      <c r="NX84" s="81"/>
    </row>
    <row r="85" spans="1:388" x14ac:dyDescent="0.15">
      <c r="B85" t="s">
        <v>95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</row>
    <row r="88" spans="1:388" x14ac:dyDescent="0.15">
      <c r="A88" s="5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</row>
    <row r="89" spans="1:388" hidden="1" x14ac:dyDescent="0.15">
      <c r="A89" s="5"/>
      <c r="B89" s="11" t="s">
        <v>96</v>
      </c>
      <c r="C89" s="11" t="s">
        <v>47</v>
      </c>
      <c r="D89" s="11" t="s">
        <v>97</v>
      </c>
      <c r="E89" s="11" t="s">
        <v>85</v>
      </c>
      <c r="F89" s="11" t="s">
        <v>41</v>
      </c>
      <c r="G89" s="11" t="s">
        <v>98</v>
      </c>
      <c r="H89" s="11" t="s">
        <v>99</v>
      </c>
      <c r="I89" s="11" t="s">
        <v>100</v>
      </c>
      <c r="J89" s="11" t="s">
        <v>96</v>
      </c>
      <c r="K89" s="11" t="s">
        <v>47</v>
      </c>
      <c r="L89" s="11" t="s">
        <v>97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</row>
    <row r="90" spans="1:388" hidden="1" x14ac:dyDescent="0.15">
      <c r="A90" s="5"/>
      <c r="B90" s="11" t="str">
        <f>データ!AR6</f>
        <v>【98.8】</v>
      </c>
      <c r="C90" s="11" t="str">
        <f>データ!BC6</f>
        <v>【89.7】</v>
      </c>
      <c r="D90" s="11" t="str">
        <f>データ!BN6</f>
        <v>【64.1】</v>
      </c>
      <c r="E90" s="11" t="str">
        <f>データ!BY6</f>
        <v>【74.9】</v>
      </c>
      <c r="F90" s="11" t="str">
        <f>データ!CJ6</f>
        <v>【52,412】</v>
      </c>
      <c r="G90" s="11" t="str">
        <f>データ!CU6</f>
        <v>【14,708】</v>
      </c>
      <c r="H90" s="11" t="str">
        <f>データ!DF6</f>
        <v>【54.8】</v>
      </c>
      <c r="I90" s="11" t="str">
        <f>データ!DQ6</f>
        <v>【24.3】</v>
      </c>
      <c r="J90" s="11" t="str">
        <f>データ!EB6</f>
        <v>【52.5】</v>
      </c>
      <c r="K90" s="11" t="str">
        <f>データ!EM6</f>
        <v>【68.8】</v>
      </c>
      <c r="L90" s="11" t="str">
        <f>データ!EX6</f>
        <v>【47,139,449】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</row>
    <row r="91" spans="1:38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</row>
  </sheetData>
  <sheetProtection algorithmName="SHA-512" hashValue="iAKwaVN18ns6v5z647BuNhLEPyCMN3WfTiPGPmBcQuUdDNqXr856W0XRJI8ozhpCGDQo0JWgmcmoTAuKBC2Z3w==" saltValue="AvcITGDdrdY6HiSdLuillg==" spinCount="100000" sheet="1" formatCells="0" formatColumns="0" formatRows="0"/>
  <mergeCells count="261"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AU9:CM9"/>
    <mergeCell ref="CN9:EF9"/>
    <mergeCell ref="EG9:FY9"/>
    <mergeCell ref="FZ9:HR9"/>
    <mergeCell ref="ID9:JV9"/>
    <mergeCell ref="JW9:LO9"/>
    <mergeCell ref="LP9:NH9"/>
    <mergeCell ref="NJ9:NK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LY32:MM32"/>
    <mergeCell ref="MN32:NB32"/>
    <mergeCell ref="B11:AT11"/>
    <mergeCell ref="AU11:CM11"/>
    <mergeCell ref="CN11:EF11"/>
    <mergeCell ref="EG11:FY11"/>
    <mergeCell ref="ID11:JV11"/>
    <mergeCell ref="JW11:LO11"/>
    <mergeCell ref="LP11:NH11"/>
    <mergeCell ref="B12:AT12"/>
    <mergeCell ref="AU12:CM12"/>
    <mergeCell ref="CN12:EF12"/>
    <mergeCell ref="EG12:FY12"/>
    <mergeCell ref="ID12:JV12"/>
    <mergeCell ref="JW12:LO12"/>
    <mergeCell ref="LP12:NH12"/>
    <mergeCell ref="FL32:FZ32"/>
    <mergeCell ref="GR32:HF32"/>
    <mergeCell ref="HG32:HU32"/>
    <mergeCell ref="HV32:IJ32"/>
    <mergeCell ref="IK32:IY32"/>
    <mergeCell ref="IZ32:JN32"/>
    <mergeCell ref="KF32:KT32"/>
    <mergeCell ref="KU32:LI32"/>
    <mergeCell ref="LJ32:LX32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EW32:FK32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EH33:EV33"/>
    <mergeCell ref="EW33:FK33"/>
    <mergeCell ref="FL33:FZ33"/>
    <mergeCell ref="GI33:GQ33"/>
    <mergeCell ref="GR33:HF33"/>
    <mergeCell ref="HG33:HU33"/>
    <mergeCell ref="HV33:IJ33"/>
    <mergeCell ref="IK33:IY33"/>
    <mergeCell ref="IZ33:JN33"/>
    <mergeCell ref="JW33:KE33"/>
    <mergeCell ref="KF33:KT33"/>
    <mergeCell ref="KU33:LI33"/>
    <mergeCell ref="LJ33:LX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DD34:DR34"/>
    <mergeCell ref="DS34:EG34"/>
    <mergeCell ref="EH34:EV34"/>
    <mergeCell ref="EW34:FK34"/>
    <mergeCell ref="FL34:FZ34"/>
    <mergeCell ref="GI34:GQ34"/>
    <mergeCell ref="GR34:HF34"/>
    <mergeCell ref="HG34:HU34"/>
    <mergeCell ref="HV34:IJ34"/>
    <mergeCell ref="IK34:IY34"/>
    <mergeCell ref="IZ34:JN34"/>
    <mergeCell ref="JW34:KE34"/>
    <mergeCell ref="KF34:KT34"/>
    <mergeCell ref="KU34:LI34"/>
    <mergeCell ref="LJ34:LX34"/>
    <mergeCell ref="LY34:MM34"/>
    <mergeCell ref="MN34:NB34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EW54:FK54"/>
    <mergeCell ref="FL54:FZ54"/>
    <mergeCell ref="GR54:HF54"/>
    <mergeCell ref="HG54:HU54"/>
    <mergeCell ref="HV54:IJ54"/>
    <mergeCell ref="IK54:IY54"/>
    <mergeCell ref="IZ54:JN54"/>
    <mergeCell ref="KF54:KT54"/>
    <mergeCell ref="KU54:LI54"/>
    <mergeCell ref="LJ54:LX54"/>
    <mergeCell ref="LY54:MM54"/>
    <mergeCell ref="MN54:NB54"/>
    <mergeCell ref="G55:O55"/>
    <mergeCell ref="P55:AD55"/>
    <mergeCell ref="AE55:AS55"/>
    <mergeCell ref="AT55:BH55"/>
    <mergeCell ref="BI55:BW55"/>
    <mergeCell ref="BX55:CL55"/>
    <mergeCell ref="CU55:DC55"/>
    <mergeCell ref="DD55:DR55"/>
    <mergeCell ref="DS55:EG55"/>
    <mergeCell ref="EH55:EV55"/>
    <mergeCell ref="EW55:FK55"/>
    <mergeCell ref="FL55:FZ55"/>
    <mergeCell ref="GI55:GQ55"/>
    <mergeCell ref="GR55:HF55"/>
    <mergeCell ref="HG55:HU55"/>
    <mergeCell ref="HV55:IJ55"/>
    <mergeCell ref="IK55:IY55"/>
    <mergeCell ref="IZ55:JN55"/>
    <mergeCell ref="JW55:KE55"/>
    <mergeCell ref="KF55:KT55"/>
    <mergeCell ref="KU55:LI55"/>
    <mergeCell ref="LJ55:LX55"/>
    <mergeCell ref="LY55:MM55"/>
    <mergeCell ref="MN55:NB55"/>
    <mergeCell ref="G56:O56"/>
    <mergeCell ref="P56:AD56"/>
    <mergeCell ref="AE56:AS56"/>
    <mergeCell ref="AT56:BH56"/>
    <mergeCell ref="BI56:BW56"/>
    <mergeCell ref="BX56:CL56"/>
    <mergeCell ref="CU56:DC56"/>
    <mergeCell ref="DD56:DR56"/>
    <mergeCell ref="DS56:EG56"/>
    <mergeCell ref="EH56:EV56"/>
    <mergeCell ref="EW56:FK56"/>
    <mergeCell ref="FL56:FZ56"/>
    <mergeCell ref="GI56:GQ56"/>
    <mergeCell ref="GR56:HF56"/>
    <mergeCell ref="HG56:HU56"/>
    <mergeCell ref="HV56:IJ56"/>
    <mergeCell ref="IK56:IY56"/>
    <mergeCell ref="IZ56:JN56"/>
    <mergeCell ref="JW56:KE56"/>
    <mergeCell ref="KF56:KT56"/>
    <mergeCell ref="KU56:LI56"/>
    <mergeCell ref="LJ56:LX56"/>
    <mergeCell ref="LY56:MM56"/>
    <mergeCell ref="MN56:NB56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HM78:IE78"/>
    <mergeCell ref="JJ78:KB78"/>
    <mergeCell ref="KC78:KU78"/>
    <mergeCell ref="KV78:LN78"/>
    <mergeCell ref="LO78:MG78"/>
    <mergeCell ref="MH78:MZ78"/>
    <mergeCell ref="KC79:KU79"/>
    <mergeCell ref="KV79:LN79"/>
    <mergeCell ref="LO79:MG79"/>
    <mergeCell ref="MH79:MZ79"/>
    <mergeCell ref="J79:T79"/>
    <mergeCell ref="U79:AM79"/>
    <mergeCell ref="AN79:BF79"/>
    <mergeCell ref="BG79:BY79"/>
    <mergeCell ref="BZ79:CR79"/>
    <mergeCell ref="CS79:DK79"/>
    <mergeCell ref="ED79:EN79"/>
    <mergeCell ref="EO79:FG79"/>
    <mergeCell ref="FH79:FZ79"/>
    <mergeCell ref="CS80:DK80"/>
    <mergeCell ref="ED80:EN80"/>
    <mergeCell ref="EO80:FG80"/>
    <mergeCell ref="FH80:FZ80"/>
    <mergeCell ref="GA79:GS79"/>
    <mergeCell ref="GT79:HL79"/>
    <mergeCell ref="HM79:IE79"/>
    <mergeCell ref="IY79:JI79"/>
    <mergeCell ref="JJ79:KB79"/>
    <mergeCell ref="B2:NX4"/>
    <mergeCell ref="NJ14:NX15"/>
    <mergeCell ref="F16:ND17"/>
    <mergeCell ref="NJ16:NN17"/>
    <mergeCell ref="NO16:NS17"/>
    <mergeCell ref="NT16:NX17"/>
    <mergeCell ref="NJ18:NL19"/>
    <mergeCell ref="NM18:NN19"/>
    <mergeCell ref="NO18:NQ19"/>
    <mergeCell ref="NR18:NS19"/>
    <mergeCell ref="NT18:NV19"/>
    <mergeCell ref="NW18:NX19"/>
    <mergeCell ref="B13:NH13"/>
    <mergeCell ref="B14:NH14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9:AT9"/>
    <mergeCell ref="NJ70:NX84"/>
    <mergeCell ref="NJ20:NX21"/>
    <mergeCell ref="NJ35:NX36"/>
    <mergeCell ref="NJ37:NX38"/>
    <mergeCell ref="NJ52:NX53"/>
    <mergeCell ref="F62:ND63"/>
    <mergeCell ref="NJ68:NX69"/>
    <mergeCell ref="NJ22:NX34"/>
    <mergeCell ref="NJ39:NX51"/>
    <mergeCell ref="NJ54:NX67"/>
    <mergeCell ref="GA80:GS80"/>
    <mergeCell ref="GT80:HL80"/>
    <mergeCell ref="HM80:IE80"/>
    <mergeCell ref="IY80:JI80"/>
    <mergeCell ref="JJ80:KB80"/>
    <mergeCell ref="KC80:KU80"/>
    <mergeCell ref="KV80:LN80"/>
    <mergeCell ref="LO80:MG80"/>
    <mergeCell ref="MH80:MZ80"/>
    <mergeCell ref="J80:T80"/>
    <mergeCell ref="U80:AM80"/>
    <mergeCell ref="AN80:BF80"/>
    <mergeCell ref="BG80:BY80"/>
    <mergeCell ref="BZ80:CR80"/>
  </mergeCells>
  <phoneticPr fontId="2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101</v>
      </c>
      <c r="AH1" s="63">
        <v>1</v>
      </c>
      <c r="AI1" s="63">
        <v>1</v>
      </c>
      <c r="AJ1" s="63">
        <v>1</v>
      </c>
      <c r="AK1" s="63">
        <v>1</v>
      </c>
      <c r="AL1" s="63">
        <v>1</v>
      </c>
      <c r="AM1" s="63">
        <v>1</v>
      </c>
      <c r="AN1" s="63">
        <v>1</v>
      </c>
      <c r="AO1" s="63">
        <v>1</v>
      </c>
      <c r="AP1" s="63">
        <v>1</v>
      </c>
      <c r="AQ1" s="63">
        <v>1</v>
      </c>
      <c r="AR1" s="63"/>
      <c r="AS1" s="63">
        <v>1</v>
      </c>
      <c r="AT1" s="63">
        <v>1</v>
      </c>
      <c r="AU1" s="63">
        <v>1</v>
      </c>
      <c r="AV1" s="63">
        <v>1</v>
      </c>
      <c r="AW1" s="63">
        <v>1</v>
      </c>
      <c r="AX1" s="63">
        <v>1</v>
      </c>
      <c r="AY1" s="63">
        <v>1</v>
      </c>
      <c r="AZ1" s="63">
        <v>1</v>
      </c>
      <c r="BA1" s="63">
        <v>1</v>
      </c>
      <c r="BB1" s="63">
        <v>1</v>
      </c>
      <c r="BC1" s="63"/>
      <c r="BD1" s="63">
        <v>1</v>
      </c>
      <c r="BE1" s="63">
        <v>1</v>
      </c>
      <c r="BF1" s="63">
        <v>1</v>
      </c>
      <c r="BG1" s="63">
        <v>1</v>
      </c>
      <c r="BH1" s="63">
        <v>1</v>
      </c>
      <c r="BI1" s="63">
        <v>1</v>
      </c>
      <c r="BJ1" s="63">
        <v>1</v>
      </c>
      <c r="BK1" s="63">
        <v>1</v>
      </c>
      <c r="BL1" s="63">
        <v>1</v>
      </c>
      <c r="BM1" s="63">
        <v>1</v>
      </c>
      <c r="BN1" s="63"/>
      <c r="BO1" s="63">
        <v>1</v>
      </c>
      <c r="BP1" s="63">
        <v>1</v>
      </c>
      <c r="BQ1" s="63">
        <v>1</v>
      </c>
      <c r="BR1" s="63">
        <v>1</v>
      </c>
      <c r="BS1" s="63">
        <v>1</v>
      </c>
      <c r="BT1" s="63">
        <v>1</v>
      </c>
      <c r="BU1" s="63">
        <v>1</v>
      </c>
      <c r="BV1" s="63">
        <v>1</v>
      </c>
      <c r="BW1" s="63">
        <v>1</v>
      </c>
      <c r="BX1" s="63">
        <v>1</v>
      </c>
      <c r="BY1" s="63"/>
      <c r="BZ1" s="63">
        <v>1</v>
      </c>
      <c r="CA1" s="63">
        <v>1</v>
      </c>
      <c r="CB1" s="63">
        <v>1</v>
      </c>
      <c r="CC1" s="63">
        <v>1</v>
      </c>
      <c r="CD1" s="63">
        <v>1</v>
      </c>
      <c r="CE1" s="63">
        <v>1</v>
      </c>
      <c r="CF1" s="63">
        <v>1</v>
      </c>
      <c r="CG1" s="63">
        <v>1</v>
      </c>
      <c r="CH1" s="63">
        <v>1</v>
      </c>
      <c r="CI1" s="63">
        <v>1</v>
      </c>
      <c r="CJ1" s="63"/>
      <c r="CK1" s="63">
        <v>1</v>
      </c>
      <c r="CL1" s="63">
        <v>1</v>
      </c>
      <c r="CM1" s="63">
        <v>1</v>
      </c>
      <c r="CN1" s="63">
        <v>1</v>
      </c>
      <c r="CO1" s="63">
        <v>1</v>
      </c>
      <c r="CP1" s="63">
        <v>1</v>
      </c>
      <c r="CQ1" s="63">
        <v>1</v>
      </c>
      <c r="CR1" s="63">
        <v>1</v>
      </c>
      <c r="CS1" s="63">
        <v>1</v>
      </c>
      <c r="CT1" s="63">
        <v>1</v>
      </c>
      <c r="CU1" s="63"/>
      <c r="CV1" s="63">
        <v>1</v>
      </c>
      <c r="CW1" s="63">
        <v>1</v>
      </c>
      <c r="CX1" s="63">
        <v>1</v>
      </c>
      <c r="CY1" s="63">
        <v>1</v>
      </c>
      <c r="CZ1" s="63">
        <v>1</v>
      </c>
      <c r="DA1" s="63">
        <v>1</v>
      </c>
      <c r="DB1" s="63">
        <v>1</v>
      </c>
      <c r="DC1" s="63">
        <v>1</v>
      </c>
      <c r="DD1" s="63">
        <v>1</v>
      </c>
      <c r="DE1" s="63">
        <v>1</v>
      </c>
      <c r="DF1" s="63"/>
      <c r="DG1" s="63">
        <v>1</v>
      </c>
      <c r="DH1" s="63">
        <v>1</v>
      </c>
      <c r="DI1" s="63">
        <v>1</v>
      </c>
      <c r="DJ1" s="63">
        <v>1</v>
      </c>
      <c r="DK1" s="63">
        <v>1</v>
      </c>
      <c r="DL1" s="63">
        <v>1</v>
      </c>
      <c r="DM1" s="63">
        <v>1</v>
      </c>
      <c r="DN1" s="63">
        <v>1</v>
      </c>
      <c r="DO1" s="63">
        <v>1</v>
      </c>
      <c r="DP1" s="63">
        <v>1</v>
      </c>
      <c r="DQ1" s="63"/>
      <c r="DR1" s="63">
        <v>1</v>
      </c>
      <c r="DS1" s="63">
        <v>1</v>
      </c>
      <c r="DT1" s="63">
        <v>1</v>
      </c>
      <c r="DU1" s="63">
        <v>1</v>
      </c>
      <c r="DV1" s="63">
        <v>1</v>
      </c>
      <c r="DW1" s="63">
        <v>1</v>
      </c>
      <c r="DX1" s="63">
        <v>1</v>
      </c>
      <c r="DY1" s="63">
        <v>1</v>
      </c>
      <c r="DZ1" s="63">
        <v>1</v>
      </c>
      <c r="EA1" s="63">
        <v>1</v>
      </c>
      <c r="EB1" s="63"/>
      <c r="EC1" s="63">
        <v>1</v>
      </c>
      <c r="ED1" s="63">
        <v>1</v>
      </c>
      <c r="EE1" s="63">
        <v>1</v>
      </c>
      <c r="EF1" s="63">
        <v>1</v>
      </c>
      <c r="EG1" s="63">
        <v>1</v>
      </c>
      <c r="EH1" s="63">
        <v>1</v>
      </c>
      <c r="EI1" s="63">
        <v>1</v>
      </c>
      <c r="EJ1" s="63">
        <v>1</v>
      </c>
      <c r="EK1" s="63">
        <v>1</v>
      </c>
      <c r="EL1" s="63">
        <v>1</v>
      </c>
      <c r="EM1" s="63"/>
      <c r="EN1" s="63">
        <v>1</v>
      </c>
      <c r="EO1" s="63">
        <v>1</v>
      </c>
      <c r="EP1" s="63">
        <v>1</v>
      </c>
      <c r="EQ1" s="63">
        <v>1</v>
      </c>
      <c r="ER1" s="63">
        <v>1</v>
      </c>
      <c r="ES1" s="63">
        <v>1</v>
      </c>
      <c r="ET1" s="63">
        <v>1</v>
      </c>
      <c r="EU1" s="63">
        <v>1</v>
      </c>
      <c r="EV1" s="63">
        <v>1</v>
      </c>
      <c r="EW1" s="63">
        <v>1</v>
      </c>
      <c r="EX1" s="63"/>
    </row>
    <row r="2" spans="1:154" x14ac:dyDescent="0.15">
      <c r="A2" s="45" t="s">
        <v>87</v>
      </c>
      <c r="B2" s="45">
        <f t="shared" ref="B2:EX2" si="0">COLUMN()-1</f>
        <v>1</v>
      </c>
      <c r="C2" s="45">
        <f t="shared" si="0"/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si="0"/>
        <v>66</v>
      </c>
      <c r="BP2" s="45">
        <f t="shared" si="0"/>
        <v>67</v>
      </c>
      <c r="BQ2" s="45">
        <f t="shared" si="0"/>
        <v>68</v>
      </c>
      <c r="BR2" s="45">
        <f t="shared" si="0"/>
        <v>69</v>
      </c>
      <c r="BS2" s="45">
        <f t="shared" si="0"/>
        <v>70</v>
      </c>
      <c r="BT2" s="45">
        <f t="shared" si="0"/>
        <v>71</v>
      </c>
      <c r="BU2" s="45">
        <f t="shared" si="0"/>
        <v>72</v>
      </c>
      <c r="BV2" s="45">
        <f t="shared" si="0"/>
        <v>73</v>
      </c>
      <c r="BW2" s="45">
        <f t="shared" si="0"/>
        <v>74</v>
      </c>
      <c r="BX2" s="45">
        <f t="shared" si="0"/>
        <v>75</v>
      </c>
      <c r="BY2" s="45">
        <f t="shared" si="0"/>
        <v>76</v>
      </c>
      <c r="BZ2" s="45">
        <f t="shared" si="0"/>
        <v>77</v>
      </c>
      <c r="CA2" s="45">
        <f t="shared" si="0"/>
        <v>78</v>
      </c>
      <c r="CB2" s="45">
        <f t="shared" si="0"/>
        <v>79</v>
      </c>
      <c r="CC2" s="45">
        <f t="shared" si="0"/>
        <v>80</v>
      </c>
      <c r="CD2" s="45">
        <f t="shared" si="0"/>
        <v>81</v>
      </c>
      <c r="CE2" s="45">
        <f t="shared" si="0"/>
        <v>82</v>
      </c>
      <c r="CF2" s="45">
        <f t="shared" si="0"/>
        <v>83</v>
      </c>
      <c r="CG2" s="45">
        <f t="shared" si="0"/>
        <v>84</v>
      </c>
      <c r="CH2" s="45">
        <f t="shared" si="0"/>
        <v>85</v>
      </c>
      <c r="CI2" s="45">
        <f t="shared" si="0"/>
        <v>86</v>
      </c>
      <c r="CJ2" s="45">
        <f t="shared" si="0"/>
        <v>87</v>
      </c>
      <c r="CK2" s="45">
        <f t="shared" si="0"/>
        <v>88</v>
      </c>
      <c r="CL2" s="45">
        <f t="shared" si="0"/>
        <v>89</v>
      </c>
      <c r="CM2" s="45">
        <f t="shared" si="0"/>
        <v>90</v>
      </c>
      <c r="CN2" s="45">
        <f t="shared" si="0"/>
        <v>91</v>
      </c>
      <c r="CO2" s="45">
        <f t="shared" si="0"/>
        <v>92</v>
      </c>
      <c r="CP2" s="45">
        <f t="shared" si="0"/>
        <v>93</v>
      </c>
      <c r="CQ2" s="45">
        <f t="shared" si="0"/>
        <v>94</v>
      </c>
      <c r="CR2" s="45">
        <f t="shared" si="0"/>
        <v>95</v>
      </c>
      <c r="CS2" s="45">
        <f t="shared" si="0"/>
        <v>96</v>
      </c>
      <c r="CT2" s="45">
        <f t="shared" si="0"/>
        <v>97</v>
      </c>
      <c r="CU2" s="45">
        <f t="shared" si="0"/>
        <v>98</v>
      </c>
      <c r="CV2" s="45">
        <f t="shared" si="0"/>
        <v>99</v>
      </c>
      <c r="CW2" s="45">
        <f t="shared" si="0"/>
        <v>100</v>
      </c>
      <c r="CX2" s="45">
        <f t="shared" si="0"/>
        <v>101</v>
      </c>
      <c r="CY2" s="45">
        <f t="shared" si="0"/>
        <v>102</v>
      </c>
      <c r="CZ2" s="45">
        <f t="shared" si="0"/>
        <v>103</v>
      </c>
      <c r="DA2" s="45">
        <f t="shared" si="0"/>
        <v>104</v>
      </c>
      <c r="DB2" s="45">
        <f t="shared" si="0"/>
        <v>105</v>
      </c>
      <c r="DC2" s="45">
        <f t="shared" si="0"/>
        <v>106</v>
      </c>
      <c r="DD2" s="45">
        <f t="shared" si="0"/>
        <v>107</v>
      </c>
      <c r="DE2" s="45">
        <f t="shared" si="0"/>
        <v>108</v>
      </c>
      <c r="DF2" s="45">
        <f t="shared" si="0"/>
        <v>109</v>
      </c>
      <c r="DG2" s="45">
        <f t="shared" si="0"/>
        <v>110</v>
      </c>
      <c r="DH2" s="45">
        <f t="shared" si="0"/>
        <v>111</v>
      </c>
      <c r="DI2" s="45">
        <f t="shared" si="0"/>
        <v>112</v>
      </c>
      <c r="DJ2" s="45">
        <f t="shared" si="0"/>
        <v>113</v>
      </c>
      <c r="DK2" s="45">
        <f t="shared" si="0"/>
        <v>114</v>
      </c>
      <c r="DL2" s="45">
        <f t="shared" si="0"/>
        <v>115</v>
      </c>
      <c r="DM2" s="45">
        <f t="shared" si="0"/>
        <v>116</v>
      </c>
      <c r="DN2" s="45">
        <f t="shared" si="0"/>
        <v>117</v>
      </c>
      <c r="DO2" s="45">
        <f t="shared" si="0"/>
        <v>118</v>
      </c>
      <c r="DP2" s="45">
        <f t="shared" si="0"/>
        <v>119</v>
      </c>
      <c r="DQ2" s="45">
        <f t="shared" si="0"/>
        <v>120</v>
      </c>
      <c r="DR2" s="45">
        <f t="shared" si="0"/>
        <v>121</v>
      </c>
      <c r="DS2" s="45">
        <f t="shared" si="0"/>
        <v>122</v>
      </c>
      <c r="DT2" s="45">
        <f t="shared" si="0"/>
        <v>123</v>
      </c>
      <c r="DU2" s="45">
        <f t="shared" si="0"/>
        <v>124</v>
      </c>
      <c r="DV2" s="45">
        <f t="shared" si="0"/>
        <v>125</v>
      </c>
      <c r="DW2" s="45">
        <f t="shared" si="0"/>
        <v>126</v>
      </c>
      <c r="DX2" s="45">
        <f t="shared" si="0"/>
        <v>127</v>
      </c>
      <c r="DY2" s="45">
        <f t="shared" si="0"/>
        <v>128</v>
      </c>
      <c r="DZ2" s="45">
        <f t="shared" si="0"/>
        <v>129</v>
      </c>
      <c r="EA2" s="45">
        <f t="shared" si="0"/>
        <v>130</v>
      </c>
      <c r="EB2" s="45">
        <f t="shared" si="0"/>
        <v>131</v>
      </c>
      <c r="EC2" s="45">
        <f t="shared" si="0"/>
        <v>132</v>
      </c>
      <c r="ED2" s="45">
        <f t="shared" si="0"/>
        <v>133</v>
      </c>
      <c r="EE2" s="45">
        <f t="shared" si="0"/>
        <v>134</v>
      </c>
      <c r="EF2" s="45">
        <f t="shared" si="0"/>
        <v>135</v>
      </c>
      <c r="EG2" s="45">
        <f t="shared" si="0"/>
        <v>136</v>
      </c>
      <c r="EH2" s="45">
        <f t="shared" si="0"/>
        <v>137</v>
      </c>
      <c r="EI2" s="45">
        <f t="shared" si="0"/>
        <v>138</v>
      </c>
      <c r="EJ2" s="45">
        <f t="shared" si="0"/>
        <v>139</v>
      </c>
      <c r="EK2" s="45">
        <f t="shared" si="0"/>
        <v>140</v>
      </c>
      <c r="EL2" s="45">
        <f t="shared" si="0"/>
        <v>141</v>
      </c>
      <c r="EM2" s="45">
        <f t="shared" si="0"/>
        <v>142</v>
      </c>
      <c r="EN2" s="45">
        <f t="shared" si="0"/>
        <v>143</v>
      </c>
      <c r="EO2" s="45">
        <f t="shared" si="0"/>
        <v>144</v>
      </c>
      <c r="EP2" s="45">
        <f t="shared" si="0"/>
        <v>145</v>
      </c>
      <c r="EQ2" s="45">
        <f t="shared" si="0"/>
        <v>146</v>
      </c>
      <c r="ER2" s="45">
        <f t="shared" si="0"/>
        <v>147</v>
      </c>
      <c r="ES2" s="45">
        <f t="shared" si="0"/>
        <v>148</v>
      </c>
      <c r="ET2" s="45">
        <f t="shared" si="0"/>
        <v>149</v>
      </c>
      <c r="EU2" s="45">
        <f t="shared" si="0"/>
        <v>150</v>
      </c>
      <c r="EV2" s="45">
        <f t="shared" si="0"/>
        <v>151</v>
      </c>
      <c r="EW2" s="45">
        <f t="shared" si="0"/>
        <v>152</v>
      </c>
      <c r="EX2" s="45">
        <f t="shared" si="0"/>
        <v>153</v>
      </c>
    </row>
    <row r="3" spans="1:154" ht="13.15" customHeight="1" x14ac:dyDescent="0.15">
      <c r="A3" s="45" t="s">
        <v>21</v>
      </c>
      <c r="B3" s="47" t="s">
        <v>102</v>
      </c>
      <c r="C3" s="47" t="s">
        <v>104</v>
      </c>
      <c r="D3" s="47" t="s">
        <v>103</v>
      </c>
      <c r="E3" s="47" t="s">
        <v>105</v>
      </c>
      <c r="F3" s="47" t="s">
        <v>106</v>
      </c>
      <c r="G3" s="47" t="s">
        <v>107</v>
      </c>
      <c r="H3" s="53" t="s">
        <v>108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64" t="s">
        <v>109</v>
      </c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73"/>
      <c r="DR3" s="64" t="s">
        <v>92</v>
      </c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74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75"/>
    </row>
    <row r="4" spans="1:154" ht="13.5" customHeight="1" x14ac:dyDescent="0.15">
      <c r="A4" s="45" t="s">
        <v>110</v>
      </c>
      <c r="B4" s="48"/>
      <c r="C4" s="48"/>
      <c r="D4" s="48"/>
      <c r="E4" s="48"/>
      <c r="F4" s="48"/>
      <c r="G4" s="48"/>
      <c r="H4" s="54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155" t="s">
        <v>111</v>
      </c>
      <c r="AI4" s="156"/>
      <c r="AJ4" s="156"/>
      <c r="AK4" s="156"/>
      <c r="AL4" s="156"/>
      <c r="AM4" s="156"/>
      <c r="AN4" s="156"/>
      <c r="AO4" s="156"/>
      <c r="AP4" s="156"/>
      <c r="AQ4" s="156"/>
      <c r="AR4" s="157"/>
      <c r="AS4" s="154" t="s">
        <v>112</v>
      </c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4" t="s">
        <v>113</v>
      </c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5" t="s">
        <v>115</v>
      </c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150" t="s">
        <v>117</v>
      </c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4" t="s">
        <v>118</v>
      </c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 t="s">
        <v>39</v>
      </c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 t="s">
        <v>119</v>
      </c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5" t="s">
        <v>120</v>
      </c>
      <c r="DS4" s="156"/>
      <c r="DT4" s="156"/>
      <c r="DU4" s="156"/>
      <c r="DV4" s="156"/>
      <c r="DW4" s="156"/>
      <c r="DX4" s="156"/>
      <c r="DY4" s="156"/>
      <c r="DZ4" s="156"/>
      <c r="EA4" s="156"/>
      <c r="EB4" s="157"/>
      <c r="EC4" s="150" t="s">
        <v>121</v>
      </c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 t="s">
        <v>122</v>
      </c>
      <c r="EO4" s="150"/>
      <c r="EP4" s="150"/>
      <c r="EQ4" s="150"/>
      <c r="ER4" s="150"/>
      <c r="ES4" s="150"/>
      <c r="ET4" s="150"/>
      <c r="EU4" s="150"/>
      <c r="EV4" s="150"/>
      <c r="EW4" s="150"/>
      <c r="EX4" s="150"/>
    </row>
    <row r="5" spans="1:154" x14ac:dyDescent="0.15">
      <c r="A5" s="45" t="s">
        <v>123</v>
      </c>
      <c r="B5" s="49"/>
      <c r="C5" s="49"/>
      <c r="D5" s="49"/>
      <c r="E5" s="49"/>
      <c r="F5" s="49"/>
      <c r="G5" s="49"/>
      <c r="H5" s="55" t="s">
        <v>124</v>
      </c>
      <c r="I5" s="55" t="s">
        <v>125</v>
      </c>
      <c r="J5" s="55" t="s">
        <v>126</v>
      </c>
      <c r="K5" s="55" t="s">
        <v>1</v>
      </c>
      <c r="L5" s="55" t="s">
        <v>6</v>
      </c>
      <c r="M5" s="55" t="s">
        <v>15</v>
      </c>
      <c r="N5" s="55" t="s">
        <v>127</v>
      </c>
      <c r="O5" s="55" t="s">
        <v>5</v>
      </c>
      <c r="P5" s="55" t="s">
        <v>73</v>
      </c>
      <c r="Q5" s="55" t="s">
        <v>128</v>
      </c>
      <c r="R5" s="55" t="s">
        <v>129</v>
      </c>
      <c r="S5" s="55" t="s">
        <v>130</v>
      </c>
      <c r="T5" s="55" t="s">
        <v>132</v>
      </c>
      <c r="U5" s="55" t="s">
        <v>133</v>
      </c>
      <c r="V5" s="55" t="s">
        <v>134</v>
      </c>
      <c r="W5" s="55" t="s">
        <v>135</v>
      </c>
      <c r="X5" s="55" t="s">
        <v>136</v>
      </c>
      <c r="Y5" s="55" t="s">
        <v>138</v>
      </c>
      <c r="Z5" s="55" t="s">
        <v>139</v>
      </c>
      <c r="AA5" s="55" t="s">
        <v>140</v>
      </c>
      <c r="AB5" s="55" t="s">
        <v>93</v>
      </c>
      <c r="AC5" s="55" t="s">
        <v>141</v>
      </c>
      <c r="AD5" s="55" t="s">
        <v>142</v>
      </c>
      <c r="AE5" s="55" t="s">
        <v>143</v>
      </c>
      <c r="AF5" s="55" t="s">
        <v>144</v>
      </c>
      <c r="AG5" s="55" t="s">
        <v>145</v>
      </c>
      <c r="AH5" s="55" t="s">
        <v>146</v>
      </c>
      <c r="AI5" s="55" t="s">
        <v>147</v>
      </c>
      <c r="AJ5" s="55" t="s">
        <v>78</v>
      </c>
      <c r="AK5" s="55" t="s">
        <v>44</v>
      </c>
      <c r="AL5" s="55" t="s">
        <v>14</v>
      </c>
      <c r="AM5" s="55" t="s">
        <v>148</v>
      </c>
      <c r="AN5" s="55" t="s">
        <v>114</v>
      </c>
      <c r="AO5" s="55" t="s">
        <v>149</v>
      </c>
      <c r="AP5" s="55" t="s">
        <v>70</v>
      </c>
      <c r="AQ5" s="55" t="s">
        <v>116</v>
      </c>
      <c r="AR5" s="55" t="s">
        <v>150</v>
      </c>
      <c r="AS5" s="55" t="s">
        <v>146</v>
      </c>
      <c r="AT5" s="55" t="s">
        <v>147</v>
      </c>
      <c r="AU5" s="55" t="s">
        <v>78</v>
      </c>
      <c r="AV5" s="55" t="s">
        <v>44</v>
      </c>
      <c r="AW5" s="55" t="s">
        <v>14</v>
      </c>
      <c r="AX5" s="55" t="s">
        <v>148</v>
      </c>
      <c r="AY5" s="55" t="s">
        <v>114</v>
      </c>
      <c r="AZ5" s="55" t="s">
        <v>149</v>
      </c>
      <c r="BA5" s="55" t="s">
        <v>70</v>
      </c>
      <c r="BB5" s="55" t="s">
        <v>116</v>
      </c>
      <c r="BC5" s="55" t="s">
        <v>150</v>
      </c>
      <c r="BD5" s="55" t="s">
        <v>146</v>
      </c>
      <c r="BE5" s="55" t="s">
        <v>147</v>
      </c>
      <c r="BF5" s="55" t="s">
        <v>78</v>
      </c>
      <c r="BG5" s="55" t="s">
        <v>44</v>
      </c>
      <c r="BH5" s="55" t="s">
        <v>14</v>
      </c>
      <c r="BI5" s="55" t="s">
        <v>148</v>
      </c>
      <c r="BJ5" s="55" t="s">
        <v>114</v>
      </c>
      <c r="BK5" s="55" t="s">
        <v>149</v>
      </c>
      <c r="BL5" s="55" t="s">
        <v>70</v>
      </c>
      <c r="BM5" s="55" t="s">
        <v>116</v>
      </c>
      <c r="BN5" s="55" t="s">
        <v>150</v>
      </c>
      <c r="BO5" s="55" t="s">
        <v>146</v>
      </c>
      <c r="BP5" s="55" t="s">
        <v>147</v>
      </c>
      <c r="BQ5" s="55" t="s">
        <v>78</v>
      </c>
      <c r="BR5" s="55" t="s">
        <v>44</v>
      </c>
      <c r="BS5" s="55" t="s">
        <v>14</v>
      </c>
      <c r="BT5" s="55" t="s">
        <v>148</v>
      </c>
      <c r="BU5" s="55" t="s">
        <v>114</v>
      </c>
      <c r="BV5" s="55" t="s">
        <v>149</v>
      </c>
      <c r="BW5" s="55" t="s">
        <v>70</v>
      </c>
      <c r="BX5" s="55" t="s">
        <v>116</v>
      </c>
      <c r="BY5" s="55" t="s">
        <v>150</v>
      </c>
      <c r="BZ5" s="55" t="s">
        <v>146</v>
      </c>
      <c r="CA5" s="55" t="s">
        <v>147</v>
      </c>
      <c r="CB5" s="55" t="s">
        <v>78</v>
      </c>
      <c r="CC5" s="55" t="s">
        <v>44</v>
      </c>
      <c r="CD5" s="55" t="s">
        <v>14</v>
      </c>
      <c r="CE5" s="55" t="s">
        <v>148</v>
      </c>
      <c r="CF5" s="55" t="s">
        <v>114</v>
      </c>
      <c r="CG5" s="55" t="s">
        <v>149</v>
      </c>
      <c r="CH5" s="55" t="s">
        <v>70</v>
      </c>
      <c r="CI5" s="55" t="s">
        <v>116</v>
      </c>
      <c r="CJ5" s="55" t="s">
        <v>150</v>
      </c>
      <c r="CK5" s="55" t="s">
        <v>146</v>
      </c>
      <c r="CL5" s="55" t="s">
        <v>147</v>
      </c>
      <c r="CM5" s="55" t="s">
        <v>78</v>
      </c>
      <c r="CN5" s="55" t="s">
        <v>44</v>
      </c>
      <c r="CO5" s="55" t="s">
        <v>14</v>
      </c>
      <c r="CP5" s="55" t="s">
        <v>148</v>
      </c>
      <c r="CQ5" s="55" t="s">
        <v>114</v>
      </c>
      <c r="CR5" s="55" t="s">
        <v>149</v>
      </c>
      <c r="CS5" s="55" t="s">
        <v>70</v>
      </c>
      <c r="CT5" s="55" t="s">
        <v>116</v>
      </c>
      <c r="CU5" s="55" t="s">
        <v>150</v>
      </c>
      <c r="CV5" s="55" t="s">
        <v>146</v>
      </c>
      <c r="CW5" s="55" t="s">
        <v>147</v>
      </c>
      <c r="CX5" s="55" t="s">
        <v>78</v>
      </c>
      <c r="CY5" s="55" t="s">
        <v>44</v>
      </c>
      <c r="CZ5" s="55" t="s">
        <v>14</v>
      </c>
      <c r="DA5" s="55" t="s">
        <v>148</v>
      </c>
      <c r="DB5" s="55" t="s">
        <v>114</v>
      </c>
      <c r="DC5" s="55" t="s">
        <v>149</v>
      </c>
      <c r="DD5" s="55" t="s">
        <v>70</v>
      </c>
      <c r="DE5" s="55" t="s">
        <v>116</v>
      </c>
      <c r="DF5" s="55" t="s">
        <v>150</v>
      </c>
      <c r="DG5" s="55" t="s">
        <v>146</v>
      </c>
      <c r="DH5" s="55" t="s">
        <v>147</v>
      </c>
      <c r="DI5" s="55" t="s">
        <v>78</v>
      </c>
      <c r="DJ5" s="55" t="s">
        <v>44</v>
      </c>
      <c r="DK5" s="55" t="s">
        <v>14</v>
      </c>
      <c r="DL5" s="55" t="s">
        <v>148</v>
      </c>
      <c r="DM5" s="55" t="s">
        <v>114</v>
      </c>
      <c r="DN5" s="55" t="s">
        <v>149</v>
      </c>
      <c r="DO5" s="55" t="s">
        <v>70</v>
      </c>
      <c r="DP5" s="55" t="s">
        <v>116</v>
      </c>
      <c r="DQ5" s="55" t="s">
        <v>150</v>
      </c>
      <c r="DR5" s="55" t="s">
        <v>146</v>
      </c>
      <c r="DS5" s="55" t="s">
        <v>147</v>
      </c>
      <c r="DT5" s="55" t="s">
        <v>78</v>
      </c>
      <c r="DU5" s="55" t="s">
        <v>44</v>
      </c>
      <c r="DV5" s="55" t="s">
        <v>14</v>
      </c>
      <c r="DW5" s="55" t="s">
        <v>148</v>
      </c>
      <c r="DX5" s="55" t="s">
        <v>114</v>
      </c>
      <c r="DY5" s="55" t="s">
        <v>149</v>
      </c>
      <c r="DZ5" s="55" t="s">
        <v>70</v>
      </c>
      <c r="EA5" s="55" t="s">
        <v>116</v>
      </c>
      <c r="EB5" s="55" t="s">
        <v>150</v>
      </c>
      <c r="EC5" s="55" t="s">
        <v>146</v>
      </c>
      <c r="ED5" s="55" t="s">
        <v>147</v>
      </c>
      <c r="EE5" s="55" t="s">
        <v>78</v>
      </c>
      <c r="EF5" s="55" t="s">
        <v>44</v>
      </c>
      <c r="EG5" s="55" t="s">
        <v>14</v>
      </c>
      <c r="EH5" s="55" t="s">
        <v>148</v>
      </c>
      <c r="EI5" s="55" t="s">
        <v>114</v>
      </c>
      <c r="EJ5" s="55" t="s">
        <v>149</v>
      </c>
      <c r="EK5" s="55" t="s">
        <v>70</v>
      </c>
      <c r="EL5" s="55" t="s">
        <v>116</v>
      </c>
      <c r="EM5" s="55" t="s">
        <v>151</v>
      </c>
      <c r="EN5" s="55" t="s">
        <v>146</v>
      </c>
      <c r="EO5" s="55" t="s">
        <v>147</v>
      </c>
      <c r="EP5" s="55" t="s">
        <v>78</v>
      </c>
      <c r="EQ5" s="55" t="s">
        <v>44</v>
      </c>
      <c r="ER5" s="55" t="s">
        <v>14</v>
      </c>
      <c r="ES5" s="55" t="s">
        <v>148</v>
      </c>
      <c r="ET5" s="55" t="s">
        <v>114</v>
      </c>
      <c r="EU5" s="55" t="s">
        <v>149</v>
      </c>
      <c r="EV5" s="55" t="s">
        <v>70</v>
      </c>
      <c r="EW5" s="55" t="s">
        <v>116</v>
      </c>
      <c r="EX5" s="55" t="s">
        <v>150</v>
      </c>
    </row>
    <row r="6" spans="1:154" s="44" customFormat="1" x14ac:dyDescent="0.15">
      <c r="A6" s="45" t="s">
        <v>137</v>
      </c>
      <c r="B6" s="50">
        <f t="shared" ref="B6:G6" si="1">B8</f>
        <v>2018</v>
      </c>
      <c r="C6" s="50">
        <f t="shared" si="1"/>
        <v>30007</v>
      </c>
      <c r="D6" s="50">
        <f t="shared" si="1"/>
        <v>46</v>
      </c>
      <c r="E6" s="50">
        <f t="shared" si="1"/>
        <v>6</v>
      </c>
      <c r="F6" s="50">
        <f t="shared" si="1"/>
        <v>0</v>
      </c>
      <c r="G6" s="50">
        <f t="shared" si="1"/>
        <v>15</v>
      </c>
      <c r="H6" s="151" t="str">
        <f>IF(H8&lt;&gt;I8,H8,"")&amp;IF(I8&lt;&gt;J8,I8,"")&amp;"　"&amp;J8</f>
        <v>岩手県　一戸病院</v>
      </c>
      <c r="I6" s="152"/>
      <c r="J6" s="153"/>
      <c r="K6" s="50" t="str">
        <f t="shared" ref="K6:AG6" si="2">K8</f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 t="shared" si="2"/>
        <v>100床以上～200床未満</v>
      </c>
      <c r="O6" s="50" t="str">
        <f t="shared" si="2"/>
        <v>自治体職員</v>
      </c>
      <c r="P6" s="50" t="str">
        <f t="shared" si="2"/>
        <v>直営</v>
      </c>
      <c r="Q6" s="60">
        <f t="shared" si="2"/>
        <v>12</v>
      </c>
      <c r="R6" s="50" t="str">
        <f t="shared" si="2"/>
        <v>-</v>
      </c>
      <c r="S6" s="50" t="str">
        <f t="shared" si="2"/>
        <v>訓</v>
      </c>
      <c r="T6" s="50" t="str">
        <f t="shared" si="2"/>
        <v>救 感</v>
      </c>
      <c r="U6" s="60">
        <f t="shared" si="2"/>
        <v>1250142</v>
      </c>
      <c r="V6" s="60">
        <f t="shared" si="2"/>
        <v>20774</v>
      </c>
      <c r="W6" s="50" t="str">
        <f t="shared" si="2"/>
        <v>非該当</v>
      </c>
      <c r="X6" s="50" t="str">
        <f t="shared" si="2"/>
        <v>１０：１</v>
      </c>
      <c r="Y6" s="60">
        <f t="shared" si="2"/>
        <v>48</v>
      </c>
      <c r="Z6" s="60" t="str">
        <f t="shared" si="2"/>
        <v>-</v>
      </c>
      <c r="AA6" s="60" t="str">
        <f t="shared" si="2"/>
        <v>-</v>
      </c>
      <c r="AB6" s="60">
        <f t="shared" si="2"/>
        <v>147</v>
      </c>
      <c r="AC6" s="60">
        <f t="shared" si="2"/>
        <v>4</v>
      </c>
      <c r="AD6" s="60">
        <f t="shared" si="2"/>
        <v>199</v>
      </c>
      <c r="AE6" s="60">
        <f t="shared" si="2"/>
        <v>48</v>
      </c>
      <c r="AF6" s="60" t="str">
        <f t="shared" si="2"/>
        <v>-</v>
      </c>
      <c r="AG6" s="60">
        <f t="shared" si="2"/>
        <v>48</v>
      </c>
      <c r="AH6" s="65">
        <f t="shared" ref="AH6:AQ6" si="3">IF(AH8="-",NA(),AH8)</f>
        <v>87.3</v>
      </c>
      <c r="AI6" s="65">
        <f t="shared" si="3"/>
        <v>86.6</v>
      </c>
      <c r="AJ6" s="65">
        <f t="shared" si="3"/>
        <v>84.8</v>
      </c>
      <c r="AK6" s="65">
        <f t="shared" si="3"/>
        <v>83</v>
      </c>
      <c r="AL6" s="65">
        <f t="shared" si="3"/>
        <v>80.5</v>
      </c>
      <c r="AM6" s="65">
        <f t="shared" si="3"/>
        <v>97.7</v>
      </c>
      <c r="AN6" s="65">
        <f t="shared" si="3"/>
        <v>98</v>
      </c>
      <c r="AO6" s="65">
        <f t="shared" si="3"/>
        <v>97.2</v>
      </c>
      <c r="AP6" s="65">
        <f t="shared" si="3"/>
        <v>97</v>
      </c>
      <c r="AQ6" s="65">
        <f t="shared" si="3"/>
        <v>97.2</v>
      </c>
      <c r="AR6" s="65" t="str">
        <f>IF(AR8="-","【-】","【"&amp;SUBSTITUTE(TEXT(AR8,"#,##0.0"),"-","△")&amp;"】")</f>
        <v>【98.8】</v>
      </c>
      <c r="AS6" s="65">
        <f t="shared" ref="AS6:BB6" si="4">IF(AS8="-",NA(),AS8)</f>
        <v>65.900000000000006</v>
      </c>
      <c r="AT6" s="65">
        <f t="shared" si="4"/>
        <v>63.5</v>
      </c>
      <c r="AU6" s="65">
        <f t="shared" si="4"/>
        <v>58.7</v>
      </c>
      <c r="AV6" s="65">
        <f t="shared" si="4"/>
        <v>55.1</v>
      </c>
      <c r="AW6" s="65">
        <f t="shared" si="4"/>
        <v>51.6</v>
      </c>
      <c r="AX6" s="65">
        <f t="shared" si="4"/>
        <v>90.2</v>
      </c>
      <c r="AY6" s="65">
        <f t="shared" si="4"/>
        <v>91.1</v>
      </c>
      <c r="AZ6" s="65">
        <f t="shared" si="4"/>
        <v>90.1</v>
      </c>
      <c r="BA6" s="65">
        <f t="shared" si="4"/>
        <v>89.6</v>
      </c>
      <c r="BB6" s="65">
        <f t="shared" si="4"/>
        <v>84</v>
      </c>
      <c r="BC6" s="65" t="str">
        <f>IF(BC8="-","【-】","【"&amp;SUBSTITUTE(TEXT(BC8,"#,##0.0"),"-","△")&amp;"】")</f>
        <v>【89.7】</v>
      </c>
      <c r="BD6" s="65">
        <f t="shared" ref="BD6:BM6" si="5">IF(BD8="-",NA(),BD8)</f>
        <v>794.7</v>
      </c>
      <c r="BE6" s="65">
        <f t="shared" si="5"/>
        <v>886</v>
      </c>
      <c r="BF6" s="65">
        <f t="shared" si="5"/>
        <v>999.4</v>
      </c>
      <c r="BG6" s="65">
        <f t="shared" si="5"/>
        <v>1087.5</v>
      </c>
      <c r="BH6" s="65">
        <f t="shared" si="5"/>
        <v>1191</v>
      </c>
      <c r="BI6" s="65">
        <f t="shared" si="5"/>
        <v>80.7</v>
      </c>
      <c r="BJ6" s="65">
        <f t="shared" si="5"/>
        <v>73.099999999999994</v>
      </c>
      <c r="BK6" s="65">
        <f t="shared" si="5"/>
        <v>76.3</v>
      </c>
      <c r="BL6" s="65">
        <f t="shared" si="5"/>
        <v>80.7</v>
      </c>
      <c r="BM6" s="65">
        <f t="shared" si="5"/>
        <v>117.1</v>
      </c>
      <c r="BN6" s="65" t="str">
        <f>IF(BN8="-","【-】","【"&amp;SUBSTITUTE(TEXT(BN8,"#,##0.0"),"-","△")&amp;"】")</f>
        <v>【64.1】</v>
      </c>
      <c r="BO6" s="65">
        <f t="shared" ref="BO6:BX6" si="6">IF(BO8="-",NA(),BO8)</f>
        <v>70.599999999999994</v>
      </c>
      <c r="BP6" s="65">
        <f t="shared" si="6"/>
        <v>68</v>
      </c>
      <c r="BQ6" s="65">
        <f t="shared" si="6"/>
        <v>62.7</v>
      </c>
      <c r="BR6" s="65">
        <f t="shared" si="6"/>
        <v>55.7</v>
      </c>
      <c r="BS6" s="65">
        <f t="shared" si="6"/>
        <v>54.9</v>
      </c>
      <c r="BT6" s="65">
        <f t="shared" si="6"/>
        <v>70.599999999999994</v>
      </c>
      <c r="BU6" s="65">
        <f t="shared" si="6"/>
        <v>71.3</v>
      </c>
      <c r="BV6" s="65">
        <f t="shared" si="6"/>
        <v>72.599999999999994</v>
      </c>
      <c r="BW6" s="65">
        <f t="shared" si="6"/>
        <v>73.5</v>
      </c>
      <c r="BX6" s="65">
        <f t="shared" si="6"/>
        <v>70.099999999999994</v>
      </c>
      <c r="BY6" s="65" t="str">
        <f>IF(BY8="-","【-】","【"&amp;SUBSTITUTE(TEXT(BY8,"#,##0.0"),"-","△")&amp;"】")</f>
        <v>【74.9】</v>
      </c>
      <c r="BZ6" s="71">
        <f t="shared" ref="BZ6:CI6" si="7">IF(BZ8="-",NA(),BZ8)</f>
        <v>15570</v>
      </c>
      <c r="CA6" s="71">
        <f t="shared" si="7"/>
        <v>15723</v>
      </c>
      <c r="CB6" s="71">
        <f t="shared" si="7"/>
        <v>15573</v>
      </c>
      <c r="CC6" s="71">
        <f t="shared" si="7"/>
        <v>15961</v>
      </c>
      <c r="CD6" s="71">
        <f t="shared" si="7"/>
        <v>16586</v>
      </c>
      <c r="CE6" s="71">
        <f t="shared" si="7"/>
        <v>48921</v>
      </c>
      <c r="CF6" s="71">
        <f t="shared" si="7"/>
        <v>50413</v>
      </c>
      <c r="CG6" s="71">
        <f t="shared" si="7"/>
        <v>50510</v>
      </c>
      <c r="CH6" s="71">
        <f t="shared" si="7"/>
        <v>50958</v>
      </c>
      <c r="CI6" s="71">
        <f t="shared" si="7"/>
        <v>34924</v>
      </c>
      <c r="CJ6" s="65" t="str">
        <f>IF(CJ8="-","【-】","【"&amp;SUBSTITUTE(TEXT(CJ8,"#,##0"),"-","△")&amp;"】")</f>
        <v>【52,412】</v>
      </c>
      <c r="CK6" s="71">
        <f t="shared" ref="CK6:CT6" si="8">IF(CK8="-",NA(),CK8)</f>
        <v>6129</v>
      </c>
      <c r="CL6" s="71">
        <f t="shared" si="8"/>
        <v>5462</v>
      </c>
      <c r="CM6" s="71">
        <f t="shared" si="8"/>
        <v>5411</v>
      </c>
      <c r="CN6" s="71">
        <f t="shared" si="8"/>
        <v>5731</v>
      </c>
      <c r="CO6" s="71">
        <f t="shared" si="8"/>
        <v>6142</v>
      </c>
      <c r="CP6" s="71">
        <f t="shared" si="8"/>
        <v>12272</v>
      </c>
      <c r="CQ6" s="71">
        <f t="shared" si="8"/>
        <v>13096</v>
      </c>
      <c r="CR6" s="71">
        <f t="shared" si="8"/>
        <v>13552</v>
      </c>
      <c r="CS6" s="71">
        <f t="shared" si="8"/>
        <v>13792</v>
      </c>
      <c r="CT6" s="71">
        <f t="shared" si="8"/>
        <v>10244</v>
      </c>
      <c r="CU6" s="65" t="str">
        <f>IF(CU8="-","【-】","【"&amp;SUBSTITUTE(TEXT(CU8,"#,##0"),"-","△")&amp;"】")</f>
        <v>【14,708】</v>
      </c>
      <c r="CV6" s="65">
        <f t="shared" ref="CV6:DE6" si="9">IF(CV8="-",NA(),CV8)</f>
        <v>106.7</v>
      </c>
      <c r="CW6" s="65">
        <f t="shared" si="9"/>
        <v>110.7</v>
      </c>
      <c r="CX6" s="65">
        <f t="shared" si="9"/>
        <v>120.2</v>
      </c>
      <c r="CY6" s="65">
        <f t="shared" si="9"/>
        <v>126.6</v>
      </c>
      <c r="CZ6" s="65">
        <f t="shared" si="9"/>
        <v>132</v>
      </c>
      <c r="DA6" s="65">
        <f t="shared" si="9"/>
        <v>55.6</v>
      </c>
      <c r="DB6" s="65">
        <f t="shared" si="9"/>
        <v>54.8</v>
      </c>
      <c r="DC6" s="65">
        <f t="shared" si="9"/>
        <v>55.8</v>
      </c>
      <c r="DD6" s="65">
        <f t="shared" si="9"/>
        <v>56.1</v>
      </c>
      <c r="DE6" s="65">
        <f t="shared" si="9"/>
        <v>63.7</v>
      </c>
      <c r="DF6" s="65" t="str">
        <f>IF(DF8="-","【-】","【"&amp;SUBSTITUTE(TEXT(DF8,"#,##0.0"),"-","△")&amp;"】")</f>
        <v>【54.8】</v>
      </c>
      <c r="DG6" s="65">
        <f t="shared" ref="DG6:DP6" si="10">IF(DG8="-",NA(),DG8)</f>
        <v>15.1</v>
      </c>
      <c r="DH6" s="65">
        <f t="shared" si="10"/>
        <v>9.1999999999999993</v>
      </c>
      <c r="DI6" s="65">
        <f t="shared" si="10"/>
        <v>8.6999999999999993</v>
      </c>
      <c r="DJ6" s="65">
        <f t="shared" si="10"/>
        <v>8.6999999999999993</v>
      </c>
      <c r="DK6" s="65">
        <f t="shared" si="10"/>
        <v>8.5</v>
      </c>
      <c r="DL6" s="65">
        <f t="shared" si="10"/>
        <v>23.2</v>
      </c>
      <c r="DM6" s="65">
        <f t="shared" si="10"/>
        <v>23.9</v>
      </c>
      <c r="DN6" s="65">
        <f t="shared" si="10"/>
        <v>23.8</v>
      </c>
      <c r="DO6" s="65">
        <f t="shared" si="10"/>
        <v>23.9</v>
      </c>
      <c r="DP6" s="65">
        <f t="shared" si="10"/>
        <v>17.7</v>
      </c>
      <c r="DQ6" s="65" t="str">
        <f>IF(DQ8="-","【-】","【"&amp;SUBSTITUTE(TEXT(DQ8,"#,##0.0"),"-","△")&amp;"】")</f>
        <v>【24.3】</v>
      </c>
      <c r="DR6" s="65">
        <f t="shared" ref="DR6:EA6" si="11">IF(DR8="-",NA(),DR8)</f>
        <v>19.600000000000001</v>
      </c>
      <c r="DS6" s="65">
        <f t="shared" si="11"/>
        <v>20.399999999999999</v>
      </c>
      <c r="DT6" s="65">
        <f t="shared" si="11"/>
        <v>21.2</v>
      </c>
      <c r="DU6" s="65">
        <f t="shared" si="11"/>
        <v>21.6</v>
      </c>
      <c r="DV6" s="65">
        <f t="shared" si="11"/>
        <v>23</v>
      </c>
      <c r="DW6" s="65">
        <f t="shared" si="11"/>
        <v>48.9</v>
      </c>
      <c r="DX6" s="65">
        <f t="shared" si="11"/>
        <v>50.3</v>
      </c>
      <c r="DY6" s="65">
        <f t="shared" si="11"/>
        <v>49.8</v>
      </c>
      <c r="DZ6" s="65">
        <f t="shared" si="11"/>
        <v>50.9</v>
      </c>
      <c r="EA6" s="65">
        <f t="shared" si="11"/>
        <v>54.1</v>
      </c>
      <c r="EB6" s="65" t="str">
        <f>IF(EB8="-","【-】","【"&amp;SUBSTITUTE(TEXT(EB8,"#,##0.0"),"-","△")&amp;"】")</f>
        <v>【52.5】</v>
      </c>
      <c r="EC6" s="65">
        <f t="shared" ref="EC6:EL6" si="12">IF(EC8="-",NA(),EC8)</f>
        <v>36.799999999999997</v>
      </c>
      <c r="ED6" s="65">
        <f t="shared" si="12"/>
        <v>36.5</v>
      </c>
      <c r="EE6" s="65">
        <f t="shared" si="12"/>
        <v>38.700000000000003</v>
      </c>
      <c r="EF6" s="65">
        <f t="shared" si="12"/>
        <v>34.299999999999997</v>
      </c>
      <c r="EG6" s="65">
        <f t="shared" si="12"/>
        <v>40.1</v>
      </c>
      <c r="EH6" s="65">
        <f t="shared" si="12"/>
        <v>65.400000000000006</v>
      </c>
      <c r="EI6" s="65">
        <f t="shared" si="12"/>
        <v>65.7</v>
      </c>
      <c r="EJ6" s="65">
        <f t="shared" si="12"/>
        <v>65</v>
      </c>
      <c r="EK6" s="65">
        <f t="shared" si="12"/>
        <v>66.8</v>
      </c>
      <c r="EL6" s="65">
        <f t="shared" si="12"/>
        <v>71.400000000000006</v>
      </c>
      <c r="EM6" s="65" t="str">
        <f>IF(EM8="-","【-】","【"&amp;SUBSTITUTE(TEXT(EM8,"#,##0.0"),"-","△")&amp;"】")</f>
        <v>【68.8】</v>
      </c>
      <c r="EN6" s="71">
        <f t="shared" ref="EN6:EW6" si="13">IF(EN8="-",NA(),EN8)</f>
        <v>29856855</v>
      </c>
      <c r="EO6" s="71">
        <f t="shared" si="13"/>
        <v>29850778</v>
      </c>
      <c r="EP6" s="71">
        <f t="shared" si="13"/>
        <v>30024941</v>
      </c>
      <c r="EQ6" s="71">
        <f t="shared" si="13"/>
        <v>30625611</v>
      </c>
      <c r="ER6" s="71">
        <f t="shared" si="13"/>
        <v>49943749</v>
      </c>
      <c r="ES6" s="71">
        <f t="shared" si="13"/>
        <v>41593368</v>
      </c>
      <c r="ET6" s="71">
        <f t="shared" si="13"/>
        <v>42578034</v>
      </c>
      <c r="EU6" s="71">
        <f t="shared" si="13"/>
        <v>45645830</v>
      </c>
      <c r="EV6" s="71">
        <f t="shared" si="13"/>
        <v>47082778</v>
      </c>
      <c r="EW6" s="71">
        <f t="shared" si="13"/>
        <v>40683727</v>
      </c>
      <c r="EX6" s="71" t="str">
        <f>IF(EX8="-","【-】","【"&amp;SUBSTITUTE(TEXT(EX8,"#,##0"),"-","△")&amp;"】")</f>
        <v>【47,139,449】</v>
      </c>
    </row>
    <row r="7" spans="1:154" s="44" customFormat="1" x14ac:dyDescent="0.15">
      <c r="A7" s="45" t="s">
        <v>152</v>
      </c>
      <c r="B7" s="50">
        <f t="shared" ref="B7:G7" si="14">B8</f>
        <v>2018</v>
      </c>
      <c r="C7" s="50">
        <f t="shared" si="14"/>
        <v>30007</v>
      </c>
      <c r="D7" s="50">
        <f t="shared" si="14"/>
        <v>46</v>
      </c>
      <c r="E7" s="50">
        <f t="shared" si="14"/>
        <v>6</v>
      </c>
      <c r="F7" s="50">
        <f t="shared" si="14"/>
        <v>0</v>
      </c>
      <c r="G7" s="50">
        <f t="shared" si="14"/>
        <v>15</v>
      </c>
      <c r="H7" s="50"/>
      <c r="I7" s="50"/>
      <c r="J7" s="50"/>
      <c r="K7" s="50" t="str">
        <f t="shared" ref="K7:AQ7" si="15">K8</f>
        <v>条例全部</v>
      </c>
      <c r="L7" s="50" t="str">
        <f t="shared" si="15"/>
        <v>病院事業</v>
      </c>
      <c r="M7" s="50" t="str">
        <f t="shared" si="15"/>
        <v>一般病院</v>
      </c>
      <c r="N7" s="50" t="str">
        <f t="shared" si="15"/>
        <v>100床以上～200床未満</v>
      </c>
      <c r="O7" s="50" t="str">
        <f t="shared" si="15"/>
        <v>自治体職員</v>
      </c>
      <c r="P7" s="50" t="str">
        <f t="shared" si="15"/>
        <v>直営</v>
      </c>
      <c r="Q7" s="60">
        <f t="shared" si="15"/>
        <v>12</v>
      </c>
      <c r="R7" s="50" t="str">
        <f t="shared" si="15"/>
        <v>-</v>
      </c>
      <c r="S7" s="50" t="str">
        <f t="shared" si="15"/>
        <v>訓</v>
      </c>
      <c r="T7" s="50" t="str">
        <f t="shared" si="15"/>
        <v>救 感</v>
      </c>
      <c r="U7" s="60">
        <f t="shared" si="15"/>
        <v>1250142</v>
      </c>
      <c r="V7" s="60">
        <f t="shared" si="15"/>
        <v>20774</v>
      </c>
      <c r="W7" s="50" t="str">
        <f t="shared" si="15"/>
        <v>非該当</v>
      </c>
      <c r="X7" s="50" t="str">
        <f t="shared" si="15"/>
        <v>１０：１</v>
      </c>
      <c r="Y7" s="60">
        <f t="shared" si="15"/>
        <v>48</v>
      </c>
      <c r="Z7" s="60" t="str">
        <f t="shared" si="15"/>
        <v>-</v>
      </c>
      <c r="AA7" s="60" t="str">
        <f t="shared" si="15"/>
        <v>-</v>
      </c>
      <c r="AB7" s="60">
        <f t="shared" si="15"/>
        <v>147</v>
      </c>
      <c r="AC7" s="60">
        <f t="shared" si="15"/>
        <v>4</v>
      </c>
      <c r="AD7" s="60">
        <f t="shared" si="15"/>
        <v>199</v>
      </c>
      <c r="AE7" s="60">
        <f t="shared" si="15"/>
        <v>48</v>
      </c>
      <c r="AF7" s="60" t="str">
        <f t="shared" si="15"/>
        <v>-</v>
      </c>
      <c r="AG7" s="60">
        <f t="shared" si="15"/>
        <v>48</v>
      </c>
      <c r="AH7" s="65">
        <f t="shared" si="15"/>
        <v>87.3</v>
      </c>
      <c r="AI7" s="65">
        <f t="shared" si="15"/>
        <v>86.6</v>
      </c>
      <c r="AJ7" s="65">
        <f t="shared" si="15"/>
        <v>84.8</v>
      </c>
      <c r="AK7" s="65">
        <f t="shared" si="15"/>
        <v>83</v>
      </c>
      <c r="AL7" s="65">
        <f t="shared" si="15"/>
        <v>80.5</v>
      </c>
      <c r="AM7" s="65">
        <f t="shared" si="15"/>
        <v>97.7</v>
      </c>
      <c r="AN7" s="65">
        <f t="shared" si="15"/>
        <v>98</v>
      </c>
      <c r="AO7" s="65">
        <f t="shared" si="15"/>
        <v>97.2</v>
      </c>
      <c r="AP7" s="65">
        <f t="shared" si="15"/>
        <v>97</v>
      </c>
      <c r="AQ7" s="65">
        <f t="shared" si="15"/>
        <v>97.2</v>
      </c>
      <c r="AR7" s="65"/>
      <c r="AS7" s="65">
        <f t="shared" ref="AS7:BB7" si="16">AS8</f>
        <v>65.900000000000006</v>
      </c>
      <c r="AT7" s="65">
        <f t="shared" si="16"/>
        <v>63.5</v>
      </c>
      <c r="AU7" s="65">
        <f t="shared" si="16"/>
        <v>58.7</v>
      </c>
      <c r="AV7" s="65">
        <f t="shared" si="16"/>
        <v>55.1</v>
      </c>
      <c r="AW7" s="65">
        <f t="shared" si="16"/>
        <v>51.6</v>
      </c>
      <c r="AX7" s="65">
        <f t="shared" si="16"/>
        <v>90.2</v>
      </c>
      <c r="AY7" s="65">
        <f t="shared" si="16"/>
        <v>91.1</v>
      </c>
      <c r="AZ7" s="65">
        <f t="shared" si="16"/>
        <v>90.1</v>
      </c>
      <c r="BA7" s="65">
        <f t="shared" si="16"/>
        <v>89.6</v>
      </c>
      <c r="BB7" s="65">
        <f t="shared" si="16"/>
        <v>84</v>
      </c>
      <c r="BC7" s="65"/>
      <c r="BD7" s="65">
        <f t="shared" ref="BD7:BM7" si="17">BD8</f>
        <v>794.7</v>
      </c>
      <c r="BE7" s="65">
        <f t="shared" si="17"/>
        <v>886</v>
      </c>
      <c r="BF7" s="65">
        <f t="shared" si="17"/>
        <v>999.4</v>
      </c>
      <c r="BG7" s="65">
        <f t="shared" si="17"/>
        <v>1087.5</v>
      </c>
      <c r="BH7" s="65">
        <f t="shared" si="17"/>
        <v>1191</v>
      </c>
      <c r="BI7" s="65">
        <f t="shared" si="17"/>
        <v>80.7</v>
      </c>
      <c r="BJ7" s="65">
        <f t="shared" si="17"/>
        <v>73.099999999999994</v>
      </c>
      <c r="BK7" s="65">
        <f t="shared" si="17"/>
        <v>76.3</v>
      </c>
      <c r="BL7" s="65">
        <f t="shared" si="17"/>
        <v>80.7</v>
      </c>
      <c r="BM7" s="65">
        <f t="shared" si="17"/>
        <v>117.1</v>
      </c>
      <c r="BN7" s="65"/>
      <c r="BO7" s="65">
        <f t="shared" ref="BO7:BX7" si="18">BO8</f>
        <v>70.599999999999994</v>
      </c>
      <c r="BP7" s="65">
        <f t="shared" si="18"/>
        <v>68</v>
      </c>
      <c r="BQ7" s="65">
        <f t="shared" si="18"/>
        <v>62.7</v>
      </c>
      <c r="BR7" s="65">
        <f t="shared" si="18"/>
        <v>55.7</v>
      </c>
      <c r="BS7" s="65">
        <f t="shared" si="18"/>
        <v>54.9</v>
      </c>
      <c r="BT7" s="65">
        <f t="shared" si="18"/>
        <v>70.599999999999994</v>
      </c>
      <c r="BU7" s="65">
        <f t="shared" si="18"/>
        <v>71.3</v>
      </c>
      <c r="BV7" s="65">
        <f t="shared" si="18"/>
        <v>72.599999999999994</v>
      </c>
      <c r="BW7" s="65">
        <f t="shared" si="18"/>
        <v>73.5</v>
      </c>
      <c r="BX7" s="65">
        <f t="shared" si="18"/>
        <v>70.099999999999994</v>
      </c>
      <c r="BY7" s="65"/>
      <c r="BZ7" s="71">
        <f t="shared" ref="BZ7:CI7" si="19">BZ8</f>
        <v>15570</v>
      </c>
      <c r="CA7" s="71">
        <f t="shared" si="19"/>
        <v>15723</v>
      </c>
      <c r="CB7" s="71">
        <f t="shared" si="19"/>
        <v>15573</v>
      </c>
      <c r="CC7" s="71">
        <f t="shared" si="19"/>
        <v>15961</v>
      </c>
      <c r="CD7" s="71">
        <f t="shared" si="19"/>
        <v>16586</v>
      </c>
      <c r="CE7" s="71">
        <f t="shared" si="19"/>
        <v>48921</v>
      </c>
      <c r="CF7" s="71">
        <f t="shared" si="19"/>
        <v>50413</v>
      </c>
      <c r="CG7" s="71">
        <f t="shared" si="19"/>
        <v>50510</v>
      </c>
      <c r="CH7" s="71">
        <f t="shared" si="19"/>
        <v>50958</v>
      </c>
      <c r="CI7" s="71">
        <f t="shared" si="19"/>
        <v>34924</v>
      </c>
      <c r="CJ7" s="65"/>
      <c r="CK7" s="71">
        <f t="shared" ref="CK7:CT7" si="20">CK8</f>
        <v>6129</v>
      </c>
      <c r="CL7" s="71">
        <f t="shared" si="20"/>
        <v>5462</v>
      </c>
      <c r="CM7" s="71">
        <f t="shared" si="20"/>
        <v>5411</v>
      </c>
      <c r="CN7" s="71">
        <f t="shared" si="20"/>
        <v>5731</v>
      </c>
      <c r="CO7" s="71">
        <f t="shared" si="20"/>
        <v>6142</v>
      </c>
      <c r="CP7" s="71">
        <f t="shared" si="20"/>
        <v>12272</v>
      </c>
      <c r="CQ7" s="71">
        <f t="shared" si="20"/>
        <v>13096</v>
      </c>
      <c r="CR7" s="71">
        <f t="shared" si="20"/>
        <v>13552</v>
      </c>
      <c r="CS7" s="71">
        <f t="shared" si="20"/>
        <v>13792</v>
      </c>
      <c r="CT7" s="71">
        <f t="shared" si="20"/>
        <v>10244</v>
      </c>
      <c r="CU7" s="65"/>
      <c r="CV7" s="65">
        <f t="shared" ref="CV7:DE7" si="21">CV8</f>
        <v>106.7</v>
      </c>
      <c r="CW7" s="65">
        <f t="shared" si="21"/>
        <v>110.7</v>
      </c>
      <c r="CX7" s="65">
        <f t="shared" si="21"/>
        <v>120.2</v>
      </c>
      <c r="CY7" s="65">
        <f t="shared" si="21"/>
        <v>126.6</v>
      </c>
      <c r="CZ7" s="65">
        <f t="shared" si="21"/>
        <v>132</v>
      </c>
      <c r="DA7" s="65">
        <f t="shared" si="21"/>
        <v>55.6</v>
      </c>
      <c r="DB7" s="65">
        <f t="shared" si="21"/>
        <v>54.8</v>
      </c>
      <c r="DC7" s="65">
        <f t="shared" si="21"/>
        <v>55.8</v>
      </c>
      <c r="DD7" s="65">
        <f t="shared" si="21"/>
        <v>56.1</v>
      </c>
      <c r="DE7" s="65">
        <f t="shared" si="21"/>
        <v>63.7</v>
      </c>
      <c r="DF7" s="65"/>
      <c r="DG7" s="65">
        <f t="shared" ref="DG7:DP7" si="22">DG8</f>
        <v>15.1</v>
      </c>
      <c r="DH7" s="65">
        <f t="shared" si="22"/>
        <v>9.1999999999999993</v>
      </c>
      <c r="DI7" s="65">
        <f t="shared" si="22"/>
        <v>8.6999999999999993</v>
      </c>
      <c r="DJ7" s="65">
        <f t="shared" si="22"/>
        <v>8.6999999999999993</v>
      </c>
      <c r="DK7" s="65">
        <f t="shared" si="22"/>
        <v>8.5</v>
      </c>
      <c r="DL7" s="65">
        <f t="shared" si="22"/>
        <v>23.2</v>
      </c>
      <c r="DM7" s="65">
        <f t="shared" si="22"/>
        <v>23.9</v>
      </c>
      <c r="DN7" s="65">
        <f t="shared" si="22"/>
        <v>23.8</v>
      </c>
      <c r="DO7" s="65">
        <f t="shared" si="22"/>
        <v>23.9</v>
      </c>
      <c r="DP7" s="65">
        <f t="shared" si="22"/>
        <v>17.7</v>
      </c>
      <c r="DQ7" s="65"/>
      <c r="DR7" s="65">
        <f t="shared" ref="DR7:EA7" si="23">DR8</f>
        <v>19.600000000000001</v>
      </c>
      <c r="DS7" s="65">
        <f t="shared" si="23"/>
        <v>20.399999999999999</v>
      </c>
      <c r="DT7" s="65">
        <f t="shared" si="23"/>
        <v>21.2</v>
      </c>
      <c r="DU7" s="65">
        <f t="shared" si="23"/>
        <v>21.6</v>
      </c>
      <c r="DV7" s="65">
        <f t="shared" si="23"/>
        <v>23</v>
      </c>
      <c r="DW7" s="65">
        <f t="shared" si="23"/>
        <v>48.9</v>
      </c>
      <c r="DX7" s="65">
        <f t="shared" si="23"/>
        <v>50.3</v>
      </c>
      <c r="DY7" s="65">
        <f t="shared" si="23"/>
        <v>49.8</v>
      </c>
      <c r="DZ7" s="65">
        <f t="shared" si="23"/>
        <v>50.9</v>
      </c>
      <c r="EA7" s="65">
        <f t="shared" si="23"/>
        <v>54.1</v>
      </c>
      <c r="EB7" s="65"/>
      <c r="EC7" s="65">
        <f t="shared" ref="EC7:EL7" si="24">EC8</f>
        <v>36.799999999999997</v>
      </c>
      <c r="ED7" s="65">
        <f t="shared" si="24"/>
        <v>36.5</v>
      </c>
      <c r="EE7" s="65">
        <f t="shared" si="24"/>
        <v>38.700000000000003</v>
      </c>
      <c r="EF7" s="65">
        <f t="shared" si="24"/>
        <v>34.299999999999997</v>
      </c>
      <c r="EG7" s="65">
        <f t="shared" si="24"/>
        <v>40.1</v>
      </c>
      <c r="EH7" s="65">
        <f t="shared" si="24"/>
        <v>65.400000000000006</v>
      </c>
      <c r="EI7" s="65">
        <f t="shared" si="24"/>
        <v>65.7</v>
      </c>
      <c r="EJ7" s="65">
        <f t="shared" si="24"/>
        <v>65</v>
      </c>
      <c r="EK7" s="65">
        <f t="shared" si="24"/>
        <v>66.8</v>
      </c>
      <c r="EL7" s="65">
        <f t="shared" si="24"/>
        <v>71.400000000000006</v>
      </c>
      <c r="EM7" s="65"/>
      <c r="EN7" s="71">
        <f t="shared" ref="EN7:EW7" si="25">EN8</f>
        <v>29856855</v>
      </c>
      <c r="EO7" s="71">
        <f t="shared" si="25"/>
        <v>29850778</v>
      </c>
      <c r="EP7" s="71">
        <f t="shared" si="25"/>
        <v>30024941</v>
      </c>
      <c r="EQ7" s="71">
        <f t="shared" si="25"/>
        <v>30625611</v>
      </c>
      <c r="ER7" s="71">
        <f t="shared" si="25"/>
        <v>49943749</v>
      </c>
      <c r="ES7" s="71">
        <f t="shared" si="25"/>
        <v>41593368</v>
      </c>
      <c r="ET7" s="71">
        <f t="shared" si="25"/>
        <v>42578034</v>
      </c>
      <c r="EU7" s="71">
        <f t="shared" si="25"/>
        <v>45645830</v>
      </c>
      <c r="EV7" s="71">
        <f t="shared" si="25"/>
        <v>47082778</v>
      </c>
      <c r="EW7" s="71">
        <f t="shared" si="25"/>
        <v>40683727</v>
      </c>
      <c r="EX7" s="71"/>
    </row>
    <row r="8" spans="1:154" s="44" customFormat="1" x14ac:dyDescent="0.15">
      <c r="A8" s="45"/>
      <c r="B8" s="51">
        <v>2018</v>
      </c>
      <c r="C8" s="51">
        <v>30007</v>
      </c>
      <c r="D8" s="51">
        <v>46</v>
      </c>
      <c r="E8" s="51">
        <v>6</v>
      </c>
      <c r="F8" s="51">
        <v>0</v>
      </c>
      <c r="G8" s="51">
        <v>15</v>
      </c>
      <c r="H8" s="51" t="s">
        <v>131</v>
      </c>
      <c r="I8" s="51" t="s">
        <v>131</v>
      </c>
      <c r="J8" s="51" t="s">
        <v>153</v>
      </c>
      <c r="K8" s="51" t="s">
        <v>154</v>
      </c>
      <c r="L8" s="51" t="s">
        <v>155</v>
      </c>
      <c r="M8" s="51" t="s">
        <v>46</v>
      </c>
      <c r="N8" s="51" t="s">
        <v>156</v>
      </c>
      <c r="O8" s="51" t="s">
        <v>157</v>
      </c>
      <c r="P8" s="51" t="s">
        <v>158</v>
      </c>
      <c r="Q8" s="61">
        <v>12</v>
      </c>
      <c r="R8" s="51" t="s">
        <v>61</v>
      </c>
      <c r="S8" s="51" t="s">
        <v>159</v>
      </c>
      <c r="T8" s="51" t="s">
        <v>160</v>
      </c>
      <c r="U8" s="61">
        <v>1250142</v>
      </c>
      <c r="V8" s="61">
        <v>20774</v>
      </c>
      <c r="W8" s="51" t="s">
        <v>161</v>
      </c>
      <c r="X8" s="62" t="s">
        <v>162</v>
      </c>
      <c r="Y8" s="61">
        <v>48</v>
      </c>
      <c r="Z8" s="61" t="s">
        <v>61</v>
      </c>
      <c r="AA8" s="61" t="s">
        <v>61</v>
      </c>
      <c r="AB8" s="61">
        <v>147</v>
      </c>
      <c r="AC8" s="61">
        <v>4</v>
      </c>
      <c r="AD8" s="61">
        <v>199</v>
      </c>
      <c r="AE8" s="61">
        <v>48</v>
      </c>
      <c r="AF8" s="61" t="s">
        <v>61</v>
      </c>
      <c r="AG8" s="61">
        <v>48</v>
      </c>
      <c r="AH8" s="66">
        <v>87.3</v>
      </c>
      <c r="AI8" s="66">
        <v>86.6</v>
      </c>
      <c r="AJ8" s="66">
        <v>84.8</v>
      </c>
      <c r="AK8" s="66">
        <v>83</v>
      </c>
      <c r="AL8" s="66">
        <v>80.5</v>
      </c>
      <c r="AM8" s="66">
        <v>97.7</v>
      </c>
      <c r="AN8" s="66">
        <v>98</v>
      </c>
      <c r="AO8" s="66">
        <v>97.2</v>
      </c>
      <c r="AP8" s="66">
        <v>97</v>
      </c>
      <c r="AQ8" s="66">
        <v>97.2</v>
      </c>
      <c r="AR8" s="66">
        <v>98.8</v>
      </c>
      <c r="AS8" s="66">
        <v>65.900000000000006</v>
      </c>
      <c r="AT8" s="66">
        <v>63.5</v>
      </c>
      <c r="AU8" s="66">
        <v>58.7</v>
      </c>
      <c r="AV8" s="66">
        <v>55.1</v>
      </c>
      <c r="AW8" s="66">
        <v>51.6</v>
      </c>
      <c r="AX8" s="66">
        <v>90.2</v>
      </c>
      <c r="AY8" s="66">
        <v>91.1</v>
      </c>
      <c r="AZ8" s="66">
        <v>90.1</v>
      </c>
      <c r="BA8" s="66">
        <v>89.6</v>
      </c>
      <c r="BB8" s="66">
        <v>84</v>
      </c>
      <c r="BC8" s="66">
        <v>89.7</v>
      </c>
      <c r="BD8" s="69">
        <v>794.7</v>
      </c>
      <c r="BE8" s="69">
        <v>886</v>
      </c>
      <c r="BF8" s="69">
        <v>999.4</v>
      </c>
      <c r="BG8" s="69">
        <v>1087.5</v>
      </c>
      <c r="BH8" s="69">
        <v>1191</v>
      </c>
      <c r="BI8" s="69">
        <v>80.7</v>
      </c>
      <c r="BJ8" s="69">
        <v>73.099999999999994</v>
      </c>
      <c r="BK8" s="69">
        <v>76.3</v>
      </c>
      <c r="BL8" s="69">
        <v>80.7</v>
      </c>
      <c r="BM8" s="69">
        <v>117.1</v>
      </c>
      <c r="BN8" s="69">
        <v>64.099999999999994</v>
      </c>
      <c r="BO8" s="66">
        <v>70.599999999999994</v>
      </c>
      <c r="BP8" s="66">
        <v>68</v>
      </c>
      <c r="BQ8" s="66">
        <v>62.7</v>
      </c>
      <c r="BR8" s="66">
        <v>55.7</v>
      </c>
      <c r="BS8" s="66">
        <v>54.9</v>
      </c>
      <c r="BT8" s="66">
        <v>70.599999999999994</v>
      </c>
      <c r="BU8" s="66">
        <v>71.3</v>
      </c>
      <c r="BV8" s="66">
        <v>72.599999999999994</v>
      </c>
      <c r="BW8" s="66">
        <v>73.5</v>
      </c>
      <c r="BX8" s="66">
        <v>70.099999999999994</v>
      </c>
      <c r="BY8" s="66">
        <v>74.900000000000006</v>
      </c>
      <c r="BZ8" s="69">
        <v>15570</v>
      </c>
      <c r="CA8" s="69">
        <v>15723</v>
      </c>
      <c r="CB8" s="69">
        <v>15573</v>
      </c>
      <c r="CC8" s="69">
        <v>15961</v>
      </c>
      <c r="CD8" s="69">
        <v>16586</v>
      </c>
      <c r="CE8" s="69">
        <v>48921</v>
      </c>
      <c r="CF8" s="69">
        <v>50413</v>
      </c>
      <c r="CG8" s="69">
        <v>50510</v>
      </c>
      <c r="CH8" s="69">
        <v>50958</v>
      </c>
      <c r="CI8" s="69">
        <v>34924</v>
      </c>
      <c r="CJ8" s="66">
        <v>52412</v>
      </c>
      <c r="CK8" s="69">
        <v>6129</v>
      </c>
      <c r="CL8" s="69">
        <v>5462</v>
      </c>
      <c r="CM8" s="69">
        <v>5411</v>
      </c>
      <c r="CN8" s="69">
        <v>5731</v>
      </c>
      <c r="CO8" s="69">
        <v>6142</v>
      </c>
      <c r="CP8" s="69">
        <v>12272</v>
      </c>
      <c r="CQ8" s="69">
        <v>13096</v>
      </c>
      <c r="CR8" s="69">
        <v>13552</v>
      </c>
      <c r="CS8" s="69">
        <v>13792</v>
      </c>
      <c r="CT8" s="69">
        <v>10244</v>
      </c>
      <c r="CU8" s="66">
        <v>14708</v>
      </c>
      <c r="CV8" s="69">
        <v>106.7</v>
      </c>
      <c r="CW8" s="69">
        <v>110.7</v>
      </c>
      <c r="CX8" s="69">
        <v>120.2</v>
      </c>
      <c r="CY8" s="69">
        <v>126.6</v>
      </c>
      <c r="CZ8" s="69">
        <v>132</v>
      </c>
      <c r="DA8" s="69">
        <v>55.6</v>
      </c>
      <c r="DB8" s="69">
        <v>54.8</v>
      </c>
      <c r="DC8" s="69">
        <v>55.8</v>
      </c>
      <c r="DD8" s="69">
        <v>56.1</v>
      </c>
      <c r="DE8" s="69">
        <v>63.7</v>
      </c>
      <c r="DF8" s="69">
        <v>54.8</v>
      </c>
      <c r="DG8" s="69">
        <v>15.1</v>
      </c>
      <c r="DH8" s="69">
        <v>9.1999999999999993</v>
      </c>
      <c r="DI8" s="69">
        <v>8.6999999999999993</v>
      </c>
      <c r="DJ8" s="69">
        <v>8.6999999999999993</v>
      </c>
      <c r="DK8" s="69">
        <v>8.5</v>
      </c>
      <c r="DL8" s="69">
        <v>23.2</v>
      </c>
      <c r="DM8" s="69">
        <v>23.9</v>
      </c>
      <c r="DN8" s="69">
        <v>23.8</v>
      </c>
      <c r="DO8" s="69">
        <v>23.9</v>
      </c>
      <c r="DP8" s="69">
        <v>17.7</v>
      </c>
      <c r="DQ8" s="69">
        <v>24.3</v>
      </c>
      <c r="DR8" s="66">
        <v>19.600000000000001</v>
      </c>
      <c r="DS8" s="66">
        <v>20.399999999999999</v>
      </c>
      <c r="DT8" s="66">
        <v>21.2</v>
      </c>
      <c r="DU8" s="66">
        <v>21.6</v>
      </c>
      <c r="DV8" s="66">
        <v>23</v>
      </c>
      <c r="DW8" s="66">
        <v>48.9</v>
      </c>
      <c r="DX8" s="66">
        <v>50.3</v>
      </c>
      <c r="DY8" s="66">
        <v>49.8</v>
      </c>
      <c r="DZ8" s="66">
        <v>50.9</v>
      </c>
      <c r="EA8" s="66">
        <v>54.1</v>
      </c>
      <c r="EB8" s="66">
        <v>52.5</v>
      </c>
      <c r="EC8" s="66">
        <v>36.799999999999997</v>
      </c>
      <c r="ED8" s="66">
        <v>36.5</v>
      </c>
      <c r="EE8" s="66">
        <v>38.700000000000003</v>
      </c>
      <c r="EF8" s="66">
        <v>34.299999999999997</v>
      </c>
      <c r="EG8" s="66">
        <v>40.1</v>
      </c>
      <c r="EH8" s="66">
        <v>65.400000000000006</v>
      </c>
      <c r="EI8" s="66">
        <v>65.7</v>
      </c>
      <c r="EJ8" s="66">
        <v>65</v>
      </c>
      <c r="EK8" s="66">
        <v>66.8</v>
      </c>
      <c r="EL8" s="66">
        <v>71.400000000000006</v>
      </c>
      <c r="EM8" s="66">
        <v>68.8</v>
      </c>
      <c r="EN8" s="69">
        <v>29856855</v>
      </c>
      <c r="EO8" s="69">
        <v>29850778</v>
      </c>
      <c r="EP8" s="69">
        <v>30024941</v>
      </c>
      <c r="EQ8" s="69">
        <v>30625611</v>
      </c>
      <c r="ER8" s="69">
        <v>49943749</v>
      </c>
      <c r="ES8" s="69">
        <v>41593368</v>
      </c>
      <c r="ET8" s="69">
        <v>42578034</v>
      </c>
      <c r="EU8" s="69">
        <v>45645830</v>
      </c>
      <c r="EV8" s="69">
        <v>47082778</v>
      </c>
      <c r="EW8" s="69">
        <v>40683727</v>
      </c>
      <c r="EX8" s="69">
        <v>47139449</v>
      </c>
    </row>
    <row r="9" spans="1:154" x14ac:dyDescent="0.15">
      <c r="N9" s="58"/>
      <c r="P9" s="58"/>
      <c r="S9" s="58"/>
      <c r="T9" s="58"/>
      <c r="U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70"/>
      <c r="BS9" s="70"/>
      <c r="BT9" s="59"/>
      <c r="BU9" s="59"/>
      <c r="BV9" s="59"/>
      <c r="BW9" s="59"/>
      <c r="BX9" s="59"/>
      <c r="BY9" s="59"/>
      <c r="BZ9" s="59"/>
      <c r="CA9" s="59"/>
      <c r="CB9" s="59"/>
      <c r="CC9" s="70"/>
      <c r="CD9" s="70"/>
      <c r="CE9" s="59"/>
      <c r="CF9" s="59"/>
      <c r="CG9" s="59"/>
      <c r="CH9" s="59"/>
      <c r="CI9" s="59"/>
      <c r="CJ9" s="59"/>
      <c r="CK9" s="59"/>
      <c r="CL9" s="59"/>
      <c r="CM9" s="59"/>
      <c r="CN9" s="72"/>
      <c r="CO9" s="72"/>
      <c r="CP9" s="59"/>
      <c r="CQ9" s="59"/>
      <c r="CR9" s="59"/>
      <c r="CS9" s="59"/>
      <c r="CT9" s="59"/>
      <c r="CU9" s="59"/>
      <c r="CV9" s="59"/>
      <c r="CW9" s="59"/>
      <c r="CX9" s="59"/>
      <c r="CY9" s="70"/>
      <c r="CZ9" s="70"/>
      <c r="DA9" s="59"/>
      <c r="DB9" s="59"/>
      <c r="DC9" s="59"/>
      <c r="DD9" s="59"/>
      <c r="DE9" s="59"/>
      <c r="DF9" s="59"/>
      <c r="DG9" s="59"/>
      <c r="DH9" s="59"/>
      <c r="DI9" s="59"/>
      <c r="DJ9" s="70"/>
      <c r="DK9" s="70"/>
      <c r="DL9" s="59"/>
      <c r="DM9" s="59"/>
      <c r="DN9" s="59"/>
      <c r="DO9" s="59"/>
      <c r="DP9" s="59"/>
      <c r="DQ9" s="59"/>
      <c r="DR9" s="59"/>
      <c r="DS9" s="59"/>
      <c r="DT9" s="59"/>
      <c r="DU9" s="70"/>
      <c r="DV9" s="70"/>
      <c r="DW9" s="59"/>
      <c r="DX9" s="59"/>
      <c r="DY9" s="59"/>
      <c r="DZ9" s="59"/>
      <c r="EA9" s="59"/>
      <c r="EB9" s="59"/>
      <c r="EC9" s="59"/>
      <c r="ED9" s="59"/>
      <c r="EE9" s="59"/>
      <c r="EF9" s="70"/>
      <c r="EG9" s="70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</row>
    <row r="10" spans="1:154" x14ac:dyDescent="0.15">
      <c r="A10" s="46"/>
      <c r="B10" s="46" t="s">
        <v>69</v>
      </c>
      <c r="C10" s="46" t="s">
        <v>163</v>
      </c>
      <c r="D10" s="46" t="s">
        <v>164</v>
      </c>
      <c r="E10" s="46" t="s">
        <v>165</v>
      </c>
      <c r="F10" s="46" t="s">
        <v>10</v>
      </c>
      <c r="N10" s="58"/>
      <c r="P10" s="59"/>
      <c r="S10" s="58"/>
      <c r="T10" s="58"/>
      <c r="U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9"/>
      <c r="AI10" s="59"/>
      <c r="AJ10" s="59"/>
      <c r="AK10" s="59"/>
      <c r="AL10" s="59"/>
      <c r="AM10" s="59"/>
      <c r="AN10" s="59"/>
      <c r="AO10" s="59"/>
      <c r="AP10" s="59"/>
      <c r="AQ10" s="58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8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8"/>
      <c r="BN10" s="58"/>
      <c r="BO10" s="58"/>
      <c r="BP10" s="59"/>
      <c r="BQ10" s="59"/>
      <c r="BR10" s="59"/>
      <c r="BS10" s="59"/>
      <c r="BT10" s="59"/>
      <c r="BU10" s="59"/>
      <c r="BV10" s="59"/>
      <c r="BW10" s="59"/>
      <c r="BX10" s="58"/>
      <c r="BY10" s="59"/>
      <c r="BZ10" s="58"/>
      <c r="CA10" s="59"/>
      <c r="CB10" s="59"/>
      <c r="CC10" s="59"/>
      <c r="CD10" s="59"/>
      <c r="CE10" s="59"/>
      <c r="CF10" s="59"/>
      <c r="CG10" s="59"/>
      <c r="CH10" s="59"/>
      <c r="CI10" s="58"/>
      <c r="CJ10" s="59"/>
      <c r="CK10" s="58"/>
      <c r="CL10" s="59"/>
      <c r="CM10" s="59"/>
      <c r="CN10" s="59"/>
      <c r="CO10" s="59"/>
      <c r="CP10" s="59"/>
      <c r="CQ10" s="59"/>
      <c r="CR10" s="59"/>
      <c r="CS10" s="59"/>
      <c r="CT10" s="58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8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8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8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8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8"/>
      <c r="EX10" s="59"/>
    </row>
    <row r="11" spans="1:154" x14ac:dyDescent="0.15">
      <c r="A11" s="46" t="s">
        <v>166</v>
      </c>
      <c r="B11" s="52">
        <f>DATEVALUE($B$6-4&amp;"年1月1日")</f>
        <v>41640</v>
      </c>
      <c r="C11" s="52">
        <f>DATEVALUE($B$6-3&amp;"年1月1日")</f>
        <v>42005</v>
      </c>
      <c r="D11" s="52">
        <f>DATEVALUE($B$6-2&amp;"年1月1日")</f>
        <v>42370</v>
      </c>
      <c r="E11" s="52">
        <f>DATEVALUE($B$6-1&amp;"年1月1日")</f>
        <v>42736</v>
      </c>
      <c r="F11" s="52">
        <f>DATEVALUE($B$6&amp;"年1月1日")</f>
        <v>43101</v>
      </c>
      <c r="N11" s="58"/>
      <c r="P11" s="58"/>
      <c r="S11" s="58"/>
      <c r="T11" s="58"/>
      <c r="U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9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9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9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9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9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9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</row>
    <row r="12" spans="1:154" x14ac:dyDescent="0.15">
      <c r="N12" s="58"/>
      <c r="P12" s="58"/>
      <c r="S12" s="58"/>
      <c r="T12" s="58"/>
      <c r="U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</row>
    <row r="13" spans="1:154" x14ac:dyDescent="0.15">
      <c r="N13" s="58"/>
      <c r="P13" s="58"/>
      <c r="S13" s="58"/>
      <c r="T13" s="58"/>
      <c r="U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</row>
    <row r="14" spans="1:154" x14ac:dyDescent="0.15">
      <c r="N14" s="58"/>
      <c r="P14" s="58"/>
      <c r="S14" s="58"/>
      <c r="T14" s="58"/>
      <c r="U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</row>
    <row r="15" spans="1:154" x14ac:dyDescent="0.15">
      <c r="N15" s="58"/>
      <c r="P15" s="58"/>
      <c r="S15" s="58"/>
      <c r="T15" s="58"/>
      <c r="U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</row>
    <row r="16" spans="1:154" x14ac:dyDescent="0.15">
      <c r="N16" s="58"/>
      <c r="P16" s="58"/>
      <c r="S16" s="58"/>
      <c r="T16" s="58"/>
      <c r="U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</row>
    <row r="17" spans="14:154" x14ac:dyDescent="0.15">
      <c r="N17" s="58"/>
      <c r="P17" s="58"/>
      <c r="S17" s="58"/>
      <c r="T17" s="58"/>
      <c r="U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</row>
    <row r="18" spans="14:154" x14ac:dyDescent="0.15">
      <c r="N18" s="58"/>
      <c r="P18" s="58"/>
      <c r="S18" s="58"/>
      <c r="T18" s="58"/>
      <c r="U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</row>
    <row r="19" spans="14:154" x14ac:dyDescent="0.15">
      <c r="N19" s="58"/>
      <c r="P19" s="58"/>
      <c r="S19" s="58"/>
      <c r="T19" s="58"/>
      <c r="U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</row>
    <row r="20" spans="14:154" x14ac:dyDescent="0.15">
      <c r="N20" s="58"/>
      <c r="P20" s="58"/>
      <c r="S20" s="58"/>
      <c r="T20" s="58"/>
      <c r="U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</row>
  </sheetData>
  <mergeCells count="12">
    <mergeCell ref="EN4:EX4"/>
    <mergeCell ref="H6:J6"/>
    <mergeCell ref="CK4:CU4"/>
    <mergeCell ref="CV4:DF4"/>
    <mergeCell ref="DG4:DQ4"/>
    <mergeCell ref="DR4:EB4"/>
    <mergeCell ref="EC4:EM4"/>
    <mergeCell ref="AH4:AR4"/>
    <mergeCell ref="AS4:BC4"/>
    <mergeCell ref="BD4:BN4"/>
    <mergeCell ref="BO4:BY4"/>
    <mergeCell ref="BZ4:CJ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2020-01-29T06:49:18Z</cp:lastPrinted>
  <dcterms:created xsi:type="dcterms:W3CDTF">2019-12-05T07:33:15Z</dcterms:created>
  <dcterms:modified xsi:type="dcterms:W3CDTF">2020-01-29T06:49:54Z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2020-01-23T05:31:46Z</vt:filetime>
  </property>
</Properties>
</file>