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TsDyNNRvZMHSm3NoEMousspcfTrXDegzDhfsyEdDAU9HMM1Z475mYgGRFONzeKiI+VHSr/E5BDyK3u0w9mKw==" workbookSaltValue="cGYHbO7pV6rQsEADp+ow6g==" workbookSpinCount="100000" lockStructure="1"/>
  <bookViews>
    <workbookView xWindow="-120" yWindow="-120" windowWidth="20730" windowHeight="1116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N32" i="4" l="1"/>
  <c r="MH78" i="4"/>
  <c r="IZ54" i="4"/>
  <c r="IZ32" i="4"/>
  <c r="HM78" i="4"/>
  <c r="FL54" i="4"/>
  <c r="FL32" i="4"/>
  <c r="CS78" i="4"/>
  <c r="BX54" i="4"/>
  <c r="BX32" i="4"/>
  <c r="MN54" i="4"/>
  <c r="C11" i="5"/>
  <c r="D11" i="5"/>
  <c r="E11" i="5"/>
  <c r="B11" i="5"/>
  <c r="KC78" i="4" l="1"/>
  <c r="HG54" i="4"/>
  <c r="FH78" i="4"/>
  <c r="DS54" i="4"/>
  <c r="DS32" i="4"/>
  <c r="AE32" i="4"/>
  <c r="AN78" i="4"/>
  <c r="AE54" i="4"/>
  <c r="KU54" i="4"/>
  <c r="KU32" i="4"/>
  <c r="HG32" i="4"/>
  <c r="KF54" i="4"/>
  <c r="JJ78" i="4"/>
  <c r="GR54" i="4"/>
  <c r="GR32" i="4"/>
  <c r="DD54" i="4"/>
  <c r="DD32" i="4"/>
  <c r="EO78" i="4"/>
  <c r="KF32" i="4"/>
  <c r="U78" i="4"/>
  <c r="P54" i="4"/>
  <c r="P32" i="4"/>
  <c r="BZ78" i="4"/>
  <c r="BI54" i="4"/>
  <c r="LY54" i="4"/>
  <c r="LY32" i="4"/>
  <c r="IK54" i="4"/>
  <c r="IK32" i="4"/>
  <c r="BI32" i="4"/>
  <c r="LO78" i="4"/>
  <c r="GT78" i="4"/>
  <c r="EW54" i="4"/>
  <c r="EW32" i="4"/>
  <c r="GA78" i="4"/>
  <c r="BG78" i="4"/>
  <c r="AT54" i="4"/>
  <c r="AT32" i="4"/>
  <c r="LJ32" i="4"/>
  <c r="EH54" i="4"/>
  <c r="EH32" i="4"/>
  <c r="LJ54" i="4"/>
  <c r="KV78" i="4"/>
  <c r="HV54" i="4"/>
  <c r="HV32" i="4"/>
</calcChain>
</file>

<file path=xl/sharedStrings.xml><?xml version="1.0" encoding="utf-8"?>
<sst xmlns="http://schemas.openxmlformats.org/spreadsheetml/2006/main" count="323" uniqueCount="177">
  <si>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</si>
  <si>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</si>
  <si>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</si>
  <si>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</si>
  <si>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</si>
  <si>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</si>
  <si>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</si>
  <si>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</si>
  <si>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</si>
  <si>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</si>
  <si>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</si>
  <si>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</si>
  <si>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</si>
  <si>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</si>
  <si>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</si>
  <si>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</si>
  <si>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</si>
  <si>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</si>
  <si>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</si>
  <si>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</si>
  <si>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</si>
  <si>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</si>
  <si>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</si>
  <si>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</si>
  <si>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</si>
  <si>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</si>
  <si>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</si>
  <si>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</si>
  <si>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</si>
  <si>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</si>
  <si>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</si>
  <si>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</si>
  <si>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</si>
  <si>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</si>
  <si>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</si>
  <si>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</si>
  <si>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</si>
  <si>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</si>
  <si>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</si>
  <si>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</si>
  <si>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</si>
  <si>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</si>
  <si>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</si>
  <si>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</si>
  <si>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</si>
  <si>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</si>
  <si>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</si>
  <si>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</si>
  <si>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</si>
  <si>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</si>
  <si>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</si>
  <si>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</si>
  <si>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</si>
  <si>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</si>
  <si>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</si>
  <si>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</si>
  <si>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</si>
  <si>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</si>
  <si>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</si>
  <si>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</si>
  <si>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</si>
  <si>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</si>
  <si>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</si>
  <si>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</si>
  <si>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</si>
  <si>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</si>
  <si>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</si>
  <si>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</si>
  <si>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</si>
  <si>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</si>
  <si>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</si>
  <si>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</si>
  <si>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</si>
  <si>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</si>
  <si>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</si>
  <si>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</si>
  <si>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</si>
  <si>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</si>
  <si>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</si>
  <si>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</si>
  <si>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</si>
  <si>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</si>
  <si>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</si>
  <si>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</si>
  <si>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</si>
  <si>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</si>
  <si>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</si>
  <si>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</si>
  <si>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</si>
  <si>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</si>
  <si>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</si>
  <si>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</si>
  <si>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</si>
  <si>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</si>
  <si>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</si>
  <si>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</si>
  <si>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</si>
  <si>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</si>
  <si>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</si>
  <si>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</si>
  <si>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</si>
  <si>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</si>
  <si>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</si>
  <si>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</si>
  <si>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</si>
  <si>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</si>
  <si>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</si>
  <si>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</si>
  <si>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</si>
  <si>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</si>
  <si>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</si>
  <si>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</si>
  <si>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</si>
  <si>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</si>
  <si>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</si>
  <si>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</si>
  <si>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</si>
  <si>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</si>
  <si>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</si>
  <si>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</si>
  <si>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</si>
  <si>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</si>
  <si>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</si>
  <si>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</si>
  <si>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</si>
  <si>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</si>
  <si>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</si>
  <si>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</si>
  <si>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</si>
  <si>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</si>
  <si>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</si>
  <si>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</si>
  <si>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</si>
  <si>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</si>
  <si>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</si>
  <si>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</si>
  <si>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</si>
  <si>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</si>
  <si>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</si>
  <si>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</si>
  <si>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</si>
  <si>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</si>
  <si>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</si>
  <si>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</si>
  <si>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</si>
  <si>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</si>
  <si>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</si>
  <si>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</si>
  <si>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</si>
  <si>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</si>
  <si>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</si>
  <si>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</si>
  <si>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</si>
  <si>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</si>
  <si>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</si>
  <si>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</si>
  <si>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置賜広域病院企業団</t>
  </si>
  <si>
    <t>公立置賜長井病院</t>
  </si>
  <si>
    <t>条例全部</t>
  </si>
  <si>
    <t>病院事業</t>
  </si>
  <si>
    <t>一般病院</t>
  </si>
  <si>
    <t>50床以上～100床未満</t>
  </si>
  <si>
    <t>非設置</t>
  </si>
  <si>
    <t>直営</t>
  </si>
  <si>
    <t>透 訓</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</si>
  <si>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</si>
  <si>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</si>
  <si>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</si>
  <si>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</si>
  <si>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</si>
  <si>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</si>
  <si>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</si>
  <si>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</si>
  <si>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経常収支比率」は、前年度より0.3ポイントアップ、平均値よりも11.9ポイント上回っており、引き続き100％以上を維持している。「医業収支比率」については、平均値よりも10.5ポイント、前年度より6.6ポイントアップしている。要因として、精神病床60床の廃止による、「１人１日あたり収益」の増加と、職員給与費の減少が挙げられる。
「職員給与費対医業収益比率」の減少についても、先述した精神病床廃止による同様の影響と考える。</t>
    <rPh sb="114" eb="116">
      <t>ヨウイン</t>
    </rPh>
    <rPh sb="146" eb="148">
      <t>ゾウカ</t>
    </rPh>
    <rPh sb="150" eb="152">
      <t>ショクイン</t>
    </rPh>
    <rPh sb="152" eb="154">
      <t>キュウヨ</t>
    </rPh>
    <rPh sb="154" eb="155">
      <t>ヒ</t>
    </rPh>
    <rPh sb="156" eb="158">
      <t>ゲンショウ</t>
    </rPh>
    <rPh sb="181" eb="183">
      <t>ゲンショウ</t>
    </rPh>
    <rPh sb="195" eb="197">
      <t>ビョウショウ</t>
    </rPh>
    <rPh sb="197" eb="199">
      <t>ハイシ</t>
    </rPh>
    <rPh sb="202" eb="204">
      <t>ドウヨウ</t>
    </rPh>
    <rPh sb="205" eb="207">
      <t>エイキョウ</t>
    </rPh>
    <rPh sb="208" eb="209">
      <t>カンガ</t>
    </rPh>
    <phoneticPr fontId="5"/>
  </si>
  <si>
    <t>　平成30年度決算について、「経常収支比率」は引き続き100％を上回ることができた。
　また、「医業収支比率」、「職員給与費対医業収益比率」においていずれも改善され、前年度末に精神病床60床を総合病院に統廃合したことが大きく影響している。
　しかし、今後も延患者数の減少は進むと予想されるため、引き続き医業収支を改善し、経営基盤の強化に努める必要がある。
　また、病院建物の耐震性不足や老朽化等に伴う建替えにあたり基本設計を完了した。今後ECI方式による病院建設に着手し、令和4年のオープンに向けて各担当部署との連携を密にして取り組んでいく。</t>
    <rPh sb="57" eb="59">
      <t>ショクイン</t>
    </rPh>
    <rPh sb="59" eb="61">
      <t>キュウヨ</t>
    </rPh>
    <rPh sb="62" eb="63">
      <t>タイ</t>
    </rPh>
    <rPh sb="63" eb="65">
      <t>イギョウ</t>
    </rPh>
    <rPh sb="65" eb="67">
      <t>シュウエキ</t>
    </rPh>
    <rPh sb="67" eb="69">
      <t>ヒリツ</t>
    </rPh>
    <rPh sb="78" eb="80">
      <t>カイゼン</t>
    </rPh>
    <rPh sb="83" eb="86">
      <t>ゼンネンド</t>
    </rPh>
    <rPh sb="86" eb="87">
      <t>マツ</t>
    </rPh>
    <rPh sb="88" eb="90">
      <t>セイシン</t>
    </rPh>
    <rPh sb="90" eb="92">
      <t>ビョウショウ</t>
    </rPh>
    <rPh sb="94" eb="95">
      <t>ショウ</t>
    </rPh>
    <rPh sb="96" eb="98">
      <t>ソウゴウ</t>
    </rPh>
    <rPh sb="98" eb="100">
      <t>ビョウイン</t>
    </rPh>
    <rPh sb="109" eb="110">
      <t>オオ</t>
    </rPh>
    <rPh sb="112" eb="114">
      <t>エイキョウ</t>
    </rPh>
    <rPh sb="196" eb="197">
      <t>トウ</t>
    </rPh>
    <rPh sb="198" eb="199">
      <t>トモナ</t>
    </rPh>
    <rPh sb="200" eb="202">
      <t>タテカ</t>
    </rPh>
    <rPh sb="207" eb="209">
      <t>キホン</t>
    </rPh>
    <rPh sb="209" eb="211">
      <t>セッケイ</t>
    </rPh>
    <rPh sb="212" eb="214">
      <t>カンリョウ</t>
    </rPh>
    <rPh sb="217" eb="219">
      <t>コンゴ</t>
    </rPh>
    <rPh sb="222" eb="224">
      <t>ホウシキ</t>
    </rPh>
    <rPh sb="227" eb="229">
      <t>ビョウイン</t>
    </rPh>
    <rPh sb="229" eb="231">
      <t>ケンセツ</t>
    </rPh>
    <rPh sb="232" eb="234">
      <t>チャクシュ</t>
    </rPh>
    <rPh sb="236" eb="238">
      <t>レイワ</t>
    </rPh>
    <rPh sb="239" eb="240">
      <t>ネン</t>
    </rPh>
    <rPh sb="246" eb="247">
      <t>ム</t>
    </rPh>
    <rPh sb="249" eb="250">
      <t>カク</t>
    </rPh>
    <rPh sb="250" eb="252">
      <t>タントウ</t>
    </rPh>
    <rPh sb="252" eb="254">
      <t>ブショ</t>
    </rPh>
    <rPh sb="256" eb="258">
      <t>レンケイ</t>
    </rPh>
    <rPh sb="259" eb="260">
      <t>ミツ</t>
    </rPh>
    <rPh sb="263" eb="264">
      <t>ト</t>
    </rPh>
    <rPh sb="265" eb="266">
      <t>ク</t>
    </rPh>
    <phoneticPr fontId="5"/>
  </si>
  <si>
    <t xml:space="preserve"> 公立置賜長井病院は、高度・先進医療を提供する公立置賜総合病院と密接な連携や相互補完を図りながら、市町村区域を診療圏域とし、より住民に身近な医療施設として初期医療や回復期・慢性期医療の提供を行っている。
 また、『長井市地域包括支援センター長井病院支所』・『長井市訪問看護ステーション』・医師会による『地域在宅医療連携室』を院内に開設し、地域医療との連携に取り組んでいる。</t>
    <rPh sb="107" eb="110">
      <t>ナガイシ</t>
    </rPh>
    <rPh sb="110" eb="116">
      <t>チイキホウカツシエン</t>
    </rPh>
    <rPh sb="120" eb="122">
      <t>ナガイ</t>
    </rPh>
    <rPh sb="122" eb="124">
      <t>ビョウイン</t>
    </rPh>
    <rPh sb="124" eb="126">
      <t>シショ</t>
    </rPh>
    <rPh sb="129" eb="132">
      <t>ナガイシ</t>
    </rPh>
    <rPh sb="132" eb="136">
      <t>ホウモンカンゴ</t>
    </rPh>
    <rPh sb="144" eb="147">
      <t>イシカイ</t>
    </rPh>
    <rPh sb="151" eb="153">
      <t>チイキ</t>
    </rPh>
    <rPh sb="153" eb="155">
      <t>ザイタク</t>
    </rPh>
    <rPh sb="155" eb="157">
      <t>イリョウ</t>
    </rPh>
    <rPh sb="157" eb="159">
      <t>レンケイ</t>
    </rPh>
    <rPh sb="159" eb="160">
      <t>シツ</t>
    </rPh>
    <rPh sb="162" eb="164">
      <t>インナイ</t>
    </rPh>
    <rPh sb="165" eb="167">
      <t>カイセツ</t>
    </rPh>
    <rPh sb="169" eb="171">
      <t>チイキ</t>
    </rPh>
    <rPh sb="171" eb="173">
      <t>イリョウ</t>
    </rPh>
    <rPh sb="175" eb="177">
      <t>レンケイ</t>
    </rPh>
    <rPh sb="178" eb="179">
      <t>ト</t>
    </rPh>
    <rPh sb="180" eb="181">
      <t>ク</t>
    </rPh>
    <phoneticPr fontId="5"/>
  </si>
  <si>
    <r>
      <t>「有形固定資産減価償却率」について、前年度より3.5ポイント増加、平均値よりも10.7ポイント上回っている。
　「器械備品減価償却率」については、前年度より3.2ポイント増加、平均値よりも1.5ポイント上回っている。
　平成12年度に既存病院を再編統合</t>
    </r>
    <r>
      <rPr>
        <sz val="11"/>
        <color theme="1"/>
        <rFont val="ＭＳ ゴシック"/>
        <family val="3"/>
        <charset val="128"/>
      </rPr>
      <t>した際、既存財産をそのまま組合に移管しているため、築50年を超える建物や法定耐用年数を大きく超える医療機器があるなど保有資産の老朽化が進んでいる。</t>
    </r>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</si>
</sst>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88.3</c:v>
                </c:pt>
                <c:pt idx="1">
                  <c:v>78.099999999999994</c:v>
                </c:pt>
                <c:pt idx="2">
                  <c:v>72.900000000000006</c:v>
                </c:pt>
                <c:pt idx="3">
                  <c:v>58.4</c:v>
                </c:pt>
                <c:pt idx="4">
                  <c:v>81.5</c:v>
                </c:pt>
              </c:numCache>
            </c:numRef>
          </c:val>
          <c:extLst xmlns:c16r2="http://schemas.microsoft.com/office/drawing/2015/06/chart">
            <c:ext xmlns:c16="http://schemas.microsoft.com/office/drawing/2014/chart" uri="{C3380CC4-5D6E-409C-BE32-E72D297353CC}">
              <c16:uniqueId val="{00000000-E065-4C84-801B-182226527D80}"/>
            </c:ext>
          </c:extLst>
        </c:ser>
        <c:dLbls>
          <c:showLegendKey val="0"/>
          <c:showVal val="0"/>
          <c:showCatName val="0"/>
          <c:showSerName val="0"/>
          <c:showPercent val="0"/>
          <c:showBubbleSize val="0"/>
        </c:dLbls>
        <c:gapWidth val="150"/>
        <c:axId val="141806976"/>
        <c:axId val="18353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66.900000000000006</c:v>
                </c:pt>
              </c:numCache>
            </c:numRef>
          </c:val>
          <c:smooth val="0"/>
          <c:extLst xmlns:c16r2="http://schemas.microsoft.com/office/drawing/2015/06/chart">
            <c:ext xmlns:c16="http://schemas.microsoft.com/office/drawing/2014/chart" uri="{C3380CC4-5D6E-409C-BE32-E72D297353CC}">
              <c16:uniqueId val="{00000001-E065-4C84-801B-182226527D80}"/>
            </c:ext>
          </c:extLst>
        </c:ser>
        <c:dLbls>
          <c:showLegendKey val="0"/>
          <c:showVal val="0"/>
          <c:showCatName val="0"/>
          <c:showSerName val="0"/>
          <c:showPercent val="0"/>
          <c:showBubbleSize val="0"/>
        </c:dLbls>
        <c:marker val="1"/>
        <c:smooth val="0"/>
        <c:axId val="141806976"/>
        <c:axId val="183538816"/>
      </c:lineChart>
      <c:dateAx>
        <c:axId val="141806976"/>
        <c:scaling>
          <c:orientation val="minMax"/>
        </c:scaling>
        <c:delete val="1"/>
        <c:axPos val="b"/>
        <c:numFmt formatCode="ge" sourceLinked="1"/>
        <c:majorTickMark val="none"/>
        <c:minorTickMark val="none"/>
        <c:tickLblPos val="none"/>
        <c:crossAx val="183538816"/>
        <c:crosses val="autoZero"/>
        <c:auto val="1"/>
        <c:lblOffset val="100"/>
        <c:baseTimeUnit val="years"/>
      </c:dateAx>
      <c:valAx>
        <c:axId val="183538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180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10128</c:v>
                </c:pt>
                <c:pt idx="1">
                  <c:v>10266</c:v>
                </c:pt>
                <c:pt idx="2">
                  <c:v>10401</c:v>
                </c:pt>
                <c:pt idx="3">
                  <c:v>10594</c:v>
                </c:pt>
                <c:pt idx="4">
                  <c:v>11285</c:v>
                </c:pt>
              </c:numCache>
            </c:numRef>
          </c:val>
          <c:extLst xmlns:c16r2="http://schemas.microsoft.com/office/drawing/2015/06/chart">
            <c:ext xmlns:c16="http://schemas.microsoft.com/office/drawing/2014/chart" uri="{C3380CC4-5D6E-409C-BE32-E72D297353CC}">
              <c16:uniqueId val="{00000000-E616-4380-828A-CD208F6181D1}"/>
            </c:ext>
          </c:extLst>
        </c:ser>
        <c:dLbls>
          <c:showLegendKey val="0"/>
          <c:showVal val="0"/>
          <c:showCatName val="0"/>
          <c:showSerName val="0"/>
          <c:showPercent val="0"/>
          <c:showBubbleSize val="0"/>
        </c:dLbls>
        <c:gapWidth val="150"/>
        <c:axId val="211932672"/>
        <c:axId val="21193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9060</c:v>
                </c:pt>
              </c:numCache>
            </c:numRef>
          </c:val>
          <c:smooth val="0"/>
          <c:extLst xmlns:c16r2="http://schemas.microsoft.com/office/drawing/2015/06/chart">
            <c:ext xmlns:c16="http://schemas.microsoft.com/office/drawing/2014/chart" uri="{C3380CC4-5D6E-409C-BE32-E72D297353CC}">
              <c16:uniqueId val="{00000001-E616-4380-828A-CD208F6181D1}"/>
            </c:ext>
          </c:extLst>
        </c:ser>
        <c:dLbls>
          <c:showLegendKey val="0"/>
          <c:showVal val="0"/>
          <c:showCatName val="0"/>
          <c:showSerName val="0"/>
          <c:showPercent val="0"/>
          <c:showBubbleSize val="0"/>
        </c:dLbls>
        <c:marker val="1"/>
        <c:smooth val="0"/>
        <c:axId val="211932672"/>
        <c:axId val="211934592"/>
      </c:lineChart>
      <c:dateAx>
        <c:axId val="211932672"/>
        <c:scaling>
          <c:orientation val="minMax"/>
        </c:scaling>
        <c:delete val="1"/>
        <c:axPos val="b"/>
        <c:numFmt formatCode="ge" sourceLinked="1"/>
        <c:majorTickMark val="none"/>
        <c:minorTickMark val="none"/>
        <c:tickLblPos val="none"/>
        <c:crossAx val="211934592"/>
        <c:crosses val="autoZero"/>
        <c:auto val="1"/>
        <c:lblOffset val="100"/>
        <c:baseTimeUnit val="years"/>
      </c:dateAx>
      <c:valAx>
        <c:axId val="211934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193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15912</c:v>
                </c:pt>
                <c:pt idx="1">
                  <c:v>17042</c:v>
                </c:pt>
                <c:pt idx="2">
                  <c:v>17732</c:v>
                </c:pt>
                <c:pt idx="3">
                  <c:v>19568</c:v>
                </c:pt>
                <c:pt idx="4">
                  <c:v>23451</c:v>
                </c:pt>
              </c:numCache>
            </c:numRef>
          </c:val>
          <c:extLst xmlns:c16r2="http://schemas.microsoft.com/office/drawing/2015/06/chart">
            <c:ext xmlns:c16="http://schemas.microsoft.com/office/drawing/2014/chart" uri="{C3380CC4-5D6E-409C-BE32-E72D297353CC}">
              <c16:uniqueId val="{00000000-545A-426E-B5E9-C472F71281F4}"/>
            </c:ext>
          </c:extLst>
        </c:ser>
        <c:dLbls>
          <c:showLegendKey val="0"/>
          <c:showVal val="0"/>
          <c:showCatName val="0"/>
          <c:showSerName val="0"/>
          <c:showPercent val="0"/>
          <c:showBubbleSize val="0"/>
        </c:dLbls>
        <c:gapWidth val="150"/>
        <c:axId val="211965056"/>
        <c:axId val="21196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25711</c:v>
                </c:pt>
              </c:numCache>
            </c:numRef>
          </c:val>
          <c:smooth val="0"/>
          <c:extLst xmlns:c16r2="http://schemas.microsoft.com/office/drawing/2015/06/chart">
            <c:ext xmlns:c16="http://schemas.microsoft.com/office/drawing/2014/chart" uri="{C3380CC4-5D6E-409C-BE32-E72D297353CC}">
              <c16:uniqueId val="{00000001-545A-426E-B5E9-C472F71281F4}"/>
            </c:ext>
          </c:extLst>
        </c:ser>
        <c:dLbls>
          <c:showLegendKey val="0"/>
          <c:showVal val="0"/>
          <c:showCatName val="0"/>
          <c:showSerName val="0"/>
          <c:showPercent val="0"/>
          <c:showBubbleSize val="0"/>
        </c:dLbls>
        <c:marker val="1"/>
        <c:smooth val="0"/>
        <c:axId val="211965056"/>
        <c:axId val="211966976"/>
      </c:lineChart>
      <c:dateAx>
        <c:axId val="211965056"/>
        <c:scaling>
          <c:orientation val="minMax"/>
        </c:scaling>
        <c:delete val="1"/>
        <c:axPos val="b"/>
        <c:numFmt formatCode="ge" sourceLinked="1"/>
        <c:majorTickMark val="none"/>
        <c:minorTickMark val="none"/>
        <c:tickLblPos val="none"/>
        <c:crossAx val="211966976"/>
        <c:crosses val="autoZero"/>
        <c:auto val="1"/>
        <c:lblOffset val="100"/>
        <c:baseTimeUnit val="years"/>
      </c:dateAx>
      <c:valAx>
        <c:axId val="211966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196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7.9</c:v>
                </c:pt>
                <c:pt idx="1">
                  <c:v>8.9</c:v>
                </c:pt>
                <c:pt idx="2">
                  <c:v>10</c:v>
                </c:pt>
                <c:pt idx="3">
                  <c:v>9.8000000000000007</c:v>
                </c:pt>
                <c:pt idx="4">
                  <c:v>12.9</c:v>
                </c:pt>
              </c:numCache>
            </c:numRef>
          </c:val>
          <c:extLst xmlns:c16r2="http://schemas.microsoft.com/office/drawing/2015/06/chart">
            <c:ext xmlns:c16="http://schemas.microsoft.com/office/drawing/2014/chart" uri="{C3380CC4-5D6E-409C-BE32-E72D297353CC}">
              <c16:uniqueId val="{00000000-3104-4385-9346-F2EE6FD28A38}"/>
            </c:ext>
          </c:extLst>
        </c:ser>
        <c:dLbls>
          <c:showLegendKey val="0"/>
          <c:showVal val="0"/>
          <c:showCatName val="0"/>
          <c:showSerName val="0"/>
          <c:showPercent val="0"/>
          <c:showBubbleSize val="0"/>
        </c:dLbls>
        <c:gapWidth val="150"/>
        <c:axId val="197489408"/>
        <c:axId val="19749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c:v>
                </c:pt>
              </c:numCache>
            </c:numRef>
          </c:val>
          <c:smooth val="0"/>
          <c:extLst xmlns:c16r2="http://schemas.microsoft.com/office/drawing/2015/06/chart">
            <c:ext xmlns:c16="http://schemas.microsoft.com/office/drawing/2014/chart" uri="{C3380CC4-5D6E-409C-BE32-E72D297353CC}">
              <c16:uniqueId val="{00000001-3104-4385-9346-F2EE6FD28A38}"/>
            </c:ext>
          </c:extLst>
        </c:ser>
        <c:dLbls>
          <c:showLegendKey val="0"/>
          <c:showVal val="0"/>
          <c:showCatName val="0"/>
          <c:showSerName val="0"/>
          <c:showPercent val="0"/>
          <c:showBubbleSize val="0"/>
        </c:dLbls>
        <c:marker val="1"/>
        <c:smooth val="0"/>
        <c:axId val="197489408"/>
        <c:axId val="197491328"/>
      </c:lineChart>
      <c:dateAx>
        <c:axId val="197489408"/>
        <c:scaling>
          <c:orientation val="minMax"/>
        </c:scaling>
        <c:delete val="1"/>
        <c:axPos val="b"/>
        <c:numFmt formatCode="ge" sourceLinked="1"/>
        <c:majorTickMark val="none"/>
        <c:minorTickMark val="none"/>
        <c:tickLblPos val="none"/>
        <c:crossAx val="197491328"/>
        <c:crosses val="autoZero"/>
        <c:auto val="1"/>
        <c:lblOffset val="100"/>
        <c:baseTimeUnit val="years"/>
      </c:dateAx>
      <c:valAx>
        <c:axId val="197491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48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85.8</c:v>
                </c:pt>
                <c:pt idx="1">
                  <c:v>84.4</c:v>
                </c:pt>
                <c:pt idx="2">
                  <c:v>84.3</c:v>
                </c:pt>
                <c:pt idx="3">
                  <c:v>80.900000000000006</c:v>
                </c:pt>
                <c:pt idx="4">
                  <c:v>87.5</c:v>
                </c:pt>
              </c:numCache>
            </c:numRef>
          </c:val>
          <c:extLst xmlns:c16r2="http://schemas.microsoft.com/office/drawing/2015/06/chart">
            <c:ext xmlns:c16="http://schemas.microsoft.com/office/drawing/2014/chart" uri="{C3380CC4-5D6E-409C-BE32-E72D297353CC}">
              <c16:uniqueId val="{00000000-C350-4069-9D0B-009A2D3D307B}"/>
            </c:ext>
          </c:extLst>
        </c:ser>
        <c:dLbls>
          <c:showLegendKey val="0"/>
          <c:showVal val="0"/>
          <c:showCatName val="0"/>
          <c:showSerName val="0"/>
          <c:showPercent val="0"/>
          <c:showBubbleSize val="0"/>
        </c:dLbls>
        <c:gapWidth val="150"/>
        <c:axId val="197583232"/>
        <c:axId val="19758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77</c:v>
                </c:pt>
              </c:numCache>
            </c:numRef>
          </c:val>
          <c:smooth val="0"/>
          <c:extLst xmlns:c16r2="http://schemas.microsoft.com/office/drawing/2015/06/chart">
            <c:ext xmlns:c16="http://schemas.microsoft.com/office/drawing/2014/chart" uri="{C3380CC4-5D6E-409C-BE32-E72D297353CC}">
              <c16:uniqueId val="{00000001-C350-4069-9D0B-009A2D3D307B}"/>
            </c:ext>
          </c:extLst>
        </c:ser>
        <c:dLbls>
          <c:showLegendKey val="0"/>
          <c:showVal val="0"/>
          <c:showCatName val="0"/>
          <c:showSerName val="0"/>
          <c:showPercent val="0"/>
          <c:showBubbleSize val="0"/>
        </c:dLbls>
        <c:marker val="1"/>
        <c:smooth val="0"/>
        <c:axId val="197583232"/>
        <c:axId val="197585152"/>
      </c:lineChart>
      <c:dateAx>
        <c:axId val="197583232"/>
        <c:scaling>
          <c:orientation val="minMax"/>
        </c:scaling>
        <c:delete val="1"/>
        <c:axPos val="b"/>
        <c:numFmt formatCode="ge" sourceLinked="1"/>
        <c:majorTickMark val="none"/>
        <c:minorTickMark val="none"/>
        <c:tickLblPos val="none"/>
        <c:crossAx val="197585152"/>
        <c:crosses val="autoZero"/>
        <c:auto val="1"/>
        <c:lblOffset val="100"/>
        <c:baseTimeUnit val="years"/>
      </c:dateAx>
      <c:valAx>
        <c:axId val="197585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58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109.3</c:v>
                </c:pt>
                <c:pt idx="1">
                  <c:v>108.6</c:v>
                </c:pt>
                <c:pt idx="2">
                  <c:v>108</c:v>
                </c:pt>
                <c:pt idx="3">
                  <c:v>109.1</c:v>
                </c:pt>
                <c:pt idx="4">
                  <c:v>109.4</c:v>
                </c:pt>
              </c:numCache>
            </c:numRef>
          </c:val>
          <c:extLst xmlns:c16r2="http://schemas.microsoft.com/office/drawing/2015/06/chart">
            <c:ext xmlns:c16="http://schemas.microsoft.com/office/drawing/2014/chart" uri="{C3380CC4-5D6E-409C-BE32-E72D297353CC}">
              <c16:uniqueId val="{00000000-384D-4AAD-8686-4EE0D10EE41E}"/>
            </c:ext>
          </c:extLst>
        </c:ser>
        <c:dLbls>
          <c:showLegendKey val="0"/>
          <c:showVal val="0"/>
          <c:showCatName val="0"/>
          <c:showSerName val="0"/>
          <c:showPercent val="0"/>
          <c:showBubbleSize val="0"/>
        </c:dLbls>
        <c:gapWidth val="150"/>
        <c:axId val="198402048"/>
        <c:axId val="19840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97.5</c:v>
                </c:pt>
              </c:numCache>
            </c:numRef>
          </c:val>
          <c:smooth val="0"/>
          <c:extLst xmlns:c16r2="http://schemas.microsoft.com/office/drawing/2015/06/chart">
            <c:ext xmlns:c16="http://schemas.microsoft.com/office/drawing/2014/chart" uri="{C3380CC4-5D6E-409C-BE32-E72D297353CC}">
              <c16:uniqueId val="{00000001-384D-4AAD-8686-4EE0D10EE41E}"/>
            </c:ext>
          </c:extLst>
        </c:ser>
        <c:dLbls>
          <c:showLegendKey val="0"/>
          <c:showVal val="0"/>
          <c:showCatName val="0"/>
          <c:showSerName val="0"/>
          <c:showPercent val="0"/>
          <c:showBubbleSize val="0"/>
        </c:dLbls>
        <c:marker val="1"/>
        <c:smooth val="0"/>
        <c:axId val="198402048"/>
        <c:axId val="198403968"/>
      </c:lineChart>
      <c:dateAx>
        <c:axId val="198402048"/>
        <c:scaling>
          <c:orientation val="minMax"/>
        </c:scaling>
        <c:delete val="1"/>
        <c:axPos val="b"/>
        <c:numFmt formatCode="ge" sourceLinked="1"/>
        <c:majorTickMark val="none"/>
        <c:minorTickMark val="none"/>
        <c:tickLblPos val="none"/>
        <c:crossAx val="198403968"/>
        <c:crosses val="autoZero"/>
        <c:auto val="1"/>
        <c:lblOffset val="100"/>
        <c:baseTimeUnit val="years"/>
      </c:dateAx>
      <c:valAx>
        <c:axId val="198403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840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54.3</c:v>
                </c:pt>
                <c:pt idx="1">
                  <c:v>56.4</c:v>
                </c:pt>
                <c:pt idx="2">
                  <c:v>59.8</c:v>
                </c:pt>
                <c:pt idx="3">
                  <c:v>63.3</c:v>
                </c:pt>
                <c:pt idx="4">
                  <c:v>66.8</c:v>
                </c:pt>
              </c:numCache>
            </c:numRef>
          </c:val>
          <c:extLst xmlns:c16r2="http://schemas.microsoft.com/office/drawing/2015/06/chart">
            <c:ext xmlns:c16="http://schemas.microsoft.com/office/drawing/2014/chart" uri="{C3380CC4-5D6E-409C-BE32-E72D297353CC}">
              <c16:uniqueId val="{00000000-D4B7-406C-B99B-689A1EB5A49B}"/>
            </c:ext>
          </c:extLst>
        </c:ser>
        <c:dLbls>
          <c:showLegendKey val="0"/>
          <c:showVal val="0"/>
          <c:showCatName val="0"/>
          <c:showSerName val="0"/>
          <c:showPercent val="0"/>
          <c:showBubbleSize val="0"/>
        </c:dLbls>
        <c:gapWidth val="150"/>
        <c:axId val="198417792"/>
        <c:axId val="19842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56.1</c:v>
                </c:pt>
              </c:numCache>
            </c:numRef>
          </c:val>
          <c:smooth val="0"/>
          <c:extLst xmlns:c16r2="http://schemas.microsoft.com/office/drawing/2015/06/chart">
            <c:ext xmlns:c16="http://schemas.microsoft.com/office/drawing/2014/chart" uri="{C3380CC4-5D6E-409C-BE32-E72D297353CC}">
              <c16:uniqueId val="{00000001-D4B7-406C-B99B-689A1EB5A49B}"/>
            </c:ext>
          </c:extLst>
        </c:ser>
        <c:dLbls>
          <c:showLegendKey val="0"/>
          <c:showVal val="0"/>
          <c:showCatName val="0"/>
          <c:showSerName val="0"/>
          <c:showPercent val="0"/>
          <c:showBubbleSize val="0"/>
        </c:dLbls>
        <c:marker val="1"/>
        <c:smooth val="0"/>
        <c:axId val="198417792"/>
        <c:axId val="198424064"/>
      </c:lineChart>
      <c:dateAx>
        <c:axId val="198417792"/>
        <c:scaling>
          <c:orientation val="minMax"/>
        </c:scaling>
        <c:delete val="1"/>
        <c:axPos val="b"/>
        <c:numFmt formatCode="ge" sourceLinked="1"/>
        <c:majorTickMark val="none"/>
        <c:minorTickMark val="none"/>
        <c:tickLblPos val="none"/>
        <c:crossAx val="198424064"/>
        <c:crosses val="autoZero"/>
        <c:auto val="1"/>
        <c:lblOffset val="100"/>
        <c:baseTimeUnit val="years"/>
      </c:dateAx>
      <c:valAx>
        <c:axId val="19842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41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71.3</c:v>
                </c:pt>
                <c:pt idx="1">
                  <c:v>67.3</c:v>
                </c:pt>
                <c:pt idx="2">
                  <c:v>68.8</c:v>
                </c:pt>
                <c:pt idx="3">
                  <c:v>71.5</c:v>
                </c:pt>
                <c:pt idx="4">
                  <c:v>74.7</c:v>
                </c:pt>
              </c:numCache>
            </c:numRef>
          </c:val>
          <c:extLst xmlns:c16r2="http://schemas.microsoft.com/office/drawing/2015/06/chart">
            <c:ext xmlns:c16="http://schemas.microsoft.com/office/drawing/2014/chart" uri="{C3380CC4-5D6E-409C-BE32-E72D297353CC}">
              <c16:uniqueId val="{00000000-FA41-47C2-B559-AE41A95D233C}"/>
            </c:ext>
          </c:extLst>
        </c:ser>
        <c:dLbls>
          <c:showLegendKey val="0"/>
          <c:showVal val="0"/>
          <c:showCatName val="0"/>
          <c:showSerName val="0"/>
          <c:showPercent val="0"/>
          <c:showBubbleSize val="0"/>
        </c:dLbls>
        <c:gapWidth val="150"/>
        <c:axId val="198442368"/>
        <c:axId val="21181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73.2</c:v>
                </c:pt>
              </c:numCache>
            </c:numRef>
          </c:val>
          <c:smooth val="0"/>
          <c:extLst xmlns:c16r2="http://schemas.microsoft.com/office/drawing/2015/06/chart">
            <c:ext xmlns:c16="http://schemas.microsoft.com/office/drawing/2014/chart" uri="{C3380CC4-5D6E-409C-BE32-E72D297353CC}">
              <c16:uniqueId val="{00000001-FA41-47C2-B559-AE41A95D233C}"/>
            </c:ext>
          </c:extLst>
        </c:ser>
        <c:dLbls>
          <c:showLegendKey val="0"/>
          <c:showVal val="0"/>
          <c:showCatName val="0"/>
          <c:showSerName val="0"/>
          <c:showPercent val="0"/>
          <c:showBubbleSize val="0"/>
        </c:dLbls>
        <c:marker val="1"/>
        <c:smooth val="0"/>
        <c:axId val="198442368"/>
        <c:axId val="211813888"/>
      </c:lineChart>
      <c:dateAx>
        <c:axId val="198442368"/>
        <c:scaling>
          <c:orientation val="minMax"/>
        </c:scaling>
        <c:delete val="1"/>
        <c:axPos val="b"/>
        <c:numFmt formatCode="ge" sourceLinked="1"/>
        <c:majorTickMark val="none"/>
        <c:minorTickMark val="none"/>
        <c:tickLblPos val="none"/>
        <c:crossAx val="211813888"/>
        <c:crosses val="autoZero"/>
        <c:auto val="1"/>
        <c:lblOffset val="100"/>
        <c:baseTimeUnit val="years"/>
      </c:dateAx>
      <c:valAx>
        <c:axId val="21181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442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19189900</c:v>
                </c:pt>
                <c:pt idx="1">
                  <c:v>19211391</c:v>
                </c:pt>
                <c:pt idx="2">
                  <c:v>19435245</c:v>
                </c:pt>
                <c:pt idx="3">
                  <c:v>19592536</c:v>
                </c:pt>
                <c:pt idx="4">
                  <c:v>43258760</c:v>
                </c:pt>
              </c:numCache>
            </c:numRef>
          </c:val>
          <c:extLst xmlns:c16r2="http://schemas.microsoft.com/office/drawing/2015/06/chart">
            <c:ext xmlns:c16="http://schemas.microsoft.com/office/drawing/2014/chart" uri="{C3380CC4-5D6E-409C-BE32-E72D297353CC}">
              <c16:uniqueId val="{00000000-3632-4E07-8E8D-A9515CDD051F}"/>
            </c:ext>
          </c:extLst>
        </c:ser>
        <c:dLbls>
          <c:showLegendKey val="0"/>
          <c:showVal val="0"/>
          <c:showCatName val="0"/>
          <c:showSerName val="0"/>
          <c:showPercent val="0"/>
          <c:showBubbleSize val="0"/>
        </c:dLbls>
        <c:gapWidth val="150"/>
        <c:axId val="211839616"/>
        <c:axId val="21184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38744035</c:v>
                </c:pt>
              </c:numCache>
            </c:numRef>
          </c:val>
          <c:smooth val="0"/>
          <c:extLst xmlns:c16r2="http://schemas.microsoft.com/office/drawing/2015/06/chart">
            <c:ext xmlns:c16="http://schemas.microsoft.com/office/drawing/2014/chart" uri="{C3380CC4-5D6E-409C-BE32-E72D297353CC}">
              <c16:uniqueId val="{00000001-3632-4E07-8E8D-A9515CDD051F}"/>
            </c:ext>
          </c:extLst>
        </c:ser>
        <c:dLbls>
          <c:showLegendKey val="0"/>
          <c:showVal val="0"/>
          <c:showCatName val="0"/>
          <c:showSerName val="0"/>
          <c:showPercent val="0"/>
          <c:showBubbleSize val="0"/>
        </c:dLbls>
        <c:marker val="1"/>
        <c:smooth val="0"/>
        <c:axId val="211839616"/>
        <c:axId val="211841792"/>
      </c:lineChart>
      <c:dateAx>
        <c:axId val="211839616"/>
        <c:scaling>
          <c:orientation val="minMax"/>
        </c:scaling>
        <c:delete val="1"/>
        <c:axPos val="b"/>
        <c:numFmt formatCode="ge" sourceLinked="1"/>
        <c:majorTickMark val="none"/>
        <c:minorTickMark val="none"/>
        <c:tickLblPos val="none"/>
        <c:crossAx val="211841792"/>
        <c:crosses val="autoZero"/>
        <c:auto val="1"/>
        <c:lblOffset val="100"/>
        <c:baseTimeUnit val="years"/>
      </c:dateAx>
      <c:valAx>
        <c:axId val="211841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183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14.5</c:v>
                </c:pt>
                <c:pt idx="1">
                  <c:v>14.9</c:v>
                </c:pt>
                <c:pt idx="2">
                  <c:v>11.9</c:v>
                </c:pt>
                <c:pt idx="3">
                  <c:v>11.3</c:v>
                </c:pt>
                <c:pt idx="4">
                  <c:v>11.9</c:v>
                </c:pt>
              </c:numCache>
            </c:numRef>
          </c:val>
          <c:extLst xmlns:c16r2="http://schemas.microsoft.com/office/drawing/2015/06/chart">
            <c:ext xmlns:c16="http://schemas.microsoft.com/office/drawing/2014/chart" uri="{C3380CC4-5D6E-409C-BE32-E72D297353CC}">
              <c16:uniqueId val="{00000000-7398-4D68-86E2-3F7EF963EC89}"/>
            </c:ext>
          </c:extLst>
        </c:ser>
        <c:dLbls>
          <c:showLegendKey val="0"/>
          <c:showVal val="0"/>
          <c:showCatName val="0"/>
          <c:showSerName val="0"/>
          <c:showPercent val="0"/>
          <c:showBubbleSize val="0"/>
        </c:dLbls>
        <c:gapWidth val="150"/>
        <c:axId val="211867904"/>
        <c:axId val="21187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16.5</c:v>
                </c:pt>
              </c:numCache>
            </c:numRef>
          </c:val>
          <c:smooth val="0"/>
          <c:extLst xmlns:c16r2="http://schemas.microsoft.com/office/drawing/2015/06/chart">
            <c:ext xmlns:c16="http://schemas.microsoft.com/office/drawing/2014/chart" uri="{C3380CC4-5D6E-409C-BE32-E72D297353CC}">
              <c16:uniqueId val="{00000001-7398-4D68-86E2-3F7EF963EC89}"/>
            </c:ext>
          </c:extLst>
        </c:ser>
        <c:dLbls>
          <c:showLegendKey val="0"/>
          <c:showVal val="0"/>
          <c:showCatName val="0"/>
          <c:showSerName val="0"/>
          <c:showPercent val="0"/>
          <c:showBubbleSize val="0"/>
        </c:dLbls>
        <c:marker val="1"/>
        <c:smooth val="0"/>
        <c:axId val="211867904"/>
        <c:axId val="211870080"/>
      </c:lineChart>
      <c:dateAx>
        <c:axId val="211867904"/>
        <c:scaling>
          <c:orientation val="minMax"/>
        </c:scaling>
        <c:delete val="1"/>
        <c:axPos val="b"/>
        <c:numFmt formatCode="ge" sourceLinked="1"/>
        <c:majorTickMark val="none"/>
        <c:minorTickMark val="none"/>
        <c:tickLblPos val="none"/>
        <c:crossAx val="211870080"/>
        <c:crosses val="autoZero"/>
        <c:auto val="1"/>
        <c:lblOffset val="100"/>
        <c:baseTimeUnit val="years"/>
      </c:dateAx>
      <c:valAx>
        <c:axId val="21187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86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66.599999999999994</c:v>
                </c:pt>
                <c:pt idx="1">
                  <c:v>68.900000000000006</c:v>
                </c:pt>
                <c:pt idx="2">
                  <c:v>67</c:v>
                </c:pt>
                <c:pt idx="3">
                  <c:v>71.2</c:v>
                </c:pt>
                <c:pt idx="4">
                  <c:v>58.7</c:v>
                </c:pt>
              </c:numCache>
            </c:numRef>
          </c:val>
          <c:extLst xmlns:c16r2="http://schemas.microsoft.com/office/drawing/2015/06/chart">
            <c:ext xmlns:c16="http://schemas.microsoft.com/office/drawing/2014/chart" uri="{C3380CC4-5D6E-409C-BE32-E72D297353CC}">
              <c16:uniqueId val="{00000000-39FA-4AC3-9CC2-D66682C2F456}"/>
            </c:ext>
          </c:extLst>
        </c:ser>
        <c:dLbls>
          <c:showLegendKey val="0"/>
          <c:showVal val="0"/>
          <c:showCatName val="0"/>
          <c:showSerName val="0"/>
          <c:showPercent val="0"/>
          <c:showBubbleSize val="0"/>
        </c:dLbls>
        <c:gapWidth val="150"/>
        <c:axId val="211900288"/>
        <c:axId val="21191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71.099999999999994</c:v>
                </c:pt>
              </c:numCache>
            </c:numRef>
          </c:val>
          <c:smooth val="0"/>
          <c:extLst xmlns:c16r2="http://schemas.microsoft.com/office/drawing/2015/06/chart">
            <c:ext xmlns:c16="http://schemas.microsoft.com/office/drawing/2014/chart" uri="{C3380CC4-5D6E-409C-BE32-E72D297353CC}">
              <c16:uniqueId val="{00000001-39FA-4AC3-9CC2-D66682C2F456}"/>
            </c:ext>
          </c:extLst>
        </c:ser>
        <c:dLbls>
          <c:showLegendKey val="0"/>
          <c:showVal val="0"/>
          <c:showCatName val="0"/>
          <c:showSerName val="0"/>
          <c:showPercent val="0"/>
          <c:showBubbleSize val="0"/>
        </c:dLbls>
        <c:marker val="1"/>
        <c:smooth val="0"/>
        <c:axId val="211900288"/>
        <c:axId val="211910656"/>
      </c:lineChart>
      <c:dateAx>
        <c:axId val="211900288"/>
        <c:scaling>
          <c:orientation val="minMax"/>
        </c:scaling>
        <c:delete val="1"/>
        <c:axPos val="b"/>
        <c:numFmt formatCode="ge" sourceLinked="1"/>
        <c:majorTickMark val="none"/>
        <c:minorTickMark val="none"/>
        <c:tickLblPos val="none"/>
        <c:crossAx val="211910656"/>
        <c:crosses val="autoZero"/>
        <c:auto val="1"/>
        <c:lblOffset val="100"/>
        <c:baseTimeUnit val="years"/>
      </c:dateAx>
      <c:valAx>
        <c:axId val="21191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90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IZ43" zoomScaleNormal="100" zoomScaleSheetLayoutView="70" workbookViewId="0">
      <selection activeCell="OH63" sqref="OH6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9499999999999993"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9499999999999993"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9499999999999993"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9499999999999993"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95" customHeight="1" x14ac:dyDescent="0.15">
      <c r="A6" s="2"/>
      <c r="B6" s="82" t="str">
        <f>データ!H6</f>
        <v>山形県置賜広域病院企業団　公立置賜長井病院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9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9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9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9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9</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9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9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16247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50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9499999999999993"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7"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7"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7"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66</v>
      </c>
      <c r="NK18" s="109"/>
      <c r="NL18" s="109"/>
      <c r="NM18" s="112" t="s">
        <v>172</v>
      </c>
      <c r="NN18" s="113"/>
      <c r="NO18" s="108" t="s">
        <v>38</v>
      </c>
      <c r="NP18" s="109"/>
      <c r="NQ18" s="109"/>
      <c r="NR18" s="112" t="s">
        <v>172</v>
      </c>
      <c r="NS18" s="113"/>
      <c r="NT18" s="108" t="s">
        <v>38</v>
      </c>
      <c r="NU18" s="109"/>
      <c r="NV18" s="109"/>
      <c r="NW18" s="112" t="s">
        <v>172</v>
      </c>
      <c r="NX18" s="113"/>
      <c r="OC18" s="2" t="s">
        <v>39</v>
      </c>
      <c r="OE18" s="2" t="s">
        <v>39</v>
      </c>
    </row>
    <row r="19" spans="1:395" ht="13.7"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7"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7"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7"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175</v>
      </c>
      <c r="NK22" s="119"/>
      <c r="NL22" s="119"/>
      <c r="NM22" s="119"/>
      <c r="NN22" s="119"/>
      <c r="NO22" s="119"/>
      <c r="NP22" s="119"/>
      <c r="NQ22" s="119"/>
      <c r="NR22" s="119"/>
      <c r="NS22" s="119"/>
      <c r="NT22" s="119"/>
      <c r="NU22" s="119"/>
      <c r="NV22" s="119"/>
      <c r="NW22" s="119"/>
      <c r="NX22" s="120"/>
      <c r="OC22" s="28" t="s">
        <v>44</v>
      </c>
      <c r="OD22" s="29"/>
      <c r="OE22" s="28">
        <v>4</v>
      </c>
    </row>
    <row r="23" spans="1:395" ht="13.7"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7"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7"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7"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7"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7"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7"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7"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7"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7"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7" customHeight="1" x14ac:dyDescent="0.15">
      <c r="A33" s="2"/>
      <c r="B33" s="25"/>
      <c r="D33" s="5"/>
      <c r="E33" s="5"/>
      <c r="F33" s="5"/>
      <c r="G33" s="130" t="s">
        <v>55</v>
      </c>
      <c r="H33" s="130"/>
      <c r="I33" s="130"/>
      <c r="J33" s="130"/>
      <c r="K33" s="130"/>
      <c r="L33" s="130"/>
      <c r="M33" s="130"/>
      <c r="N33" s="130"/>
      <c r="O33" s="130"/>
      <c r="P33" s="131">
        <f>データ!AH7</f>
        <v>109.3</v>
      </c>
      <c r="Q33" s="132"/>
      <c r="R33" s="132"/>
      <c r="S33" s="132"/>
      <c r="T33" s="132"/>
      <c r="U33" s="132"/>
      <c r="V33" s="132"/>
      <c r="W33" s="132"/>
      <c r="X33" s="132"/>
      <c r="Y33" s="132"/>
      <c r="Z33" s="132"/>
      <c r="AA33" s="132"/>
      <c r="AB33" s="132"/>
      <c r="AC33" s="132"/>
      <c r="AD33" s="133"/>
      <c r="AE33" s="131">
        <f>データ!AI7</f>
        <v>108.6</v>
      </c>
      <c r="AF33" s="132"/>
      <c r="AG33" s="132"/>
      <c r="AH33" s="132"/>
      <c r="AI33" s="132"/>
      <c r="AJ33" s="132"/>
      <c r="AK33" s="132"/>
      <c r="AL33" s="132"/>
      <c r="AM33" s="132"/>
      <c r="AN33" s="132"/>
      <c r="AO33" s="132"/>
      <c r="AP33" s="132"/>
      <c r="AQ33" s="132"/>
      <c r="AR33" s="132"/>
      <c r="AS33" s="133"/>
      <c r="AT33" s="131">
        <f>データ!AJ7</f>
        <v>108</v>
      </c>
      <c r="AU33" s="132"/>
      <c r="AV33" s="132"/>
      <c r="AW33" s="132"/>
      <c r="AX33" s="132"/>
      <c r="AY33" s="132"/>
      <c r="AZ33" s="132"/>
      <c r="BA33" s="132"/>
      <c r="BB33" s="132"/>
      <c r="BC33" s="132"/>
      <c r="BD33" s="132"/>
      <c r="BE33" s="132"/>
      <c r="BF33" s="132"/>
      <c r="BG33" s="132"/>
      <c r="BH33" s="133"/>
      <c r="BI33" s="131">
        <f>データ!AK7</f>
        <v>109.1</v>
      </c>
      <c r="BJ33" s="132"/>
      <c r="BK33" s="132"/>
      <c r="BL33" s="132"/>
      <c r="BM33" s="132"/>
      <c r="BN33" s="132"/>
      <c r="BO33" s="132"/>
      <c r="BP33" s="132"/>
      <c r="BQ33" s="132"/>
      <c r="BR33" s="132"/>
      <c r="BS33" s="132"/>
      <c r="BT33" s="132"/>
      <c r="BU33" s="132"/>
      <c r="BV33" s="132"/>
      <c r="BW33" s="133"/>
      <c r="BX33" s="131">
        <f>データ!AL7</f>
        <v>109.4</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85.8</v>
      </c>
      <c r="DE33" s="132"/>
      <c r="DF33" s="132"/>
      <c r="DG33" s="132"/>
      <c r="DH33" s="132"/>
      <c r="DI33" s="132"/>
      <c r="DJ33" s="132"/>
      <c r="DK33" s="132"/>
      <c r="DL33" s="132"/>
      <c r="DM33" s="132"/>
      <c r="DN33" s="132"/>
      <c r="DO33" s="132"/>
      <c r="DP33" s="132"/>
      <c r="DQ33" s="132"/>
      <c r="DR33" s="133"/>
      <c r="DS33" s="131">
        <f>データ!AT7</f>
        <v>84.4</v>
      </c>
      <c r="DT33" s="132"/>
      <c r="DU33" s="132"/>
      <c r="DV33" s="132"/>
      <c r="DW33" s="132"/>
      <c r="DX33" s="132"/>
      <c r="DY33" s="132"/>
      <c r="DZ33" s="132"/>
      <c r="EA33" s="132"/>
      <c r="EB33" s="132"/>
      <c r="EC33" s="132"/>
      <c r="ED33" s="132"/>
      <c r="EE33" s="132"/>
      <c r="EF33" s="132"/>
      <c r="EG33" s="133"/>
      <c r="EH33" s="131">
        <f>データ!AU7</f>
        <v>84.3</v>
      </c>
      <c r="EI33" s="132"/>
      <c r="EJ33" s="132"/>
      <c r="EK33" s="132"/>
      <c r="EL33" s="132"/>
      <c r="EM33" s="132"/>
      <c r="EN33" s="132"/>
      <c r="EO33" s="132"/>
      <c r="EP33" s="132"/>
      <c r="EQ33" s="132"/>
      <c r="ER33" s="132"/>
      <c r="ES33" s="132"/>
      <c r="ET33" s="132"/>
      <c r="EU33" s="132"/>
      <c r="EV33" s="133"/>
      <c r="EW33" s="131">
        <f>データ!AV7</f>
        <v>80.900000000000006</v>
      </c>
      <c r="EX33" s="132"/>
      <c r="EY33" s="132"/>
      <c r="EZ33" s="132"/>
      <c r="FA33" s="132"/>
      <c r="FB33" s="132"/>
      <c r="FC33" s="132"/>
      <c r="FD33" s="132"/>
      <c r="FE33" s="132"/>
      <c r="FF33" s="132"/>
      <c r="FG33" s="132"/>
      <c r="FH33" s="132"/>
      <c r="FI33" s="132"/>
      <c r="FJ33" s="132"/>
      <c r="FK33" s="133"/>
      <c r="FL33" s="131">
        <f>データ!AW7</f>
        <v>87.5</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7.9</v>
      </c>
      <c r="GS33" s="132"/>
      <c r="GT33" s="132"/>
      <c r="GU33" s="132"/>
      <c r="GV33" s="132"/>
      <c r="GW33" s="132"/>
      <c r="GX33" s="132"/>
      <c r="GY33" s="132"/>
      <c r="GZ33" s="132"/>
      <c r="HA33" s="132"/>
      <c r="HB33" s="132"/>
      <c r="HC33" s="132"/>
      <c r="HD33" s="132"/>
      <c r="HE33" s="132"/>
      <c r="HF33" s="133"/>
      <c r="HG33" s="131">
        <f>データ!BE7</f>
        <v>8.9</v>
      </c>
      <c r="HH33" s="132"/>
      <c r="HI33" s="132"/>
      <c r="HJ33" s="132"/>
      <c r="HK33" s="132"/>
      <c r="HL33" s="132"/>
      <c r="HM33" s="132"/>
      <c r="HN33" s="132"/>
      <c r="HO33" s="132"/>
      <c r="HP33" s="132"/>
      <c r="HQ33" s="132"/>
      <c r="HR33" s="132"/>
      <c r="HS33" s="132"/>
      <c r="HT33" s="132"/>
      <c r="HU33" s="133"/>
      <c r="HV33" s="131">
        <f>データ!BF7</f>
        <v>10</v>
      </c>
      <c r="HW33" s="132"/>
      <c r="HX33" s="132"/>
      <c r="HY33" s="132"/>
      <c r="HZ33" s="132"/>
      <c r="IA33" s="132"/>
      <c r="IB33" s="132"/>
      <c r="IC33" s="132"/>
      <c r="ID33" s="132"/>
      <c r="IE33" s="132"/>
      <c r="IF33" s="132"/>
      <c r="IG33" s="132"/>
      <c r="IH33" s="132"/>
      <c r="II33" s="132"/>
      <c r="IJ33" s="133"/>
      <c r="IK33" s="131">
        <f>データ!BG7</f>
        <v>9.8000000000000007</v>
      </c>
      <c r="IL33" s="132"/>
      <c r="IM33" s="132"/>
      <c r="IN33" s="132"/>
      <c r="IO33" s="132"/>
      <c r="IP33" s="132"/>
      <c r="IQ33" s="132"/>
      <c r="IR33" s="132"/>
      <c r="IS33" s="132"/>
      <c r="IT33" s="132"/>
      <c r="IU33" s="132"/>
      <c r="IV33" s="132"/>
      <c r="IW33" s="132"/>
      <c r="IX33" s="132"/>
      <c r="IY33" s="133"/>
      <c r="IZ33" s="131">
        <f>データ!BH7</f>
        <v>12.9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88.3</v>
      </c>
      <c r="KG33" s="132"/>
      <c r="KH33" s="132"/>
      <c r="KI33" s="132"/>
      <c r="KJ33" s="132"/>
      <c r="KK33" s="132"/>
      <c r="KL33" s="132"/>
      <c r="KM33" s="132"/>
      <c r="KN33" s="132"/>
      <c r="KO33" s="132"/>
      <c r="KP33" s="132"/>
      <c r="KQ33" s="132"/>
      <c r="KR33" s="132"/>
      <c r="KS33" s="132"/>
      <c r="KT33" s="133"/>
      <c r="KU33" s="131">
        <f>データ!BP7</f>
        <v>78.099999999999994</v>
      </c>
      <c r="KV33" s="132"/>
      <c r="KW33" s="132"/>
      <c r="KX33" s="132"/>
      <c r="KY33" s="132"/>
      <c r="KZ33" s="132"/>
      <c r="LA33" s="132"/>
      <c r="LB33" s="132"/>
      <c r="LC33" s="132"/>
      <c r="LD33" s="132"/>
      <c r="LE33" s="132"/>
      <c r="LF33" s="132"/>
      <c r="LG33" s="132"/>
      <c r="LH33" s="132"/>
      <c r="LI33" s="133"/>
      <c r="LJ33" s="131">
        <f>データ!BQ7</f>
        <v>72.900000000000006</v>
      </c>
      <c r="LK33" s="132"/>
      <c r="LL33" s="132"/>
      <c r="LM33" s="132"/>
      <c r="LN33" s="132"/>
      <c r="LO33" s="132"/>
      <c r="LP33" s="132"/>
      <c r="LQ33" s="132"/>
      <c r="LR33" s="132"/>
      <c r="LS33" s="132"/>
      <c r="LT33" s="132"/>
      <c r="LU33" s="132"/>
      <c r="LV33" s="132"/>
      <c r="LW33" s="132"/>
      <c r="LX33" s="133"/>
      <c r="LY33" s="131">
        <f>データ!BR7</f>
        <v>58.4</v>
      </c>
      <c r="LZ33" s="132"/>
      <c r="MA33" s="132"/>
      <c r="MB33" s="132"/>
      <c r="MC33" s="132"/>
      <c r="MD33" s="132"/>
      <c r="ME33" s="132"/>
      <c r="MF33" s="132"/>
      <c r="MG33" s="132"/>
      <c r="MH33" s="132"/>
      <c r="MI33" s="132"/>
      <c r="MJ33" s="132"/>
      <c r="MK33" s="132"/>
      <c r="ML33" s="132"/>
      <c r="MM33" s="133"/>
      <c r="MN33" s="131">
        <f>データ!BS7</f>
        <v>81.5</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7" customHeight="1" x14ac:dyDescent="0.15">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7"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7"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7"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7"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7"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173</v>
      </c>
      <c r="NK39" s="122"/>
      <c r="NL39" s="122"/>
      <c r="NM39" s="122"/>
      <c r="NN39" s="122"/>
      <c r="NO39" s="122"/>
      <c r="NP39" s="122"/>
      <c r="NQ39" s="122"/>
      <c r="NR39" s="122"/>
      <c r="NS39" s="122"/>
      <c r="NT39" s="122"/>
      <c r="NU39" s="122"/>
      <c r="NV39" s="122"/>
      <c r="NW39" s="122"/>
      <c r="NX39" s="123"/>
      <c r="OC39" s="28" t="s">
        <v>65</v>
      </c>
      <c r="OD39" s="29"/>
      <c r="OE39" s="29"/>
    </row>
    <row r="40" spans="1:395" ht="13.7"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7"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7"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7"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7"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7"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7"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7"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7"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7"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7"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7"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7"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7"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7"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176</v>
      </c>
      <c r="NK54" s="122"/>
      <c r="NL54" s="122"/>
      <c r="NM54" s="122"/>
      <c r="NN54" s="122"/>
      <c r="NO54" s="122"/>
      <c r="NP54" s="122"/>
      <c r="NQ54" s="122"/>
      <c r="NR54" s="122"/>
      <c r="NS54" s="122"/>
      <c r="NT54" s="122"/>
      <c r="NU54" s="122"/>
      <c r="NV54" s="122"/>
      <c r="NW54" s="122"/>
      <c r="NX54" s="123"/>
    </row>
    <row r="55" spans="1:395" ht="13.7" customHeight="1" x14ac:dyDescent="0.15">
      <c r="A55" s="2"/>
      <c r="B55" s="25"/>
      <c r="C55" s="5"/>
      <c r="D55" s="5"/>
      <c r="E55" s="5"/>
      <c r="F55" s="5"/>
      <c r="G55" s="130" t="s">
        <v>55</v>
      </c>
      <c r="H55" s="130"/>
      <c r="I55" s="130"/>
      <c r="J55" s="130"/>
      <c r="K55" s="130"/>
      <c r="L55" s="130"/>
      <c r="M55" s="130"/>
      <c r="N55" s="130"/>
      <c r="O55" s="130"/>
      <c r="P55" s="140">
        <f>データ!BZ7</f>
        <v>15912</v>
      </c>
      <c r="Q55" s="141"/>
      <c r="R55" s="141"/>
      <c r="S55" s="141"/>
      <c r="T55" s="141"/>
      <c r="U55" s="141"/>
      <c r="V55" s="141"/>
      <c r="W55" s="141"/>
      <c r="X55" s="141"/>
      <c r="Y55" s="141"/>
      <c r="Z55" s="141"/>
      <c r="AA55" s="141"/>
      <c r="AB55" s="141"/>
      <c r="AC55" s="141"/>
      <c r="AD55" s="142"/>
      <c r="AE55" s="140">
        <f>データ!CA7</f>
        <v>17042</v>
      </c>
      <c r="AF55" s="141"/>
      <c r="AG55" s="141"/>
      <c r="AH55" s="141"/>
      <c r="AI55" s="141"/>
      <c r="AJ55" s="141"/>
      <c r="AK55" s="141"/>
      <c r="AL55" s="141"/>
      <c r="AM55" s="141"/>
      <c r="AN55" s="141"/>
      <c r="AO55" s="141"/>
      <c r="AP55" s="141"/>
      <c r="AQ55" s="141"/>
      <c r="AR55" s="141"/>
      <c r="AS55" s="142"/>
      <c r="AT55" s="140">
        <f>データ!CB7</f>
        <v>17732</v>
      </c>
      <c r="AU55" s="141"/>
      <c r="AV55" s="141"/>
      <c r="AW55" s="141"/>
      <c r="AX55" s="141"/>
      <c r="AY55" s="141"/>
      <c r="AZ55" s="141"/>
      <c r="BA55" s="141"/>
      <c r="BB55" s="141"/>
      <c r="BC55" s="141"/>
      <c r="BD55" s="141"/>
      <c r="BE55" s="141"/>
      <c r="BF55" s="141"/>
      <c r="BG55" s="141"/>
      <c r="BH55" s="142"/>
      <c r="BI55" s="140">
        <f>データ!CC7</f>
        <v>19568</v>
      </c>
      <c r="BJ55" s="141"/>
      <c r="BK55" s="141"/>
      <c r="BL55" s="141"/>
      <c r="BM55" s="141"/>
      <c r="BN55" s="141"/>
      <c r="BO55" s="141"/>
      <c r="BP55" s="141"/>
      <c r="BQ55" s="141"/>
      <c r="BR55" s="141"/>
      <c r="BS55" s="141"/>
      <c r="BT55" s="141"/>
      <c r="BU55" s="141"/>
      <c r="BV55" s="141"/>
      <c r="BW55" s="142"/>
      <c r="BX55" s="140">
        <f>データ!CD7</f>
        <v>23451</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10128</v>
      </c>
      <c r="DE55" s="141"/>
      <c r="DF55" s="141"/>
      <c r="DG55" s="141"/>
      <c r="DH55" s="141"/>
      <c r="DI55" s="141"/>
      <c r="DJ55" s="141"/>
      <c r="DK55" s="141"/>
      <c r="DL55" s="141"/>
      <c r="DM55" s="141"/>
      <c r="DN55" s="141"/>
      <c r="DO55" s="141"/>
      <c r="DP55" s="141"/>
      <c r="DQ55" s="141"/>
      <c r="DR55" s="142"/>
      <c r="DS55" s="140">
        <f>データ!CL7</f>
        <v>10266</v>
      </c>
      <c r="DT55" s="141"/>
      <c r="DU55" s="141"/>
      <c r="DV55" s="141"/>
      <c r="DW55" s="141"/>
      <c r="DX55" s="141"/>
      <c r="DY55" s="141"/>
      <c r="DZ55" s="141"/>
      <c r="EA55" s="141"/>
      <c r="EB55" s="141"/>
      <c r="EC55" s="141"/>
      <c r="ED55" s="141"/>
      <c r="EE55" s="141"/>
      <c r="EF55" s="141"/>
      <c r="EG55" s="142"/>
      <c r="EH55" s="140">
        <f>データ!CM7</f>
        <v>10401</v>
      </c>
      <c r="EI55" s="141"/>
      <c r="EJ55" s="141"/>
      <c r="EK55" s="141"/>
      <c r="EL55" s="141"/>
      <c r="EM55" s="141"/>
      <c r="EN55" s="141"/>
      <c r="EO55" s="141"/>
      <c r="EP55" s="141"/>
      <c r="EQ55" s="141"/>
      <c r="ER55" s="141"/>
      <c r="ES55" s="141"/>
      <c r="ET55" s="141"/>
      <c r="EU55" s="141"/>
      <c r="EV55" s="142"/>
      <c r="EW55" s="140">
        <f>データ!CN7</f>
        <v>10594</v>
      </c>
      <c r="EX55" s="141"/>
      <c r="EY55" s="141"/>
      <c r="EZ55" s="141"/>
      <c r="FA55" s="141"/>
      <c r="FB55" s="141"/>
      <c r="FC55" s="141"/>
      <c r="FD55" s="141"/>
      <c r="FE55" s="141"/>
      <c r="FF55" s="141"/>
      <c r="FG55" s="141"/>
      <c r="FH55" s="141"/>
      <c r="FI55" s="141"/>
      <c r="FJ55" s="141"/>
      <c r="FK55" s="142"/>
      <c r="FL55" s="140">
        <f>データ!CO7</f>
        <v>11285</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66.599999999999994</v>
      </c>
      <c r="GS55" s="132"/>
      <c r="GT55" s="132"/>
      <c r="GU55" s="132"/>
      <c r="GV55" s="132"/>
      <c r="GW55" s="132"/>
      <c r="GX55" s="132"/>
      <c r="GY55" s="132"/>
      <c r="GZ55" s="132"/>
      <c r="HA55" s="132"/>
      <c r="HB55" s="132"/>
      <c r="HC55" s="132"/>
      <c r="HD55" s="132"/>
      <c r="HE55" s="132"/>
      <c r="HF55" s="133"/>
      <c r="HG55" s="131">
        <f>データ!CW7</f>
        <v>68.900000000000006</v>
      </c>
      <c r="HH55" s="132"/>
      <c r="HI55" s="132"/>
      <c r="HJ55" s="132"/>
      <c r="HK55" s="132"/>
      <c r="HL55" s="132"/>
      <c r="HM55" s="132"/>
      <c r="HN55" s="132"/>
      <c r="HO55" s="132"/>
      <c r="HP55" s="132"/>
      <c r="HQ55" s="132"/>
      <c r="HR55" s="132"/>
      <c r="HS55" s="132"/>
      <c r="HT55" s="132"/>
      <c r="HU55" s="133"/>
      <c r="HV55" s="131">
        <f>データ!CX7</f>
        <v>67</v>
      </c>
      <c r="HW55" s="132"/>
      <c r="HX55" s="132"/>
      <c r="HY55" s="132"/>
      <c r="HZ55" s="132"/>
      <c r="IA55" s="132"/>
      <c r="IB55" s="132"/>
      <c r="IC55" s="132"/>
      <c r="ID55" s="132"/>
      <c r="IE55" s="132"/>
      <c r="IF55" s="132"/>
      <c r="IG55" s="132"/>
      <c r="IH55" s="132"/>
      <c r="II55" s="132"/>
      <c r="IJ55" s="133"/>
      <c r="IK55" s="131">
        <f>データ!CY7</f>
        <v>71.2</v>
      </c>
      <c r="IL55" s="132"/>
      <c r="IM55" s="132"/>
      <c r="IN55" s="132"/>
      <c r="IO55" s="132"/>
      <c r="IP55" s="132"/>
      <c r="IQ55" s="132"/>
      <c r="IR55" s="132"/>
      <c r="IS55" s="132"/>
      <c r="IT55" s="132"/>
      <c r="IU55" s="132"/>
      <c r="IV55" s="132"/>
      <c r="IW55" s="132"/>
      <c r="IX55" s="132"/>
      <c r="IY55" s="133"/>
      <c r="IZ55" s="131">
        <f>データ!CZ7</f>
        <v>58.7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14.5</v>
      </c>
      <c r="KG55" s="132"/>
      <c r="KH55" s="132"/>
      <c r="KI55" s="132"/>
      <c r="KJ55" s="132"/>
      <c r="KK55" s="132"/>
      <c r="KL55" s="132"/>
      <c r="KM55" s="132"/>
      <c r="KN55" s="132"/>
      <c r="KO55" s="132"/>
      <c r="KP55" s="132"/>
      <c r="KQ55" s="132"/>
      <c r="KR55" s="132"/>
      <c r="KS55" s="132"/>
      <c r="KT55" s="133"/>
      <c r="KU55" s="131">
        <f>データ!DH7</f>
        <v>14.9</v>
      </c>
      <c r="KV55" s="132"/>
      <c r="KW55" s="132"/>
      <c r="KX55" s="132"/>
      <c r="KY55" s="132"/>
      <c r="KZ55" s="132"/>
      <c r="LA55" s="132"/>
      <c r="LB55" s="132"/>
      <c r="LC55" s="132"/>
      <c r="LD55" s="132"/>
      <c r="LE55" s="132"/>
      <c r="LF55" s="132"/>
      <c r="LG55" s="132"/>
      <c r="LH55" s="132"/>
      <c r="LI55" s="133"/>
      <c r="LJ55" s="131">
        <f>データ!DI7</f>
        <v>11.9</v>
      </c>
      <c r="LK55" s="132"/>
      <c r="LL55" s="132"/>
      <c r="LM55" s="132"/>
      <c r="LN55" s="132"/>
      <c r="LO55" s="132"/>
      <c r="LP55" s="132"/>
      <c r="LQ55" s="132"/>
      <c r="LR55" s="132"/>
      <c r="LS55" s="132"/>
      <c r="LT55" s="132"/>
      <c r="LU55" s="132"/>
      <c r="LV55" s="132"/>
      <c r="LW55" s="132"/>
      <c r="LX55" s="133"/>
      <c r="LY55" s="131">
        <f>データ!DJ7</f>
        <v>11.3</v>
      </c>
      <c r="LZ55" s="132"/>
      <c r="MA55" s="132"/>
      <c r="MB55" s="132"/>
      <c r="MC55" s="132"/>
      <c r="MD55" s="132"/>
      <c r="ME55" s="132"/>
      <c r="MF55" s="132"/>
      <c r="MG55" s="132"/>
      <c r="MH55" s="132"/>
      <c r="MI55" s="132"/>
      <c r="MJ55" s="132"/>
      <c r="MK55" s="132"/>
      <c r="ML55" s="132"/>
      <c r="MM55" s="133"/>
      <c r="MN55" s="131">
        <f>データ!DK7</f>
        <v>11.9</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7" customHeight="1" x14ac:dyDescent="0.15">
      <c r="A56" s="2"/>
      <c r="B56" s="25"/>
      <c r="C56" s="5"/>
      <c r="D56" s="5"/>
      <c r="E56" s="5"/>
      <c r="F56" s="5"/>
      <c r="G56" s="130" t="s">
        <v>57</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25711</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9060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7"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7"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7"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7"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7"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7"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7"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7"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7"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7"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7"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7"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7"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7"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174</v>
      </c>
      <c r="NK70" s="144"/>
      <c r="NL70" s="144"/>
      <c r="NM70" s="144"/>
      <c r="NN70" s="144"/>
      <c r="NO70" s="144"/>
      <c r="NP70" s="144"/>
      <c r="NQ70" s="144"/>
      <c r="NR70" s="144"/>
      <c r="NS70" s="144"/>
      <c r="NT70" s="144"/>
      <c r="NU70" s="144"/>
      <c r="NV70" s="144"/>
      <c r="NW70" s="144"/>
      <c r="NX70" s="145"/>
    </row>
    <row r="71" spans="1:388" ht="13.7"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7"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7"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7"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7"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7"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7"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7"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7"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54.3</v>
      </c>
      <c r="V79" s="153"/>
      <c r="W79" s="153"/>
      <c r="X79" s="153"/>
      <c r="Y79" s="153"/>
      <c r="Z79" s="153"/>
      <c r="AA79" s="153"/>
      <c r="AB79" s="153"/>
      <c r="AC79" s="153"/>
      <c r="AD79" s="153"/>
      <c r="AE79" s="153"/>
      <c r="AF79" s="153"/>
      <c r="AG79" s="153"/>
      <c r="AH79" s="153"/>
      <c r="AI79" s="153"/>
      <c r="AJ79" s="153"/>
      <c r="AK79" s="153"/>
      <c r="AL79" s="153"/>
      <c r="AM79" s="153"/>
      <c r="AN79" s="153">
        <f>データ!DS7</f>
        <v>56.4</v>
      </c>
      <c r="AO79" s="153"/>
      <c r="AP79" s="153"/>
      <c r="AQ79" s="153"/>
      <c r="AR79" s="153"/>
      <c r="AS79" s="153"/>
      <c r="AT79" s="153"/>
      <c r="AU79" s="153"/>
      <c r="AV79" s="153"/>
      <c r="AW79" s="153"/>
      <c r="AX79" s="153"/>
      <c r="AY79" s="153"/>
      <c r="AZ79" s="153"/>
      <c r="BA79" s="153"/>
      <c r="BB79" s="153"/>
      <c r="BC79" s="153"/>
      <c r="BD79" s="153"/>
      <c r="BE79" s="153"/>
      <c r="BF79" s="153"/>
      <c r="BG79" s="153">
        <f>データ!DT7</f>
        <v>59.8</v>
      </c>
      <c r="BH79" s="153"/>
      <c r="BI79" s="153"/>
      <c r="BJ79" s="153"/>
      <c r="BK79" s="153"/>
      <c r="BL79" s="153"/>
      <c r="BM79" s="153"/>
      <c r="BN79" s="153"/>
      <c r="BO79" s="153"/>
      <c r="BP79" s="153"/>
      <c r="BQ79" s="153"/>
      <c r="BR79" s="153"/>
      <c r="BS79" s="153"/>
      <c r="BT79" s="153"/>
      <c r="BU79" s="153"/>
      <c r="BV79" s="153"/>
      <c r="BW79" s="153"/>
      <c r="BX79" s="153"/>
      <c r="BY79" s="153"/>
      <c r="BZ79" s="153">
        <f>データ!DU7</f>
        <v>63.3</v>
      </c>
      <c r="CA79" s="153"/>
      <c r="CB79" s="153"/>
      <c r="CC79" s="153"/>
      <c r="CD79" s="153"/>
      <c r="CE79" s="153"/>
      <c r="CF79" s="153"/>
      <c r="CG79" s="153"/>
      <c r="CH79" s="153"/>
      <c r="CI79" s="153"/>
      <c r="CJ79" s="153"/>
      <c r="CK79" s="153"/>
      <c r="CL79" s="153"/>
      <c r="CM79" s="153"/>
      <c r="CN79" s="153"/>
      <c r="CO79" s="153"/>
      <c r="CP79" s="153"/>
      <c r="CQ79" s="153"/>
      <c r="CR79" s="153"/>
      <c r="CS79" s="153">
        <f>データ!DV7</f>
        <v>66.8</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71.3</v>
      </c>
      <c r="EP79" s="153"/>
      <c r="EQ79" s="153"/>
      <c r="ER79" s="153"/>
      <c r="ES79" s="153"/>
      <c r="ET79" s="153"/>
      <c r="EU79" s="153"/>
      <c r="EV79" s="153"/>
      <c r="EW79" s="153"/>
      <c r="EX79" s="153"/>
      <c r="EY79" s="153"/>
      <c r="EZ79" s="153"/>
      <c r="FA79" s="153"/>
      <c r="FB79" s="153"/>
      <c r="FC79" s="153"/>
      <c r="FD79" s="153"/>
      <c r="FE79" s="153"/>
      <c r="FF79" s="153"/>
      <c r="FG79" s="153"/>
      <c r="FH79" s="153">
        <f>データ!ED7</f>
        <v>67.3</v>
      </c>
      <c r="FI79" s="153"/>
      <c r="FJ79" s="153"/>
      <c r="FK79" s="153"/>
      <c r="FL79" s="153"/>
      <c r="FM79" s="153"/>
      <c r="FN79" s="153"/>
      <c r="FO79" s="153"/>
      <c r="FP79" s="153"/>
      <c r="FQ79" s="153"/>
      <c r="FR79" s="153"/>
      <c r="FS79" s="153"/>
      <c r="FT79" s="153"/>
      <c r="FU79" s="153"/>
      <c r="FV79" s="153"/>
      <c r="FW79" s="153"/>
      <c r="FX79" s="153"/>
      <c r="FY79" s="153"/>
      <c r="FZ79" s="153"/>
      <c r="GA79" s="153">
        <f>データ!EE7</f>
        <v>68.8</v>
      </c>
      <c r="GB79" s="153"/>
      <c r="GC79" s="153"/>
      <c r="GD79" s="153"/>
      <c r="GE79" s="153"/>
      <c r="GF79" s="153"/>
      <c r="GG79" s="153"/>
      <c r="GH79" s="153"/>
      <c r="GI79" s="153"/>
      <c r="GJ79" s="153"/>
      <c r="GK79" s="153"/>
      <c r="GL79" s="153"/>
      <c r="GM79" s="153"/>
      <c r="GN79" s="153"/>
      <c r="GO79" s="153"/>
      <c r="GP79" s="153"/>
      <c r="GQ79" s="153"/>
      <c r="GR79" s="153"/>
      <c r="GS79" s="153"/>
      <c r="GT79" s="153">
        <f>データ!EF7</f>
        <v>71.5</v>
      </c>
      <c r="GU79" s="153"/>
      <c r="GV79" s="153"/>
      <c r="GW79" s="153"/>
      <c r="GX79" s="153"/>
      <c r="GY79" s="153"/>
      <c r="GZ79" s="153"/>
      <c r="HA79" s="153"/>
      <c r="HB79" s="153"/>
      <c r="HC79" s="153"/>
      <c r="HD79" s="153"/>
      <c r="HE79" s="153"/>
      <c r="HF79" s="153"/>
      <c r="HG79" s="153"/>
      <c r="HH79" s="153"/>
      <c r="HI79" s="153"/>
      <c r="HJ79" s="153"/>
      <c r="HK79" s="153"/>
      <c r="HL79" s="153"/>
      <c r="HM79" s="153">
        <f>データ!EG7</f>
        <v>74.7</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19189900</v>
      </c>
      <c r="JK79" s="154"/>
      <c r="JL79" s="154"/>
      <c r="JM79" s="154"/>
      <c r="JN79" s="154"/>
      <c r="JO79" s="154"/>
      <c r="JP79" s="154"/>
      <c r="JQ79" s="154"/>
      <c r="JR79" s="154"/>
      <c r="JS79" s="154"/>
      <c r="JT79" s="154"/>
      <c r="JU79" s="154"/>
      <c r="JV79" s="154"/>
      <c r="JW79" s="154"/>
      <c r="JX79" s="154"/>
      <c r="JY79" s="154"/>
      <c r="JZ79" s="154"/>
      <c r="KA79" s="154"/>
      <c r="KB79" s="154"/>
      <c r="KC79" s="154">
        <f>データ!EO7</f>
        <v>19211391</v>
      </c>
      <c r="KD79" s="154"/>
      <c r="KE79" s="154"/>
      <c r="KF79" s="154"/>
      <c r="KG79" s="154"/>
      <c r="KH79" s="154"/>
      <c r="KI79" s="154"/>
      <c r="KJ79" s="154"/>
      <c r="KK79" s="154"/>
      <c r="KL79" s="154"/>
      <c r="KM79" s="154"/>
      <c r="KN79" s="154"/>
      <c r="KO79" s="154"/>
      <c r="KP79" s="154"/>
      <c r="KQ79" s="154"/>
      <c r="KR79" s="154"/>
      <c r="KS79" s="154"/>
      <c r="KT79" s="154"/>
      <c r="KU79" s="154"/>
      <c r="KV79" s="154">
        <f>データ!EP7</f>
        <v>19435245</v>
      </c>
      <c r="KW79" s="154"/>
      <c r="KX79" s="154"/>
      <c r="KY79" s="154"/>
      <c r="KZ79" s="154"/>
      <c r="LA79" s="154"/>
      <c r="LB79" s="154"/>
      <c r="LC79" s="154"/>
      <c r="LD79" s="154"/>
      <c r="LE79" s="154"/>
      <c r="LF79" s="154"/>
      <c r="LG79" s="154"/>
      <c r="LH79" s="154"/>
      <c r="LI79" s="154"/>
      <c r="LJ79" s="154"/>
      <c r="LK79" s="154"/>
      <c r="LL79" s="154"/>
      <c r="LM79" s="154"/>
      <c r="LN79" s="154"/>
      <c r="LO79" s="154">
        <f>データ!EQ7</f>
        <v>19592536</v>
      </c>
      <c r="LP79" s="154"/>
      <c r="LQ79" s="154"/>
      <c r="LR79" s="154"/>
      <c r="LS79" s="154"/>
      <c r="LT79" s="154"/>
      <c r="LU79" s="154"/>
      <c r="LV79" s="154"/>
      <c r="LW79" s="154"/>
      <c r="LX79" s="154"/>
      <c r="LY79" s="154"/>
      <c r="LZ79" s="154"/>
      <c r="MA79" s="154"/>
      <c r="MB79" s="154"/>
      <c r="MC79" s="154"/>
      <c r="MD79" s="154"/>
      <c r="ME79" s="154"/>
      <c r="MF79" s="154"/>
      <c r="MG79" s="154"/>
      <c r="MH79" s="154">
        <f>データ!ER7</f>
        <v>43258760</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7"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56.1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73.2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38744035</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7"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7"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7"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7"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90</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U5nBudCYJ/3CjOzUHwZN8JEM+bHSfiXm8szfRXTRMKKHwT2TRTyaDIPQbqL4H1GJa0sNbrTkzOpy/ATCxa/rcw==" saltValue="fAJYdpO7lygx1jY+qKQa1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7"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149</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150</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151</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152</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x14ac:dyDescent="0.15">
      <c r="A6" s="50" t="s">
        <v>153</v>
      </c>
      <c r="B6" s="65">
        <f>B8</f>
        <v>2018</v>
      </c>
      <c r="C6" s="65">
        <f t="shared" ref="C6:M6" si="2">C8</f>
        <v>69710</v>
      </c>
      <c r="D6" s="65">
        <f t="shared" si="2"/>
        <v>46</v>
      </c>
      <c r="E6" s="65">
        <f t="shared" si="2"/>
        <v>6</v>
      </c>
      <c r="F6" s="65">
        <f t="shared" si="2"/>
        <v>0</v>
      </c>
      <c r="G6" s="65">
        <f t="shared" si="2"/>
        <v>2</v>
      </c>
      <c r="H6" s="157" t="str">
        <f>IF(H8&lt;&gt;I8,H8,"")&amp;IF(I8&lt;&gt;J8,I8,"")&amp;"　"&amp;J8</f>
        <v>山形県置賜広域病院企業団　公立置賜長井病院</v>
      </c>
      <c r="I6" s="158"/>
      <c r="J6" s="159"/>
      <c r="K6" s="65" t="str">
        <f t="shared" si="2"/>
        <v>条例全部</v>
      </c>
      <c r="L6" s="65" t="str">
        <f t="shared" si="2"/>
        <v>病院事業</v>
      </c>
      <c r="M6" s="65" t="str">
        <f t="shared" si="2"/>
        <v>一般病院</v>
      </c>
      <c r="N6" s="65" t="str">
        <f>N8</f>
        <v>50床以上～100床未満</v>
      </c>
      <c r="O6" s="65" t="str">
        <f>O8</f>
        <v>非設置</v>
      </c>
      <c r="P6" s="65" t="str">
        <f>P8</f>
        <v>直営</v>
      </c>
      <c r="Q6" s="66">
        <f t="shared" ref="Q6:AG6" si="3">Q8</f>
        <v>9</v>
      </c>
      <c r="R6" s="65" t="str">
        <f t="shared" si="3"/>
        <v>-</v>
      </c>
      <c r="S6" s="65" t="str">
        <f t="shared" si="3"/>
        <v>透 訓</v>
      </c>
      <c r="T6" s="65" t="str">
        <f t="shared" si="3"/>
        <v>-</v>
      </c>
      <c r="U6" s="66" t="str">
        <f>U8</f>
        <v>-</v>
      </c>
      <c r="V6" s="66">
        <f>V8</f>
        <v>16247</v>
      </c>
      <c r="W6" s="65" t="str">
        <f>W8</f>
        <v>第２種該当</v>
      </c>
      <c r="X6" s="65" t="str">
        <f t="shared" si="3"/>
        <v>１５：１</v>
      </c>
      <c r="Y6" s="66">
        <f t="shared" si="3"/>
        <v>50</v>
      </c>
      <c r="Z6" s="66" t="str">
        <f t="shared" si="3"/>
        <v>-</v>
      </c>
      <c r="AA6" s="66" t="str">
        <f t="shared" si="3"/>
        <v>-</v>
      </c>
      <c r="AB6" s="66" t="str">
        <f t="shared" si="3"/>
        <v>-</v>
      </c>
      <c r="AC6" s="66" t="str">
        <f t="shared" si="3"/>
        <v>-</v>
      </c>
      <c r="AD6" s="66">
        <f t="shared" si="3"/>
        <v>50</v>
      </c>
      <c r="AE6" s="66">
        <f t="shared" si="3"/>
        <v>50</v>
      </c>
      <c r="AF6" s="66" t="str">
        <f t="shared" si="3"/>
        <v>-</v>
      </c>
      <c r="AG6" s="66">
        <f t="shared" si="3"/>
        <v>50</v>
      </c>
      <c r="AH6" s="67">
        <f>IF(AH8="-",NA(),AH8)</f>
        <v>109.3</v>
      </c>
      <c r="AI6" s="67">
        <f t="shared" ref="AI6:AQ6" si="4">IF(AI8="-",NA(),AI8)</f>
        <v>108.6</v>
      </c>
      <c r="AJ6" s="67">
        <f t="shared" si="4"/>
        <v>108</v>
      </c>
      <c r="AK6" s="67">
        <f t="shared" si="4"/>
        <v>109.1</v>
      </c>
      <c r="AL6" s="67">
        <f t="shared" si="4"/>
        <v>109.4</v>
      </c>
      <c r="AM6" s="67">
        <f t="shared" si="4"/>
        <v>96.9</v>
      </c>
      <c r="AN6" s="67">
        <f t="shared" si="4"/>
        <v>98.3</v>
      </c>
      <c r="AO6" s="67">
        <f t="shared" si="4"/>
        <v>96.7</v>
      </c>
      <c r="AP6" s="67">
        <f t="shared" si="4"/>
        <v>96.6</v>
      </c>
      <c r="AQ6" s="67">
        <f t="shared" si="4"/>
        <v>97.5</v>
      </c>
      <c r="AR6" s="67" t="str">
        <f>IF(AR8="-","【-】","【"&amp;SUBSTITUTE(TEXT(AR8,"#,##0.0"),"-","△")&amp;"】")</f>
        <v>【98.8】</v>
      </c>
      <c r="AS6" s="67">
        <f>IF(AS8="-",NA(),AS8)</f>
        <v>85.8</v>
      </c>
      <c r="AT6" s="67">
        <f t="shared" ref="AT6:BB6" si="5">IF(AT8="-",NA(),AT8)</f>
        <v>84.4</v>
      </c>
      <c r="AU6" s="67">
        <f t="shared" si="5"/>
        <v>84.3</v>
      </c>
      <c r="AV6" s="67">
        <f t="shared" si="5"/>
        <v>80.900000000000006</v>
      </c>
      <c r="AW6" s="67">
        <f t="shared" si="5"/>
        <v>87.5</v>
      </c>
      <c r="AX6" s="67">
        <f t="shared" si="5"/>
        <v>85.4</v>
      </c>
      <c r="AY6" s="67">
        <f t="shared" si="5"/>
        <v>85.3</v>
      </c>
      <c r="AZ6" s="67">
        <f t="shared" si="5"/>
        <v>84.2</v>
      </c>
      <c r="BA6" s="67">
        <f t="shared" si="5"/>
        <v>83.9</v>
      </c>
      <c r="BB6" s="67">
        <f t="shared" si="5"/>
        <v>77</v>
      </c>
      <c r="BC6" s="67" t="str">
        <f>IF(BC8="-","【-】","【"&amp;SUBSTITUTE(TEXT(BC8,"#,##0.0"),"-","△")&amp;"】")</f>
        <v>【89.7】</v>
      </c>
      <c r="BD6" s="67">
        <f>IF(BD8="-",NA(),BD8)</f>
        <v>7.9</v>
      </c>
      <c r="BE6" s="67">
        <f t="shared" ref="BE6:BM6" si="6">IF(BE8="-",NA(),BE8)</f>
        <v>8.9</v>
      </c>
      <c r="BF6" s="67">
        <f t="shared" si="6"/>
        <v>10</v>
      </c>
      <c r="BG6" s="67">
        <f t="shared" si="6"/>
        <v>9.8000000000000007</v>
      </c>
      <c r="BH6" s="67">
        <f t="shared" si="6"/>
        <v>12.9</v>
      </c>
      <c r="BI6" s="67">
        <f t="shared" si="6"/>
        <v>112.9</v>
      </c>
      <c r="BJ6" s="67">
        <f t="shared" si="6"/>
        <v>118.9</v>
      </c>
      <c r="BK6" s="67">
        <f t="shared" si="6"/>
        <v>119.5</v>
      </c>
      <c r="BL6" s="67">
        <f t="shared" si="6"/>
        <v>116.9</v>
      </c>
      <c r="BM6" s="67">
        <f t="shared" si="6"/>
        <v>117</v>
      </c>
      <c r="BN6" s="67" t="str">
        <f>IF(BN8="-","【-】","【"&amp;SUBSTITUTE(TEXT(BN8,"#,##0.0"),"-","△")&amp;"】")</f>
        <v>【64.1】</v>
      </c>
      <c r="BO6" s="67">
        <f>IF(BO8="-",NA(),BO8)</f>
        <v>88.3</v>
      </c>
      <c r="BP6" s="67">
        <f t="shared" ref="BP6:BX6" si="7">IF(BP8="-",NA(),BP8)</f>
        <v>78.099999999999994</v>
      </c>
      <c r="BQ6" s="67">
        <f t="shared" si="7"/>
        <v>72.900000000000006</v>
      </c>
      <c r="BR6" s="67">
        <f t="shared" si="7"/>
        <v>58.4</v>
      </c>
      <c r="BS6" s="67">
        <f t="shared" si="7"/>
        <v>81.5</v>
      </c>
      <c r="BT6" s="67">
        <f t="shared" si="7"/>
        <v>68.3</v>
      </c>
      <c r="BU6" s="67">
        <f t="shared" si="7"/>
        <v>67.900000000000006</v>
      </c>
      <c r="BV6" s="67">
        <f t="shared" si="7"/>
        <v>69.8</v>
      </c>
      <c r="BW6" s="67">
        <f t="shared" si="7"/>
        <v>69.7</v>
      </c>
      <c r="BX6" s="67">
        <f t="shared" si="7"/>
        <v>66.900000000000006</v>
      </c>
      <c r="BY6" s="67" t="str">
        <f>IF(BY8="-","【-】","【"&amp;SUBSTITUTE(TEXT(BY8,"#,##0.0"),"-","△")&amp;"】")</f>
        <v>【74.9】</v>
      </c>
      <c r="BZ6" s="68">
        <f>IF(BZ8="-",NA(),BZ8)</f>
        <v>15912</v>
      </c>
      <c r="CA6" s="68">
        <f t="shared" ref="CA6:CI6" si="8">IF(CA8="-",NA(),CA8)</f>
        <v>17042</v>
      </c>
      <c r="CB6" s="68">
        <f t="shared" si="8"/>
        <v>17732</v>
      </c>
      <c r="CC6" s="68">
        <f t="shared" si="8"/>
        <v>19568</v>
      </c>
      <c r="CD6" s="68">
        <f t="shared" si="8"/>
        <v>23451</v>
      </c>
      <c r="CE6" s="68">
        <f t="shared" si="8"/>
        <v>32431</v>
      </c>
      <c r="CF6" s="68">
        <f t="shared" si="8"/>
        <v>32532</v>
      </c>
      <c r="CG6" s="68">
        <f t="shared" si="8"/>
        <v>33492</v>
      </c>
      <c r="CH6" s="68">
        <f t="shared" si="8"/>
        <v>34136</v>
      </c>
      <c r="CI6" s="68">
        <f t="shared" si="8"/>
        <v>25711</v>
      </c>
      <c r="CJ6" s="67" t="str">
        <f>IF(CJ8="-","【-】","【"&amp;SUBSTITUTE(TEXT(CJ8,"#,##0"),"-","△")&amp;"】")</f>
        <v>【52,412】</v>
      </c>
      <c r="CK6" s="68">
        <f>IF(CK8="-",NA(),CK8)</f>
        <v>10128</v>
      </c>
      <c r="CL6" s="68">
        <f t="shared" ref="CL6:CT6" si="9">IF(CL8="-",NA(),CL8)</f>
        <v>10266</v>
      </c>
      <c r="CM6" s="68">
        <f t="shared" si="9"/>
        <v>10401</v>
      </c>
      <c r="CN6" s="68">
        <f t="shared" si="9"/>
        <v>10594</v>
      </c>
      <c r="CO6" s="68">
        <f t="shared" si="9"/>
        <v>11285</v>
      </c>
      <c r="CP6" s="68">
        <f t="shared" si="9"/>
        <v>9726</v>
      </c>
      <c r="CQ6" s="68">
        <f t="shared" si="9"/>
        <v>10037</v>
      </c>
      <c r="CR6" s="68">
        <f t="shared" si="9"/>
        <v>9976</v>
      </c>
      <c r="CS6" s="68">
        <f t="shared" si="9"/>
        <v>10130</v>
      </c>
      <c r="CT6" s="68">
        <f t="shared" si="9"/>
        <v>9060</v>
      </c>
      <c r="CU6" s="67" t="str">
        <f>IF(CU8="-","【-】","【"&amp;SUBSTITUTE(TEXT(CU8,"#,##0"),"-","△")&amp;"】")</f>
        <v>【14,708】</v>
      </c>
      <c r="CV6" s="67">
        <f>IF(CV8="-",NA(),CV8)</f>
        <v>66.599999999999994</v>
      </c>
      <c r="CW6" s="67">
        <f t="shared" ref="CW6:DE6" si="10">IF(CW8="-",NA(),CW8)</f>
        <v>68.900000000000006</v>
      </c>
      <c r="CX6" s="67">
        <f t="shared" si="10"/>
        <v>67</v>
      </c>
      <c r="CY6" s="67">
        <f t="shared" si="10"/>
        <v>71.2</v>
      </c>
      <c r="CZ6" s="67">
        <f t="shared" si="10"/>
        <v>58.7</v>
      </c>
      <c r="DA6" s="67">
        <f t="shared" si="10"/>
        <v>62.1</v>
      </c>
      <c r="DB6" s="67">
        <f t="shared" si="10"/>
        <v>62.5</v>
      </c>
      <c r="DC6" s="67">
        <f t="shared" si="10"/>
        <v>63.4</v>
      </c>
      <c r="DD6" s="67">
        <f t="shared" si="10"/>
        <v>63.4</v>
      </c>
      <c r="DE6" s="67">
        <f t="shared" si="10"/>
        <v>71.099999999999994</v>
      </c>
      <c r="DF6" s="67" t="str">
        <f>IF(DF8="-","【-】","【"&amp;SUBSTITUTE(TEXT(DF8,"#,##0.0"),"-","△")&amp;"】")</f>
        <v>【54.8】</v>
      </c>
      <c r="DG6" s="67">
        <f>IF(DG8="-",NA(),DG8)</f>
        <v>14.5</v>
      </c>
      <c r="DH6" s="67">
        <f t="shared" ref="DH6:DP6" si="11">IF(DH8="-",NA(),DH8)</f>
        <v>14.9</v>
      </c>
      <c r="DI6" s="67">
        <f t="shared" si="11"/>
        <v>11.9</v>
      </c>
      <c r="DJ6" s="67">
        <f t="shared" si="11"/>
        <v>11.3</v>
      </c>
      <c r="DK6" s="67">
        <f t="shared" si="11"/>
        <v>11.9</v>
      </c>
      <c r="DL6" s="67">
        <f t="shared" si="11"/>
        <v>18.899999999999999</v>
      </c>
      <c r="DM6" s="67">
        <f t="shared" si="11"/>
        <v>19</v>
      </c>
      <c r="DN6" s="67">
        <f t="shared" si="11"/>
        <v>18.7</v>
      </c>
      <c r="DO6" s="67">
        <f t="shared" si="11"/>
        <v>18.3</v>
      </c>
      <c r="DP6" s="67">
        <f t="shared" si="11"/>
        <v>16.5</v>
      </c>
      <c r="DQ6" s="67" t="str">
        <f>IF(DQ8="-","【-】","【"&amp;SUBSTITUTE(TEXT(DQ8,"#,##0.0"),"-","△")&amp;"】")</f>
        <v>【24.3】</v>
      </c>
      <c r="DR6" s="67">
        <f>IF(DR8="-",NA(),DR8)</f>
        <v>54.3</v>
      </c>
      <c r="DS6" s="67">
        <f t="shared" ref="DS6:EA6" si="12">IF(DS8="-",NA(),DS8)</f>
        <v>56.4</v>
      </c>
      <c r="DT6" s="67">
        <f t="shared" si="12"/>
        <v>59.8</v>
      </c>
      <c r="DU6" s="67">
        <f t="shared" si="12"/>
        <v>63.3</v>
      </c>
      <c r="DV6" s="67">
        <f t="shared" si="12"/>
        <v>66.8</v>
      </c>
      <c r="DW6" s="67">
        <f t="shared" si="12"/>
        <v>52.2</v>
      </c>
      <c r="DX6" s="67">
        <f t="shared" si="12"/>
        <v>52.4</v>
      </c>
      <c r="DY6" s="67">
        <f t="shared" si="12"/>
        <v>52.5</v>
      </c>
      <c r="DZ6" s="67">
        <f t="shared" si="12"/>
        <v>53.5</v>
      </c>
      <c r="EA6" s="67">
        <f t="shared" si="12"/>
        <v>56.1</v>
      </c>
      <c r="EB6" s="67" t="str">
        <f>IF(EB8="-","【-】","【"&amp;SUBSTITUTE(TEXT(EB8,"#,##0.0"),"-","△")&amp;"】")</f>
        <v>【52.5】</v>
      </c>
      <c r="EC6" s="67">
        <f>IF(EC8="-",NA(),EC8)</f>
        <v>71.3</v>
      </c>
      <c r="ED6" s="67">
        <f t="shared" ref="ED6:EL6" si="13">IF(ED8="-",NA(),ED8)</f>
        <v>67.3</v>
      </c>
      <c r="EE6" s="67">
        <f t="shared" si="13"/>
        <v>68.8</v>
      </c>
      <c r="EF6" s="67">
        <f t="shared" si="13"/>
        <v>71.5</v>
      </c>
      <c r="EG6" s="67">
        <f t="shared" si="13"/>
        <v>74.7</v>
      </c>
      <c r="EH6" s="67">
        <f t="shared" si="13"/>
        <v>69.599999999999994</v>
      </c>
      <c r="EI6" s="67">
        <f t="shared" si="13"/>
        <v>69.2</v>
      </c>
      <c r="EJ6" s="67">
        <f t="shared" si="13"/>
        <v>69.7</v>
      </c>
      <c r="EK6" s="67">
        <f t="shared" si="13"/>
        <v>71.3</v>
      </c>
      <c r="EL6" s="67">
        <f t="shared" si="13"/>
        <v>73.2</v>
      </c>
      <c r="EM6" s="67" t="str">
        <f>IF(EM8="-","【-】","【"&amp;SUBSTITUTE(TEXT(EM8,"#,##0.0"),"-","△")&amp;"】")</f>
        <v>【68.8】</v>
      </c>
      <c r="EN6" s="68">
        <f>IF(EN8="-",NA(),EN8)</f>
        <v>19189900</v>
      </c>
      <c r="EO6" s="68">
        <f t="shared" ref="EO6:EW6" si="14">IF(EO8="-",NA(),EO8)</f>
        <v>19211391</v>
      </c>
      <c r="EP6" s="68">
        <f t="shared" si="14"/>
        <v>19435245</v>
      </c>
      <c r="EQ6" s="68">
        <f t="shared" si="14"/>
        <v>19592536</v>
      </c>
      <c r="ER6" s="68">
        <f t="shared" si="14"/>
        <v>43258760</v>
      </c>
      <c r="ES6" s="68">
        <f t="shared" si="14"/>
        <v>35115689</v>
      </c>
      <c r="ET6" s="68">
        <f t="shared" si="14"/>
        <v>35730958</v>
      </c>
      <c r="EU6" s="68">
        <f t="shared" si="14"/>
        <v>37752628</v>
      </c>
      <c r="EV6" s="68">
        <f t="shared" si="14"/>
        <v>39094598</v>
      </c>
      <c r="EW6" s="68">
        <f t="shared" si="14"/>
        <v>38744035</v>
      </c>
      <c r="EX6" s="68" t="str">
        <f>IF(EX8="-","【-】","【"&amp;SUBSTITUTE(TEXT(EX8,"#,##0"),"-","△")&amp;"】")</f>
        <v>【47,139,449】</v>
      </c>
    </row>
    <row r="7" spans="1:154" s="69" customFormat="1" x14ac:dyDescent="0.15">
      <c r="A7" s="50" t="s">
        <v>154</v>
      </c>
      <c r="B7" s="65">
        <f t="shared" ref="B7:AG7" si="15">B8</f>
        <v>2018</v>
      </c>
      <c r="C7" s="65">
        <f t="shared" si="15"/>
        <v>69710</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50床以上～100床未満</v>
      </c>
      <c r="O7" s="65" t="str">
        <f>O8</f>
        <v>非設置</v>
      </c>
      <c r="P7" s="65" t="str">
        <f>P8</f>
        <v>直営</v>
      </c>
      <c r="Q7" s="66">
        <f t="shared" si="15"/>
        <v>9</v>
      </c>
      <c r="R7" s="65" t="str">
        <f t="shared" si="15"/>
        <v>-</v>
      </c>
      <c r="S7" s="65" t="str">
        <f t="shared" si="15"/>
        <v>透 訓</v>
      </c>
      <c r="T7" s="65" t="str">
        <f t="shared" si="15"/>
        <v>-</v>
      </c>
      <c r="U7" s="66" t="str">
        <f>U8</f>
        <v>-</v>
      </c>
      <c r="V7" s="66">
        <f>V8</f>
        <v>16247</v>
      </c>
      <c r="W7" s="65" t="str">
        <f>W8</f>
        <v>第２種該当</v>
      </c>
      <c r="X7" s="65" t="str">
        <f t="shared" si="15"/>
        <v>１５：１</v>
      </c>
      <c r="Y7" s="66">
        <f t="shared" si="15"/>
        <v>50</v>
      </c>
      <c r="Z7" s="66" t="str">
        <f t="shared" si="15"/>
        <v>-</v>
      </c>
      <c r="AA7" s="66" t="str">
        <f t="shared" si="15"/>
        <v>-</v>
      </c>
      <c r="AB7" s="66" t="str">
        <f t="shared" si="15"/>
        <v>-</v>
      </c>
      <c r="AC7" s="66" t="str">
        <f t="shared" si="15"/>
        <v>-</v>
      </c>
      <c r="AD7" s="66">
        <f t="shared" si="15"/>
        <v>50</v>
      </c>
      <c r="AE7" s="66">
        <f t="shared" si="15"/>
        <v>50</v>
      </c>
      <c r="AF7" s="66" t="str">
        <f t="shared" si="15"/>
        <v>-</v>
      </c>
      <c r="AG7" s="66">
        <f t="shared" si="15"/>
        <v>50</v>
      </c>
      <c r="AH7" s="67">
        <f>AH8</f>
        <v>109.3</v>
      </c>
      <c r="AI7" s="67">
        <f t="shared" ref="AI7:AQ7" si="16">AI8</f>
        <v>108.6</v>
      </c>
      <c r="AJ7" s="67">
        <f t="shared" si="16"/>
        <v>108</v>
      </c>
      <c r="AK7" s="67">
        <f t="shared" si="16"/>
        <v>109.1</v>
      </c>
      <c r="AL7" s="67">
        <f t="shared" si="16"/>
        <v>109.4</v>
      </c>
      <c r="AM7" s="67">
        <f t="shared" si="16"/>
        <v>96.9</v>
      </c>
      <c r="AN7" s="67">
        <f t="shared" si="16"/>
        <v>98.3</v>
      </c>
      <c r="AO7" s="67">
        <f t="shared" si="16"/>
        <v>96.7</v>
      </c>
      <c r="AP7" s="67">
        <f t="shared" si="16"/>
        <v>96.6</v>
      </c>
      <c r="AQ7" s="67">
        <f t="shared" si="16"/>
        <v>97.5</v>
      </c>
      <c r="AR7" s="67"/>
      <c r="AS7" s="67">
        <f>AS8</f>
        <v>85.8</v>
      </c>
      <c r="AT7" s="67">
        <f t="shared" ref="AT7:BB7" si="17">AT8</f>
        <v>84.4</v>
      </c>
      <c r="AU7" s="67">
        <f t="shared" si="17"/>
        <v>84.3</v>
      </c>
      <c r="AV7" s="67">
        <f t="shared" si="17"/>
        <v>80.900000000000006</v>
      </c>
      <c r="AW7" s="67">
        <f t="shared" si="17"/>
        <v>87.5</v>
      </c>
      <c r="AX7" s="67">
        <f t="shared" si="17"/>
        <v>85.4</v>
      </c>
      <c r="AY7" s="67">
        <f t="shared" si="17"/>
        <v>85.3</v>
      </c>
      <c r="AZ7" s="67">
        <f t="shared" si="17"/>
        <v>84.2</v>
      </c>
      <c r="BA7" s="67">
        <f t="shared" si="17"/>
        <v>83.9</v>
      </c>
      <c r="BB7" s="67">
        <f t="shared" si="17"/>
        <v>77</v>
      </c>
      <c r="BC7" s="67"/>
      <c r="BD7" s="67">
        <f>BD8</f>
        <v>7.9</v>
      </c>
      <c r="BE7" s="67">
        <f t="shared" ref="BE7:BM7" si="18">BE8</f>
        <v>8.9</v>
      </c>
      <c r="BF7" s="67">
        <f t="shared" si="18"/>
        <v>10</v>
      </c>
      <c r="BG7" s="67">
        <f t="shared" si="18"/>
        <v>9.8000000000000007</v>
      </c>
      <c r="BH7" s="67">
        <f t="shared" si="18"/>
        <v>12.9</v>
      </c>
      <c r="BI7" s="67">
        <f t="shared" si="18"/>
        <v>112.9</v>
      </c>
      <c r="BJ7" s="67">
        <f t="shared" si="18"/>
        <v>118.9</v>
      </c>
      <c r="BK7" s="67">
        <f t="shared" si="18"/>
        <v>119.5</v>
      </c>
      <c r="BL7" s="67">
        <f t="shared" si="18"/>
        <v>116.9</v>
      </c>
      <c r="BM7" s="67">
        <f t="shared" si="18"/>
        <v>117</v>
      </c>
      <c r="BN7" s="67"/>
      <c r="BO7" s="67">
        <f>BO8</f>
        <v>88.3</v>
      </c>
      <c r="BP7" s="67">
        <f t="shared" ref="BP7:BX7" si="19">BP8</f>
        <v>78.099999999999994</v>
      </c>
      <c r="BQ7" s="67">
        <f t="shared" si="19"/>
        <v>72.900000000000006</v>
      </c>
      <c r="BR7" s="67">
        <f t="shared" si="19"/>
        <v>58.4</v>
      </c>
      <c r="BS7" s="67">
        <f t="shared" si="19"/>
        <v>81.5</v>
      </c>
      <c r="BT7" s="67">
        <f t="shared" si="19"/>
        <v>68.3</v>
      </c>
      <c r="BU7" s="67">
        <f t="shared" si="19"/>
        <v>67.900000000000006</v>
      </c>
      <c r="BV7" s="67">
        <f t="shared" si="19"/>
        <v>69.8</v>
      </c>
      <c r="BW7" s="67">
        <f t="shared" si="19"/>
        <v>69.7</v>
      </c>
      <c r="BX7" s="67">
        <f t="shared" si="19"/>
        <v>66.900000000000006</v>
      </c>
      <c r="BY7" s="67"/>
      <c r="BZ7" s="68">
        <f>BZ8</f>
        <v>15912</v>
      </c>
      <c r="CA7" s="68">
        <f t="shared" ref="CA7:CI7" si="20">CA8</f>
        <v>17042</v>
      </c>
      <c r="CB7" s="68">
        <f t="shared" si="20"/>
        <v>17732</v>
      </c>
      <c r="CC7" s="68">
        <f t="shared" si="20"/>
        <v>19568</v>
      </c>
      <c r="CD7" s="68">
        <f t="shared" si="20"/>
        <v>23451</v>
      </c>
      <c r="CE7" s="68">
        <f t="shared" si="20"/>
        <v>32431</v>
      </c>
      <c r="CF7" s="68">
        <f t="shared" si="20"/>
        <v>32532</v>
      </c>
      <c r="CG7" s="68">
        <f t="shared" si="20"/>
        <v>33492</v>
      </c>
      <c r="CH7" s="68">
        <f t="shared" si="20"/>
        <v>34136</v>
      </c>
      <c r="CI7" s="68">
        <f t="shared" si="20"/>
        <v>25711</v>
      </c>
      <c r="CJ7" s="67"/>
      <c r="CK7" s="68">
        <f>CK8</f>
        <v>10128</v>
      </c>
      <c r="CL7" s="68">
        <f t="shared" ref="CL7:CT7" si="21">CL8</f>
        <v>10266</v>
      </c>
      <c r="CM7" s="68">
        <f t="shared" si="21"/>
        <v>10401</v>
      </c>
      <c r="CN7" s="68">
        <f t="shared" si="21"/>
        <v>10594</v>
      </c>
      <c r="CO7" s="68">
        <f t="shared" si="21"/>
        <v>11285</v>
      </c>
      <c r="CP7" s="68">
        <f t="shared" si="21"/>
        <v>9726</v>
      </c>
      <c r="CQ7" s="68">
        <f t="shared" si="21"/>
        <v>10037</v>
      </c>
      <c r="CR7" s="68">
        <f t="shared" si="21"/>
        <v>9976</v>
      </c>
      <c r="CS7" s="68">
        <f t="shared" si="21"/>
        <v>10130</v>
      </c>
      <c r="CT7" s="68">
        <f t="shared" si="21"/>
        <v>9060</v>
      </c>
      <c r="CU7" s="67"/>
      <c r="CV7" s="67">
        <f>CV8</f>
        <v>66.599999999999994</v>
      </c>
      <c r="CW7" s="67">
        <f t="shared" ref="CW7:DE7" si="22">CW8</f>
        <v>68.900000000000006</v>
      </c>
      <c r="CX7" s="67">
        <f t="shared" si="22"/>
        <v>67</v>
      </c>
      <c r="CY7" s="67">
        <f t="shared" si="22"/>
        <v>71.2</v>
      </c>
      <c r="CZ7" s="67">
        <f t="shared" si="22"/>
        <v>58.7</v>
      </c>
      <c r="DA7" s="67">
        <f t="shared" si="22"/>
        <v>62.1</v>
      </c>
      <c r="DB7" s="67">
        <f t="shared" si="22"/>
        <v>62.5</v>
      </c>
      <c r="DC7" s="67">
        <f t="shared" si="22"/>
        <v>63.4</v>
      </c>
      <c r="DD7" s="67">
        <f t="shared" si="22"/>
        <v>63.4</v>
      </c>
      <c r="DE7" s="67">
        <f t="shared" si="22"/>
        <v>71.099999999999994</v>
      </c>
      <c r="DF7" s="67"/>
      <c r="DG7" s="67">
        <f>DG8</f>
        <v>14.5</v>
      </c>
      <c r="DH7" s="67">
        <f t="shared" ref="DH7:DP7" si="23">DH8</f>
        <v>14.9</v>
      </c>
      <c r="DI7" s="67">
        <f t="shared" si="23"/>
        <v>11.9</v>
      </c>
      <c r="DJ7" s="67">
        <f t="shared" si="23"/>
        <v>11.3</v>
      </c>
      <c r="DK7" s="67">
        <f t="shared" si="23"/>
        <v>11.9</v>
      </c>
      <c r="DL7" s="67">
        <f t="shared" si="23"/>
        <v>18.899999999999999</v>
      </c>
      <c r="DM7" s="67">
        <f t="shared" si="23"/>
        <v>19</v>
      </c>
      <c r="DN7" s="67">
        <f t="shared" si="23"/>
        <v>18.7</v>
      </c>
      <c r="DO7" s="67">
        <f t="shared" si="23"/>
        <v>18.3</v>
      </c>
      <c r="DP7" s="67">
        <f t="shared" si="23"/>
        <v>16.5</v>
      </c>
      <c r="DQ7" s="67"/>
      <c r="DR7" s="67">
        <f>DR8</f>
        <v>54.3</v>
      </c>
      <c r="DS7" s="67">
        <f t="shared" ref="DS7:EA7" si="24">DS8</f>
        <v>56.4</v>
      </c>
      <c r="DT7" s="67">
        <f t="shared" si="24"/>
        <v>59.8</v>
      </c>
      <c r="DU7" s="67">
        <f t="shared" si="24"/>
        <v>63.3</v>
      </c>
      <c r="DV7" s="67">
        <f t="shared" si="24"/>
        <v>66.8</v>
      </c>
      <c r="DW7" s="67">
        <f t="shared" si="24"/>
        <v>52.2</v>
      </c>
      <c r="DX7" s="67">
        <f t="shared" si="24"/>
        <v>52.4</v>
      </c>
      <c r="DY7" s="67">
        <f t="shared" si="24"/>
        <v>52.5</v>
      </c>
      <c r="DZ7" s="67">
        <f t="shared" si="24"/>
        <v>53.5</v>
      </c>
      <c r="EA7" s="67">
        <f t="shared" si="24"/>
        <v>56.1</v>
      </c>
      <c r="EB7" s="67"/>
      <c r="EC7" s="67">
        <f>EC8</f>
        <v>71.3</v>
      </c>
      <c r="ED7" s="67">
        <f t="shared" ref="ED7:EL7" si="25">ED8</f>
        <v>67.3</v>
      </c>
      <c r="EE7" s="67">
        <f t="shared" si="25"/>
        <v>68.8</v>
      </c>
      <c r="EF7" s="67">
        <f t="shared" si="25"/>
        <v>71.5</v>
      </c>
      <c r="EG7" s="67">
        <f t="shared" si="25"/>
        <v>74.7</v>
      </c>
      <c r="EH7" s="67">
        <f t="shared" si="25"/>
        <v>69.599999999999994</v>
      </c>
      <c r="EI7" s="67">
        <f t="shared" si="25"/>
        <v>69.2</v>
      </c>
      <c r="EJ7" s="67">
        <f t="shared" si="25"/>
        <v>69.7</v>
      </c>
      <c r="EK7" s="67">
        <f t="shared" si="25"/>
        <v>71.3</v>
      </c>
      <c r="EL7" s="67">
        <f t="shared" si="25"/>
        <v>73.2</v>
      </c>
      <c r="EM7" s="67"/>
      <c r="EN7" s="68">
        <f>EN8</f>
        <v>19189900</v>
      </c>
      <c r="EO7" s="68">
        <f t="shared" ref="EO7:EW7" si="26">EO8</f>
        <v>19211391</v>
      </c>
      <c r="EP7" s="68">
        <f t="shared" si="26"/>
        <v>19435245</v>
      </c>
      <c r="EQ7" s="68">
        <f t="shared" si="26"/>
        <v>19592536</v>
      </c>
      <c r="ER7" s="68">
        <f t="shared" si="26"/>
        <v>43258760</v>
      </c>
      <c r="ES7" s="68">
        <f t="shared" si="26"/>
        <v>35115689</v>
      </c>
      <c r="ET7" s="68">
        <f t="shared" si="26"/>
        <v>35730958</v>
      </c>
      <c r="EU7" s="68">
        <f t="shared" si="26"/>
        <v>37752628</v>
      </c>
      <c r="EV7" s="68">
        <f t="shared" si="26"/>
        <v>39094598</v>
      </c>
      <c r="EW7" s="68">
        <f t="shared" si="26"/>
        <v>38744035</v>
      </c>
      <c r="EX7" s="68"/>
    </row>
    <row r="8" spans="1:154" s="69" customFormat="1" x14ac:dyDescent="0.15">
      <c r="A8" s="50"/>
      <c r="B8" s="70">
        <v>2018</v>
      </c>
      <c r="C8" s="70">
        <v>69710</v>
      </c>
      <c r="D8" s="70">
        <v>46</v>
      </c>
      <c r="E8" s="70">
        <v>6</v>
      </c>
      <c r="F8" s="70">
        <v>0</v>
      </c>
      <c r="G8" s="70">
        <v>2</v>
      </c>
      <c r="H8" s="70" t="s">
        <v>155</v>
      </c>
      <c r="I8" s="70" t="s">
        <v>156</v>
      </c>
      <c r="J8" s="70" t="s">
        <v>157</v>
      </c>
      <c r="K8" s="70" t="s">
        <v>158</v>
      </c>
      <c r="L8" s="70" t="s">
        <v>159</v>
      </c>
      <c r="M8" s="70" t="s">
        <v>160</v>
      </c>
      <c r="N8" s="70" t="s">
        <v>161</v>
      </c>
      <c r="O8" s="70" t="s">
        <v>162</v>
      </c>
      <c r="P8" s="70" t="s">
        <v>163</v>
      </c>
      <c r="Q8" s="71">
        <v>9</v>
      </c>
      <c r="R8" s="70" t="s">
        <v>38</v>
      </c>
      <c r="S8" s="70" t="s">
        <v>164</v>
      </c>
      <c r="T8" s="70" t="s">
        <v>38</v>
      </c>
      <c r="U8" s="71" t="s">
        <v>38</v>
      </c>
      <c r="V8" s="71">
        <v>16247</v>
      </c>
      <c r="W8" s="70" t="s">
        <v>165</v>
      </c>
      <c r="X8" s="72" t="s">
        <v>166</v>
      </c>
      <c r="Y8" s="71">
        <v>50</v>
      </c>
      <c r="Z8" s="71" t="s">
        <v>38</v>
      </c>
      <c r="AA8" s="71" t="s">
        <v>38</v>
      </c>
      <c r="AB8" s="71" t="s">
        <v>38</v>
      </c>
      <c r="AC8" s="71" t="s">
        <v>38</v>
      </c>
      <c r="AD8" s="71">
        <v>50</v>
      </c>
      <c r="AE8" s="71">
        <v>50</v>
      </c>
      <c r="AF8" s="71" t="s">
        <v>38</v>
      </c>
      <c r="AG8" s="71">
        <v>50</v>
      </c>
      <c r="AH8" s="73">
        <v>109.3</v>
      </c>
      <c r="AI8" s="73">
        <v>108.6</v>
      </c>
      <c r="AJ8" s="73">
        <v>108</v>
      </c>
      <c r="AK8" s="73">
        <v>109.1</v>
      </c>
      <c r="AL8" s="73">
        <v>109.4</v>
      </c>
      <c r="AM8" s="73">
        <v>96.9</v>
      </c>
      <c r="AN8" s="73">
        <v>98.3</v>
      </c>
      <c r="AO8" s="73">
        <v>96.7</v>
      </c>
      <c r="AP8" s="73">
        <v>96.6</v>
      </c>
      <c r="AQ8" s="73">
        <v>97.5</v>
      </c>
      <c r="AR8" s="73">
        <v>98.8</v>
      </c>
      <c r="AS8" s="73">
        <v>85.8</v>
      </c>
      <c r="AT8" s="73">
        <v>84.4</v>
      </c>
      <c r="AU8" s="73">
        <v>84.3</v>
      </c>
      <c r="AV8" s="73">
        <v>80.900000000000006</v>
      </c>
      <c r="AW8" s="73">
        <v>87.5</v>
      </c>
      <c r="AX8" s="73">
        <v>85.4</v>
      </c>
      <c r="AY8" s="73">
        <v>85.3</v>
      </c>
      <c r="AZ8" s="73">
        <v>84.2</v>
      </c>
      <c r="BA8" s="73">
        <v>83.9</v>
      </c>
      <c r="BB8" s="73">
        <v>77</v>
      </c>
      <c r="BC8" s="73">
        <v>89.7</v>
      </c>
      <c r="BD8" s="74">
        <v>7.9</v>
      </c>
      <c r="BE8" s="74">
        <v>8.9</v>
      </c>
      <c r="BF8" s="74">
        <v>10</v>
      </c>
      <c r="BG8" s="74">
        <v>9.8000000000000007</v>
      </c>
      <c r="BH8" s="74">
        <v>12.9</v>
      </c>
      <c r="BI8" s="74">
        <v>112.9</v>
      </c>
      <c r="BJ8" s="74">
        <v>118.9</v>
      </c>
      <c r="BK8" s="74">
        <v>119.5</v>
      </c>
      <c r="BL8" s="74">
        <v>116.9</v>
      </c>
      <c r="BM8" s="74">
        <v>117</v>
      </c>
      <c r="BN8" s="74">
        <v>64.099999999999994</v>
      </c>
      <c r="BO8" s="73">
        <v>88.3</v>
      </c>
      <c r="BP8" s="73">
        <v>78.099999999999994</v>
      </c>
      <c r="BQ8" s="73">
        <v>72.900000000000006</v>
      </c>
      <c r="BR8" s="73">
        <v>58.4</v>
      </c>
      <c r="BS8" s="73">
        <v>81.5</v>
      </c>
      <c r="BT8" s="73">
        <v>68.3</v>
      </c>
      <c r="BU8" s="73">
        <v>67.900000000000006</v>
      </c>
      <c r="BV8" s="73">
        <v>69.8</v>
      </c>
      <c r="BW8" s="73">
        <v>69.7</v>
      </c>
      <c r="BX8" s="73">
        <v>66.900000000000006</v>
      </c>
      <c r="BY8" s="73">
        <v>74.900000000000006</v>
      </c>
      <c r="BZ8" s="74">
        <v>15912</v>
      </c>
      <c r="CA8" s="74">
        <v>17042</v>
      </c>
      <c r="CB8" s="74">
        <v>17732</v>
      </c>
      <c r="CC8" s="74">
        <v>19568</v>
      </c>
      <c r="CD8" s="74">
        <v>23451</v>
      </c>
      <c r="CE8" s="74">
        <v>32431</v>
      </c>
      <c r="CF8" s="74">
        <v>32532</v>
      </c>
      <c r="CG8" s="74">
        <v>33492</v>
      </c>
      <c r="CH8" s="74">
        <v>34136</v>
      </c>
      <c r="CI8" s="74">
        <v>25711</v>
      </c>
      <c r="CJ8" s="73">
        <v>52412</v>
      </c>
      <c r="CK8" s="74">
        <v>10128</v>
      </c>
      <c r="CL8" s="74">
        <v>10266</v>
      </c>
      <c r="CM8" s="74">
        <v>10401</v>
      </c>
      <c r="CN8" s="74">
        <v>10594</v>
      </c>
      <c r="CO8" s="74">
        <v>11285</v>
      </c>
      <c r="CP8" s="74">
        <v>9726</v>
      </c>
      <c r="CQ8" s="74">
        <v>10037</v>
      </c>
      <c r="CR8" s="74">
        <v>9976</v>
      </c>
      <c r="CS8" s="74">
        <v>10130</v>
      </c>
      <c r="CT8" s="74">
        <v>9060</v>
      </c>
      <c r="CU8" s="73">
        <v>14708</v>
      </c>
      <c r="CV8" s="74">
        <v>66.599999999999994</v>
      </c>
      <c r="CW8" s="74">
        <v>68.900000000000006</v>
      </c>
      <c r="CX8" s="74">
        <v>67</v>
      </c>
      <c r="CY8" s="74">
        <v>71.2</v>
      </c>
      <c r="CZ8" s="74">
        <v>58.7</v>
      </c>
      <c r="DA8" s="74">
        <v>62.1</v>
      </c>
      <c r="DB8" s="74">
        <v>62.5</v>
      </c>
      <c r="DC8" s="74">
        <v>63.4</v>
      </c>
      <c r="DD8" s="74">
        <v>63.4</v>
      </c>
      <c r="DE8" s="74">
        <v>71.099999999999994</v>
      </c>
      <c r="DF8" s="74">
        <v>54.8</v>
      </c>
      <c r="DG8" s="74">
        <v>14.5</v>
      </c>
      <c r="DH8" s="74">
        <v>14.9</v>
      </c>
      <c r="DI8" s="74">
        <v>11.9</v>
      </c>
      <c r="DJ8" s="74">
        <v>11.3</v>
      </c>
      <c r="DK8" s="74">
        <v>11.9</v>
      </c>
      <c r="DL8" s="74">
        <v>18.899999999999999</v>
      </c>
      <c r="DM8" s="74">
        <v>19</v>
      </c>
      <c r="DN8" s="74">
        <v>18.7</v>
      </c>
      <c r="DO8" s="74">
        <v>18.3</v>
      </c>
      <c r="DP8" s="74">
        <v>16.5</v>
      </c>
      <c r="DQ8" s="74">
        <v>24.3</v>
      </c>
      <c r="DR8" s="73">
        <v>54.3</v>
      </c>
      <c r="DS8" s="73">
        <v>56.4</v>
      </c>
      <c r="DT8" s="73">
        <v>59.8</v>
      </c>
      <c r="DU8" s="73">
        <v>63.3</v>
      </c>
      <c r="DV8" s="73">
        <v>66.8</v>
      </c>
      <c r="DW8" s="73">
        <v>52.2</v>
      </c>
      <c r="DX8" s="73">
        <v>52.4</v>
      </c>
      <c r="DY8" s="73">
        <v>52.5</v>
      </c>
      <c r="DZ8" s="73">
        <v>53.5</v>
      </c>
      <c r="EA8" s="73">
        <v>56.1</v>
      </c>
      <c r="EB8" s="73">
        <v>52.5</v>
      </c>
      <c r="EC8" s="73">
        <v>71.3</v>
      </c>
      <c r="ED8" s="73">
        <v>67.3</v>
      </c>
      <c r="EE8" s="73">
        <v>68.8</v>
      </c>
      <c r="EF8" s="73">
        <v>71.5</v>
      </c>
      <c r="EG8" s="73">
        <v>74.7</v>
      </c>
      <c r="EH8" s="73">
        <v>69.599999999999994</v>
      </c>
      <c r="EI8" s="73">
        <v>69.2</v>
      </c>
      <c r="EJ8" s="73">
        <v>69.7</v>
      </c>
      <c r="EK8" s="73">
        <v>71.3</v>
      </c>
      <c r="EL8" s="73">
        <v>73.2</v>
      </c>
      <c r="EM8" s="73">
        <v>68.8</v>
      </c>
      <c r="EN8" s="74">
        <v>19189900</v>
      </c>
      <c r="EO8" s="74">
        <v>19211391</v>
      </c>
      <c r="EP8" s="74">
        <v>19435245</v>
      </c>
      <c r="EQ8" s="74">
        <v>19592536</v>
      </c>
      <c r="ER8" s="74">
        <v>43258760</v>
      </c>
      <c r="ES8" s="74">
        <v>35115689</v>
      </c>
      <c r="ET8" s="74">
        <v>35730958</v>
      </c>
      <c r="EU8" s="74">
        <v>37752628</v>
      </c>
      <c r="EV8" s="74">
        <v>39094598</v>
      </c>
      <c r="EW8" s="74">
        <v>38744035</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167</v>
      </c>
      <c r="C10" s="79" t="s">
        <v>168</v>
      </c>
      <c r="D10" s="79" t="s">
        <v>169</v>
      </c>
      <c r="E10" s="79" t="s">
        <v>170</v>
      </c>
      <c r="F10" s="79" t="s">
        <v>171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2020-01-29T02:24:20Z</cp:lastPrinted>
  <dcterms:modified xsi:type="dcterms:W3CDTF">2020-01-31T06:47:54Z</dcterms:modified>
</cp:coreProperties>
</file>