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1.128.10\iji-keiei\病院事業における「経営比較分析表」\R1(H30年度決算）\提出\"/>
    </mc:Choice>
  </mc:AlternateContent>
  <workbookProtection workbookAlgorithmName="SHA-512" workbookHashValue="JWH5xl7NKbcQ8puD8hRkxlEKXZ47BcwJIu5LCM9qXCdHfeJ/2jUsOWShmXG2SAIR5zMaZqcZGFxR/SztK/Q7Iw==" workbookSaltValue="x6mmrBC/CALvRY9NoBkXK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MN54" i="4"/>
  <c r="MN32" i="4"/>
  <c r="HM78" i="4"/>
  <c r="FL54" i="4"/>
  <c r="FL32" i="4"/>
  <c r="CS78" i="4"/>
  <c r="BX54" i="4"/>
  <c r="BX32" i="4"/>
  <c r="C11" i="5"/>
  <c r="D11" i="5"/>
  <c r="E11" i="5"/>
  <c r="B11" i="5"/>
  <c r="FH78" i="4" l="1"/>
  <c r="DS54" i="4"/>
  <c r="DS32" i="4"/>
  <c r="AN78" i="4"/>
  <c r="AE54" i="4"/>
  <c r="AE32" i="4"/>
  <c r="HG54" i="4"/>
  <c r="KU54" i="4"/>
  <c r="KU32" i="4"/>
  <c r="KC78" i="4"/>
  <c r="HG32" i="4"/>
  <c r="BZ78" i="4"/>
  <c r="LY54" i="4"/>
  <c r="LY32" i="4"/>
  <c r="BI54" i="4"/>
  <c r="LO78" i="4"/>
  <c r="IK54" i="4"/>
  <c r="IK32" i="4"/>
  <c r="BI32" i="4"/>
  <c r="GT78" i="4"/>
  <c r="EW54" i="4"/>
  <c r="EW32" i="4"/>
  <c r="KF54" i="4"/>
  <c r="JJ78" i="4"/>
  <c r="GR54" i="4"/>
  <c r="GR32" i="4"/>
  <c r="EO78" i="4"/>
  <c r="DD54" i="4"/>
  <c r="DD32" i="4"/>
  <c r="U78" i="4"/>
  <c r="P54" i="4"/>
  <c r="P32" i="4"/>
  <c r="KF32" i="4"/>
  <c r="BG78" i="4"/>
  <c r="AT54" i="4"/>
  <c r="AT32" i="4"/>
  <c r="EH32" i="4"/>
  <c r="LJ54" i="4"/>
  <c r="LJ32" i="4"/>
  <c r="KV78" i="4"/>
  <c r="HV54" i="4"/>
  <c r="HV32" i="4"/>
  <c r="GA78" i="4"/>
  <c r="EH54" i="4"/>
</calcChain>
</file>

<file path=xl/sharedStrings.xml><?xml version="1.0" encoding="utf-8"?>
<sst xmlns="http://schemas.openxmlformats.org/spreadsheetml/2006/main" count="322" uniqueCount="192">
  <si>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</si>
  <si>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</si>
  <si>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</si>
  <si>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</si>
  <si>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</si>
  <si>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</si>
  <si>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</si>
  <si>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</si>
  <si>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</si>
  <si>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</si>
  <si>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</si>
  <si>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</si>
  <si>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</si>
  <si>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</si>
  <si>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</si>
  <si>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</si>
  <si>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</si>
  <si>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</si>
  <si>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</si>
  <si>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</si>
  <si>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</si>
  <si>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</si>
  <si>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</si>
  <si>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</si>
  <si>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</si>
  <si>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</si>
  <si>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</si>
  <si>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</si>
  <si>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</si>
  <si>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</si>
  <si>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</si>
  <si>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</si>
  <si>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</si>
  <si>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</si>
  <si>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</si>
  <si>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</si>
  <si>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</si>
  <si>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</si>
  <si>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</si>
  <si>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</si>
  <si>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</si>
  <si>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</si>
  <si>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</si>
  <si>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</si>
  <si>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</si>
  <si>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</si>
  <si>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</si>
  <si>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</si>
  <si>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</si>
  <si>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</si>
  <si>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</si>
  <si>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</si>
  <si>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</si>
  <si>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</si>
  <si>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</si>
  <si>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</si>
  <si>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</si>
  <si>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</si>
  <si>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</si>
  <si>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</si>
  <si>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</si>
  <si>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</si>
  <si>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</si>
  <si>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</si>
  <si>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</si>
  <si>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</si>
  <si>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</si>
  <si>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</si>
  <si>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</si>
  <si>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</si>
  <si>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</si>
  <si>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</si>
  <si>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</si>
  <si>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</si>
  <si>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</si>
  <si>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</si>
  <si>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</si>
  <si>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</si>
  <si>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</si>
  <si>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</si>
  <si>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</si>
  <si>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</si>
  <si>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</si>
  <si>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</si>
  <si>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</si>
  <si>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</si>
  <si>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</si>
  <si>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</si>
  <si>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</si>
  <si>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</si>
  <si>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</si>
  <si>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</si>
  <si>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</si>
  <si>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</si>
  <si>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</si>
  <si>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</si>
  <si>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</si>
  <si>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</si>
  <si>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</si>
  <si>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</si>
  <si>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</si>
  <si>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</si>
  <si>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</si>
  <si>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</si>
  <si>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</si>
  <si>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</si>
  <si>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</si>
  <si>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</si>
  <si>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</si>
  <si>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</si>
  <si>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</si>
  <si>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</si>
  <si>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</si>
  <si>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</si>
  <si>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</si>
  <si>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</si>
  <si>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</si>
  <si>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</si>
  <si>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</si>
  <si>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</si>
  <si>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</si>
  <si>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</si>
  <si>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</si>
  <si>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</si>
  <si>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</si>
  <si>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</si>
  <si>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</si>
  <si>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</si>
  <si>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</si>
  <si>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</si>
  <si>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</si>
  <si>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</si>
  <si>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</si>
  <si>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</si>
  <si>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</si>
  <si>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</si>
  <si>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</si>
  <si>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</si>
  <si>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</si>
  <si>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</si>
  <si>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</si>
  <si>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</si>
  <si>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</si>
  <si>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</si>
  <si>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</si>
  <si>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</si>
  <si>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</si>
  <si>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</si>
  <si>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</si>
  <si>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</si>
  <si>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</si>
  <si>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</si>
  <si>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</si>
  <si>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</si>
  <si>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</si>
  <si>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</si>
  <si>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</si>
  <si>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</si>
  <si>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</si>
  <si>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</si>
  <si>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</si>
  <si>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</si>
  <si>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</si>
  <si>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</si>
  <si>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</si>
  <si>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</si>
  <si>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</si>
  <si>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</si>
  <si>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</si>
  <si>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</si>
  <si>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</si>
  <si>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救急医療センター</t>
  </si>
  <si>
    <t>条例全部</t>
  </si>
  <si>
    <t>病院事業</t>
  </si>
  <si>
    <t>一般病院</t>
  </si>
  <si>
    <t>100床以上～200床未満</t>
  </si>
  <si>
    <t>自治体職員</t>
  </si>
  <si>
    <t>直営</t>
  </si>
  <si>
    <t>I 訓</t>
  </si>
  <si>
    <t>救 臨 災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</si>
  <si>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</si>
  <si>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</si>
  <si>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</si>
  <si>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</si>
  <si>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</si>
  <si>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</si>
  <si>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</si>
  <si>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</si>
  <si>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千葉県救急医療センターは、昭和55年に開設された千葉県全域を対象とする第3次救急医療施設であり、全国にも数少ない独立型の救命救急センターである。
　内科・外科各分野の専門医が救急医療に特化した形で、24時間365日体制で勤務し、心筋梗塞、脳卒中、大動脈疾患、重症多発外傷、急性腹症等の重症救急患者の治療に当たっている。</t>
    <phoneticPr fontId="5"/>
  </si>
  <si>
    <t>①経常収支比率、②医業収支比率、④病床利用率、⑤入院患者１人１日当たり収益、⑥外来患者１人１日当たり収益の各指標は、平均値と比較して、良好な状況である。
　特に、⑤入院患者１人１日当たり収益からは、
収益性が高いことが見て取れる。これは、当施設
が、第３次救急医療施設として、重症救急患者の
治療に当たっていることが要因である。
　一方で費用面では、高度医療に当たっているこ
とから、⑧材料費対医業収益比率が平均値と比較して高い傾向にある。</t>
    <phoneticPr fontId="5"/>
  </si>
  <si>
    <t xml:space="preserve"> 「経営の健全性・効率性」については、平均と
比較して良好な状況にあるが、引き続き、高度医
療を担いながら、収益・費用の改善を図ってい
く。
　「老朽化」への対策については、近隣の県立病
院である千葉県精神科医療センターとの一体的整備を進めていく。</t>
    <phoneticPr fontId="5"/>
  </si>
  <si>
    <t xml:space="preserve">  当施設は、建設後３９年が経過し老朽化・狭隘
化が進んでいること等から、施設整備が必要と
なっている。
　指標面からも、「有形固定資産減価償却率」は
平均値より高く、老朽化の進行が窺える。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</si>
</sst>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76.099999999999994</c:v>
                </c:pt>
                <c:pt idx="2">
                  <c:v>75.2</c:v>
                </c:pt>
                <c:pt idx="3">
                  <c:v>77.5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E-4910-B1AB-3F5B40D6F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E-4910-B1AB-3F5B40D6F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18420</c:v>
                </c:pt>
                <c:pt idx="1">
                  <c:v>18719</c:v>
                </c:pt>
                <c:pt idx="2">
                  <c:v>19014</c:v>
                </c:pt>
                <c:pt idx="3">
                  <c:v>19609</c:v>
                </c:pt>
                <c:pt idx="4">
                  <c:v>17918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0-4F4A-93FB-C45C9A37D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0-4F4A-93FB-C45C9A37D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105363</c:v>
                </c:pt>
                <c:pt idx="1">
                  <c:v>113793</c:v>
                </c:pt>
                <c:pt idx="2">
                  <c:v>102200</c:v>
                </c:pt>
                <c:pt idx="3">
                  <c:v>106016</c:v>
                </c:pt>
                <c:pt idx="4">
                  <c:v>106836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9-4F93-BF3A-F8BE22D31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9-4F93-BF3A-F8BE22D31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E75-9FE9-2533DE9C2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F-4E75-9FE9-2533DE9C2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93.7</c:v>
                </c:pt>
                <c:pt idx="2">
                  <c:v>89.7</c:v>
                </c:pt>
                <c:pt idx="3">
                  <c:v>97.1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0-481C-A3C1-96F338E0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81C-A3C1-96F338E0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97.5</c:v>
                </c:pt>
                <c:pt idx="2">
                  <c:v>93.3</c:v>
                </c:pt>
                <c:pt idx="3">
                  <c:v>100.1</c:v>
                </c:pt>
                <c:pt idx="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B-402D-B458-4FFA53256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B-402D-B458-4FFA53256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60.2</c:v>
                </c:pt>
                <c:pt idx="1">
                  <c:v>62.6</c:v>
                </c:pt>
                <c:pt idx="2">
                  <c:v>61.9</c:v>
                </c:pt>
                <c:pt idx="3">
                  <c:v>64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0-41B9-A807-DDC053B71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0-41B9-A807-DDC053B71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73.099999999999994</c:v>
                </c:pt>
                <c:pt idx="2">
                  <c:v>68.3</c:v>
                </c:pt>
                <c:pt idx="3">
                  <c:v>70.8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F-4E44-8E38-4714FD4F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F-4E44-8E38-4714FD4F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71263810</c:v>
                </c:pt>
                <c:pt idx="1">
                  <c:v>70828750</c:v>
                </c:pt>
                <c:pt idx="2">
                  <c:v>69904770</c:v>
                </c:pt>
                <c:pt idx="3">
                  <c:v>70027900</c:v>
                </c:pt>
                <c:pt idx="4">
                  <c:v>71311450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2BC-9C12-C88DEDB03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0-42BC-9C12-C88DEDB03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21.5</c:v>
                </c:pt>
                <c:pt idx="1">
                  <c:v>21.8</c:v>
                </c:pt>
                <c:pt idx="2">
                  <c:v>20.399999999999999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2-41F5-A022-ECD016036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2-41F5-A022-ECD016036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63.3</c:v>
                </c:pt>
                <c:pt idx="2">
                  <c:v>69.099999999999994</c:v>
                </c:pt>
                <c:pt idx="3">
                  <c:v>62.4</c:v>
                </c:pt>
                <c:pt idx="4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2-49CA-96EE-BE85C9C7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2-49CA-96EE-BE85C9C7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D43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15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15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4" t="str">
        <f>データ!H6</f>
        <v>千葉県　救急医療センター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100床以上～200床未満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自治体職員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100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12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I 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 災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100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0">
        <f>データ!U6</f>
        <v>6311190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11172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７：１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100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100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15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 x14ac:dyDescent="0.15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187</v>
      </c>
      <c r="NN18" s="124"/>
      <c r="NO18" s="119" t="s">
        <v>38</v>
      </c>
      <c r="NP18" s="120"/>
      <c r="NQ18" s="120"/>
      <c r="NR18" s="123" t="s">
        <v>187</v>
      </c>
      <c r="NS18" s="124"/>
      <c r="NT18" s="119" t="s">
        <v>38</v>
      </c>
      <c r="NU18" s="120"/>
      <c r="NV18" s="120"/>
      <c r="NW18" s="123" t="s">
        <v>187</v>
      </c>
      <c r="NX18" s="124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188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97.5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97.5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93.3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100.1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104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92.4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93.7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89.7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97.1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100.3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0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76.099999999999994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75.2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77.5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77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96.9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96.7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96.6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97.2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85.4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85.3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84.2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83.9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84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112.9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118.9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119.5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116.9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117.1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68.3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67.900000000000006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69.8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69.7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70.099999999999994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189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191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 x14ac:dyDescent="0.15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105363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113793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102200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106016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106836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18420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18719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19014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19609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17918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64.7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63.3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69.099999999999994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62.4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59.7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21.5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21.8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20.399999999999999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20.2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19.8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 x14ac:dyDescent="0.15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32431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32532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33492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34136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34924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9726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10037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9976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10130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10244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62.1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62.5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63.4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63.4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63.7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18.899999999999999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18.7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18.3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17.7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 x14ac:dyDescent="0.15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 x14ac:dyDescent="0.15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190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60.2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62.6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61.9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64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66.099999999999994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69.400000000000006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73.099999999999994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68.3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70.8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74.599999999999994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71263810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70828750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69904770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70027900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71311450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52.2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69.599999999999994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35115689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35730958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37752628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39094598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40683727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90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mSnjebYWkhTn/6YOw9YF7R+w/oKGCwmU9N8MvpT0jaCiYGtoiYHj+P6EdQYe1qPmyEI+37eVGLi7mFytxJvfgw==" saltValue="pnx/pVm0ajoAdLi+DCCAj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104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107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112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149</v>
      </c>
      <c r="AT5" s="64" t="s">
        <v>150</v>
      </c>
      <c r="AU5" s="64" t="s">
        <v>151</v>
      </c>
      <c r="AV5" s="64" t="s">
        <v>152</v>
      </c>
      <c r="AW5" s="64" t="s">
        <v>153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154</v>
      </c>
      <c r="BE5" s="64" t="s">
        <v>155</v>
      </c>
      <c r="BF5" s="64" t="s">
        <v>156</v>
      </c>
      <c r="BG5" s="64" t="s">
        <v>157</v>
      </c>
      <c r="BH5" s="64" t="s">
        <v>158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159</v>
      </c>
      <c r="BR5" s="64" t="s">
        <v>160</v>
      </c>
      <c r="BS5" s="64" t="s">
        <v>158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161</v>
      </c>
      <c r="CA5" s="64" t="s">
        <v>162</v>
      </c>
      <c r="CB5" s="64" t="s">
        <v>159</v>
      </c>
      <c r="CC5" s="64" t="s">
        <v>152</v>
      </c>
      <c r="CD5" s="64" t="s">
        <v>153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149</v>
      </c>
      <c r="CL5" s="64" t="s">
        <v>150</v>
      </c>
      <c r="CM5" s="64" t="s">
        <v>163</v>
      </c>
      <c r="CN5" s="64" t="s">
        <v>152</v>
      </c>
      <c r="CO5" s="64" t="s">
        <v>153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149</v>
      </c>
      <c r="CW5" s="64" t="s">
        <v>162</v>
      </c>
      <c r="CX5" s="64" t="s">
        <v>159</v>
      </c>
      <c r="CY5" s="64" t="s">
        <v>152</v>
      </c>
      <c r="CZ5" s="64" t="s">
        <v>158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149</v>
      </c>
      <c r="DH5" s="64" t="s">
        <v>162</v>
      </c>
      <c r="DI5" s="64" t="s">
        <v>163</v>
      </c>
      <c r="DJ5" s="64" t="s">
        <v>164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165</v>
      </c>
      <c r="DS5" s="64" t="s">
        <v>162</v>
      </c>
      <c r="DT5" s="64" t="s">
        <v>163</v>
      </c>
      <c r="DU5" s="64" t="s">
        <v>160</v>
      </c>
      <c r="DV5" s="64" t="s">
        <v>158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154</v>
      </c>
      <c r="ED5" s="64" t="s">
        <v>162</v>
      </c>
      <c r="EE5" s="64" t="s">
        <v>151</v>
      </c>
      <c r="EF5" s="64" t="s">
        <v>160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166</v>
      </c>
      <c r="EN5" s="64" t="s">
        <v>138</v>
      </c>
      <c r="EO5" s="64" t="s">
        <v>150</v>
      </c>
      <c r="EP5" s="64" t="s">
        <v>140</v>
      </c>
      <c r="EQ5" s="64" t="s">
        <v>157</v>
      </c>
      <c r="ER5" s="64" t="s">
        <v>167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15">
      <c r="A6" s="50" t="s">
        <v>168</v>
      </c>
      <c r="B6" s="65">
        <f>B8</f>
        <v>2018</v>
      </c>
      <c r="C6" s="65">
        <f t="shared" ref="C6:M6" si="2">C8</f>
        <v>120006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6</v>
      </c>
      <c r="H6" s="160" t="str">
        <f>IF(H8&lt;&gt;I8,H8,"")&amp;IF(I8&lt;&gt;J8,I8,"")&amp;"　"&amp;J8</f>
        <v>千葉県　救急医療センター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12</v>
      </c>
      <c r="R6" s="65" t="str">
        <f t="shared" si="3"/>
        <v>-</v>
      </c>
      <c r="S6" s="65" t="str">
        <f t="shared" si="3"/>
        <v>I 訓</v>
      </c>
      <c r="T6" s="65" t="str">
        <f t="shared" si="3"/>
        <v>救 臨 災</v>
      </c>
      <c r="U6" s="66">
        <f>U8</f>
        <v>6311190</v>
      </c>
      <c r="V6" s="66">
        <f>V8</f>
        <v>11172</v>
      </c>
      <c r="W6" s="65" t="str">
        <f>W8</f>
        <v>非該当</v>
      </c>
      <c r="X6" s="65" t="str">
        <f t="shared" si="3"/>
        <v>７：１</v>
      </c>
      <c r="Y6" s="66">
        <f t="shared" si="3"/>
        <v>100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100</v>
      </c>
      <c r="AE6" s="66">
        <f t="shared" si="3"/>
        <v>100</v>
      </c>
      <c r="AF6" s="66" t="str">
        <f t="shared" si="3"/>
        <v>-</v>
      </c>
      <c r="AG6" s="66">
        <f t="shared" si="3"/>
        <v>100</v>
      </c>
      <c r="AH6" s="67">
        <f>IF(AH8="-",NA(),AH8)</f>
        <v>97.5</v>
      </c>
      <c r="AI6" s="67">
        <f t="shared" ref="AI6:AQ6" si="4">IF(AI8="-",NA(),AI8)</f>
        <v>97.5</v>
      </c>
      <c r="AJ6" s="67">
        <f t="shared" si="4"/>
        <v>93.3</v>
      </c>
      <c r="AK6" s="67">
        <f t="shared" si="4"/>
        <v>100.1</v>
      </c>
      <c r="AL6" s="67">
        <f t="shared" si="4"/>
        <v>104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92.4</v>
      </c>
      <c r="AT6" s="67">
        <f t="shared" ref="AT6:BB6" si="5">IF(AT8="-",NA(),AT8)</f>
        <v>93.7</v>
      </c>
      <c r="AU6" s="67">
        <f t="shared" si="5"/>
        <v>89.7</v>
      </c>
      <c r="AV6" s="67">
        <f t="shared" si="5"/>
        <v>97.1</v>
      </c>
      <c r="AW6" s="67">
        <f t="shared" si="5"/>
        <v>100.3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76</v>
      </c>
      <c r="BP6" s="67">
        <f t="shared" ref="BP6:BX6" si="7">IF(BP8="-",NA(),BP8)</f>
        <v>76.099999999999994</v>
      </c>
      <c r="BQ6" s="67">
        <f t="shared" si="7"/>
        <v>75.2</v>
      </c>
      <c r="BR6" s="67">
        <f t="shared" si="7"/>
        <v>77.5</v>
      </c>
      <c r="BS6" s="67">
        <f t="shared" si="7"/>
        <v>77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105363</v>
      </c>
      <c r="CA6" s="68">
        <f t="shared" ref="CA6:CI6" si="8">IF(CA8="-",NA(),CA8)</f>
        <v>113793</v>
      </c>
      <c r="CB6" s="68">
        <f t="shared" si="8"/>
        <v>102200</v>
      </c>
      <c r="CC6" s="68">
        <f t="shared" si="8"/>
        <v>106016</v>
      </c>
      <c r="CD6" s="68">
        <f t="shared" si="8"/>
        <v>106836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18420</v>
      </c>
      <c r="CL6" s="68">
        <f t="shared" ref="CL6:CT6" si="9">IF(CL8="-",NA(),CL8)</f>
        <v>18719</v>
      </c>
      <c r="CM6" s="68">
        <f t="shared" si="9"/>
        <v>19014</v>
      </c>
      <c r="CN6" s="68">
        <f t="shared" si="9"/>
        <v>19609</v>
      </c>
      <c r="CO6" s="68">
        <f t="shared" si="9"/>
        <v>17918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64.7</v>
      </c>
      <c r="CW6" s="67">
        <f t="shared" ref="CW6:DE6" si="10">IF(CW8="-",NA(),CW8)</f>
        <v>63.3</v>
      </c>
      <c r="CX6" s="67">
        <f t="shared" si="10"/>
        <v>69.099999999999994</v>
      </c>
      <c r="CY6" s="67">
        <f t="shared" si="10"/>
        <v>62.4</v>
      </c>
      <c r="CZ6" s="67">
        <f t="shared" si="10"/>
        <v>59.7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21.5</v>
      </c>
      <c r="DH6" s="67">
        <f t="shared" ref="DH6:DP6" si="11">IF(DH8="-",NA(),DH8)</f>
        <v>21.8</v>
      </c>
      <c r="DI6" s="67">
        <f t="shared" si="11"/>
        <v>20.399999999999999</v>
      </c>
      <c r="DJ6" s="67">
        <f t="shared" si="11"/>
        <v>20.2</v>
      </c>
      <c r="DK6" s="67">
        <f t="shared" si="11"/>
        <v>19.8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60.2</v>
      </c>
      <c r="DS6" s="67">
        <f t="shared" ref="DS6:EA6" si="12">IF(DS8="-",NA(),DS8)</f>
        <v>62.6</v>
      </c>
      <c r="DT6" s="67">
        <f t="shared" si="12"/>
        <v>61.9</v>
      </c>
      <c r="DU6" s="67">
        <f t="shared" si="12"/>
        <v>64</v>
      </c>
      <c r="DV6" s="67">
        <f t="shared" si="12"/>
        <v>66.099999999999994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69.400000000000006</v>
      </c>
      <c r="ED6" s="67">
        <f t="shared" ref="ED6:EL6" si="13">IF(ED8="-",NA(),ED8)</f>
        <v>73.099999999999994</v>
      </c>
      <c r="EE6" s="67">
        <f t="shared" si="13"/>
        <v>68.3</v>
      </c>
      <c r="EF6" s="67">
        <f t="shared" si="13"/>
        <v>70.8</v>
      </c>
      <c r="EG6" s="67">
        <f t="shared" si="13"/>
        <v>74.599999999999994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71263810</v>
      </c>
      <c r="EO6" s="68">
        <f t="shared" ref="EO6:EW6" si="14">IF(EO8="-",NA(),EO8)</f>
        <v>70828750</v>
      </c>
      <c r="EP6" s="68">
        <f t="shared" si="14"/>
        <v>69904770</v>
      </c>
      <c r="EQ6" s="68">
        <f t="shared" si="14"/>
        <v>70027900</v>
      </c>
      <c r="ER6" s="68">
        <f t="shared" si="14"/>
        <v>71311450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169</v>
      </c>
      <c r="B7" s="65">
        <f t="shared" ref="B7:AG7" si="15">B8</f>
        <v>2018</v>
      </c>
      <c r="C7" s="65">
        <f t="shared" si="15"/>
        <v>120006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6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</v>
      </c>
      <c r="P7" s="65" t="str">
        <f>P8</f>
        <v>直営</v>
      </c>
      <c r="Q7" s="66">
        <f t="shared" si="15"/>
        <v>12</v>
      </c>
      <c r="R7" s="65" t="str">
        <f t="shared" si="15"/>
        <v>-</v>
      </c>
      <c r="S7" s="65" t="str">
        <f t="shared" si="15"/>
        <v>I 訓</v>
      </c>
      <c r="T7" s="65" t="str">
        <f t="shared" si="15"/>
        <v>救 臨 災</v>
      </c>
      <c r="U7" s="66">
        <f>U8</f>
        <v>6311190</v>
      </c>
      <c r="V7" s="66">
        <f>V8</f>
        <v>11172</v>
      </c>
      <c r="W7" s="65" t="str">
        <f>W8</f>
        <v>非該当</v>
      </c>
      <c r="X7" s="65" t="str">
        <f t="shared" si="15"/>
        <v>７：１</v>
      </c>
      <c r="Y7" s="66">
        <f t="shared" si="15"/>
        <v>100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100</v>
      </c>
      <c r="AE7" s="66">
        <f t="shared" si="15"/>
        <v>100</v>
      </c>
      <c r="AF7" s="66" t="str">
        <f t="shared" si="15"/>
        <v>-</v>
      </c>
      <c r="AG7" s="66">
        <f t="shared" si="15"/>
        <v>100</v>
      </c>
      <c r="AH7" s="67">
        <f>AH8</f>
        <v>97.5</v>
      </c>
      <c r="AI7" s="67">
        <f t="shared" ref="AI7:AQ7" si="16">AI8</f>
        <v>97.5</v>
      </c>
      <c r="AJ7" s="67">
        <f t="shared" si="16"/>
        <v>93.3</v>
      </c>
      <c r="AK7" s="67">
        <f t="shared" si="16"/>
        <v>100.1</v>
      </c>
      <c r="AL7" s="67">
        <f t="shared" si="16"/>
        <v>104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92.4</v>
      </c>
      <c r="AT7" s="67">
        <f t="shared" ref="AT7:BB7" si="17">AT8</f>
        <v>93.7</v>
      </c>
      <c r="AU7" s="67">
        <f t="shared" si="17"/>
        <v>89.7</v>
      </c>
      <c r="AV7" s="67">
        <f t="shared" si="17"/>
        <v>97.1</v>
      </c>
      <c r="AW7" s="67">
        <f t="shared" si="17"/>
        <v>100.3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76</v>
      </c>
      <c r="BP7" s="67">
        <f t="shared" ref="BP7:BX7" si="19">BP8</f>
        <v>76.099999999999994</v>
      </c>
      <c r="BQ7" s="67">
        <f t="shared" si="19"/>
        <v>75.2</v>
      </c>
      <c r="BR7" s="67">
        <f t="shared" si="19"/>
        <v>77.5</v>
      </c>
      <c r="BS7" s="67">
        <f t="shared" si="19"/>
        <v>77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105363</v>
      </c>
      <c r="CA7" s="68">
        <f t="shared" ref="CA7:CI7" si="20">CA8</f>
        <v>113793</v>
      </c>
      <c r="CB7" s="68">
        <f t="shared" si="20"/>
        <v>102200</v>
      </c>
      <c r="CC7" s="68">
        <f t="shared" si="20"/>
        <v>106016</v>
      </c>
      <c r="CD7" s="68">
        <f t="shared" si="20"/>
        <v>106836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18420</v>
      </c>
      <c r="CL7" s="68">
        <f t="shared" ref="CL7:CT7" si="21">CL8</f>
        <v>18719</v>
      </c>
      <c r="CM7" s="68">
        <f t="shared" si="21"/>
        <v>19014</v>
      </c>
      <c r="CN7" s="68">
        <f t="shared" si="21"/>
        <v>19609</v>
      </c>
      <c r="CO7" s="68">
        <f t="shared" si="21"/>
        <v>17918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64.7</v>
      </c>
      <c r="CW7" s="67">
        <f t="shared" ref="CW7:DE7" si="22">CW8</f>
        <v>63.3</v>
      </c>
      <c r="CX7" s="67">
        <f t="shared" si="22"/>
        <v>69.099999999999994</v>
      </c>
      <c r="CY7" s="67">
        <f t="shared" si="22"/>
        <v>62.4</v>
      </c>
      <c r="CZ7" s="67">
        <f t="shared" si="22"/>
        <v>59.7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21.5</v>
      </c>
      <c r="DH7" s="67">
        <f t="shared" ref="DH7:DP7" si="23">DH8</f>
        <v>21.8</v>
      </c>
      <c r="DI7" s="67">
        <f t="shared" si="23"/>
        <v>20.399999999999999</v>
      </c>
      <c r="DJ7" s="67">
        <f t="shared" si="23"/>
        <v>20.2</v>
      </c>
      <c r="DK7" s="67">
        <f t="shared" si="23"/>
        <v>19.8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60.2</v>
      </c>
      <c r="DS7" s="67">
        <f t="shared" ref="DS7:EA7" si="24">DS8</f>
        <v>62.6</v>
      </c>
      <c r="DT7" s="67">
        <f t="shared" si="24"/>
        <v>61.9</v>
      </c>
      <c r="DU7" s="67">
        <f t="shared" si="24"/>
        <v>64</v>
      </c>
      <c r="DV7" s="67">
        <f t="shared" si="24"/>
        <v>66.099999999999994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69.400000000000006</v>
      </c>
      <c r="ED7" s="67">
        <f t="shared" ref="ED7:EL7" si="25">ED8</f>
        <v>73.099999999999994</v>
      </c>
      <c r="EE7" s="67">
        <f t="shared" si="25"/>
        <v>68.3</v>
      </c>
      <c r="EF7" s="67">
        <f t="shared" si="25"/>
        <v>70.8</v>
      </c>
      <c r="EG7" s="67">
        <f t="shared" si="25"/>
        <v>74.599999999999994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71263810</v>
      </c>
      <c r="EO7" s="68">
        <f t="shared" ref="EO7:EW7" si="26">EO8</f>
        <v>70828750</v>
      </c>
      <c r="EP7" s="68">
        <f t="shared" si="26"/>
        <v>69904770</v>
      </c>
      <c r="EQ7" s="68">
        <f t="shared" si="26"/>
        <v>70027900</v>
      </c>
      <c r="ER7" s="68">
        <f t="shared" si="26"/>
        <v>71311450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120006</v>
      </c>
      <c r="D8" s="70">
        <v>46</v>
      </c>
      <c r="E8" s="70">
        <v>6</v>
      </c>
      <c r="F8" s="70">
        <v>0</v>
      </c>
      <c r="G8" s="70">
        <v>6</v>
      </c>
      <c r="H8" s="70" t="s">
        <v>170</v>
      </c>
      <c r="I8" s="70" t="s">
        <v>170</v>
      </c>
      <c r="J8" s="70" t="s">
        <v>171</v>
      </c>
      <c r="K8" s="70" t="s">
        <v>172</v>
      </c>
      <c r="L8" s="70" t="s">
        <v>173</v>
      </c>
      <c r="M8" s="70" t="s">
        <v>174</v>
      </c>
      <c r="N8" s="70" t="s">
        <v>175</v>
      </c>
      <c r="O8" s="70" t="s">
        <v>176</v>
      </c>
      <c r="P8" s="70" t="s">
        <v>177</v>
      </c>
      <c r="Q8" s="71">
        <v>12</v>
      </c>
      <c r="R8" s="70" t="s">
        <v>38</v>
      </c>
      <c r="S8" s="70" t="s">
        <v>178</v>
      </c>
      <c r="T8" s="70" t="s">
        <v>179</v>
      </c>
      <c r="U8" s="71">
        <v>6311190</v>
      </c>
      <c r="V8" s="71">
        <v>11172</v>
      </c>
      <c r="W8" s="70" t="s">
        <v>180</v>
      </c>
      <c r="X8" s="72" t="s">
        <v>181</v>
      </c>
      <c r="Y8" s="71">
        <v>100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100</v>
      </c>
      <c r="AE8" s="71">
        <v>100</v>
      </c>
      <c r="AF8" s="71" t="s">
        <v>38</v>
      </c>
      <c r="AG8" s="71">
        <v>100</v>
      </c>
      <c r="AH8" s="73">
        <v>97.5</v>
      </c>
      <c r="AI8" s="73">
        <v>97.5</v>
      </c>
      <c r="AJ8" s="73">
        <v>93.3</v>
      </c>
      <c r="AK8" s="73">
        <v>100.1</v>
      </c>
      <c r="AL8" s="73">
        <v>104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92.4</v>
      </c>
      <c r="AT8" s="73">
        <v>93.7</v>
      </c>
      <c r="AU8" s="73">
        <v>89.7</v>
      </c>
      <c r="AV8" s="73">
        <v>97.1</v>
      </c>
      <c r="AW8" s="73">
        <v>100.3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76</v>
      </c>
      <c r="BP8" s="73">
        <v>76.099999999999994</v>
      </c>
      <c r="BQ8" s="73">
        <v>75.2</v>
      </c>
      <c r="BR8" s="73">
        <v>77.5</v>
      </c>
      <c r="BS8" s="73">
        <v>77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105363</v>
      </c>
      <c r="CA8" s="74">
        <v>113793</v>
      </c>
      <c r="CB8" s="74">
        <v>102200</v>
      </c>
      <c r="CC8" s="74">
        <v>106016</v>
      </c>
      <c r="CD8" s="74">
        <v>106836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18420</v>
      </c>
      <c r="CL8" s="74">
        <v>18719</v>
      </c>
      <c r="CM8" s="74">
        <v>19014</v>
      </c>
      <c r="CN8" s="74">
        <v>19609</v>
      </c>
      <c r="CO8" s="74">
        <v>17918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64.7</v>
      </c>
      <c r="CW8" s="74">
        <v>63.3</v>
      </c>
      <c r="CX8" s="74">
        <v>69.099999999999994</v>
      </c>
      <c r="CY8" s="74">
        <v>62.4</v>
      </c>
      <c r="CZ8" s="74">
        <v>59.7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21.5</v>
      </c>
      <c r="DH8" s="74">
        <v>21.8</v>
      </c>
      <c r="DI8" s="74">
        <v>20.399999999999999</v>
      </c>
      <c r="DJ8" s="74">
        <v>20.2</v>
      </c>
      <c r="DK8" s="74">
        <v>19.8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60.2</v>
      </c>
      <c r="DS8" s="73">
        <v>62.6</v>
      </c>
      <c r="DT8" s="73">
        <v>61.9</v>
      </c>
      <c r="DU8" s="73">
        <v>64</v>
      </c>
      <c r="DV8" s="73">
        <v>66.099999999999994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69.400000000000006</v>
      </c>
      <c r="ED8" s="73">
        <v>73.099999999999994</v>
      </c>
      <c r="EE8" s="73">
        <v>68.3</v>
      </c>
      <c r="EF8" s="73">
        <v>70.8</v>
      </c>
      <c r="EG8" s="73">
        <v>74.599999999999994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71263810</v>
      </c>
      <c r="EO8" s="74">
        <v>70828750</v>
      </c>
      <c r="EP8" s="74">
        <v>69904770</v>
      </c>
      <c r="EQ8" s="74">
        <v>70027900</v>
      </c>
      <c r="ER8" s="74">
        <v>71311450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182</v>
      </c>
      <c r="C10" s="79" t="s">
        <v>183</v>
      </c>
      <c r="D10" s="79" t="s">
        <v>184</v>
      </c>
      <c r="E10" s="79" t="s">
        <v>185</v>
      </c>
      <c r="F10" s="79" t="s">
        <v>186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187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2020-01-21T05:15:36Z</cp:lastPrinted>
  <dcterms:created xsi:type="dcterms:W3CDTF">2019-12-05T07:35:09Z</dcterms:created>
  <dcterms:modified xsi:type="dcterms:W3CDTF">2020-01-21T07:05:55Z</dcterms:modified>
  <cp:category/>
</cp:coreProperties>
</file>