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f860NH5+62MfRzfrSNxnADAA6nscS0CbpKSHsROlRO56tQ4nlT/3Jms1ws96NLT1xY1sCa/90Yfzhw/6CcqnA==" workbookSaltValue="pMvMJVewjWEhZga3b7kQzQ==" workbookSpinCount="100000" lockStructure="1"/>
  <bookViews>
    <workbookView minimized="1"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KC78" i="4" l="1"/>
  <c r="HG54" i="4"/>
  <c r="FH78" i="4"/>
  <c r="DS54" i="4"/>
  <c r="DS32" i="4"/>
  <c r="HG32" i="4"/>
  <c r="AN78" i="4"/>
  <c r="AE54" i="4"/>
  <c r="AE32" i="4"/>
  <c r="KU54" i="4"/>
  <c r="KU32" i="4"/>
  <c r="KF32" i="4"/>
  <c r="JJ78" i="4"/>
  <c r="GR54" i="4"/>
  <c r="GR32" i="4"/>
  <c r="EO78" i="4"/>
  <c r="DD54" i="4"/>
  <c r="DD32" i="4"/>
  <c r="KF54" i="4"/>
  <c r="U78" i="4"/>
  <c r="P54" i="4"/>
  <c r="P32" i="4"/>
  <c r="LY54" i="4"/>
  <c r="LY32" i="4"/>
  <c r="BI54" i="4"/>
  <c r="LO78" i="4"/>
  <c r="IK54" i="4"/>
  <c r="IK32" i="4"/>
  <c r="BI32" i="4"/>
  <c r="GT78" i="4"/>
  <c r="EW54" i="4"/>
  <c r="EW32" i="4"/>
  <c r="BZ78" i="4"/>
  <c r="BG78" i="4"/>
  <c r="AT54" i="4"/>
  <c r="AT32" i="4"/>
  <c r="GA78" i="4"/>
  <c r="LJ54" i="4"/>
  <c r="LJ32" i="4"/>
  <c r="KV78" i="4"/>
  <c r="HV54" i="4"/>
  <c r="HV32" i="4"/>
  <c r="EH54" i="4"/>
  <c r="EH32"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<sst xmlns="http://schemas.openxmlformats.org/spreadsheetml/2006/main" count="322" uniqueCount="174">
  <si>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</si>
  <si>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</si>
  <si>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</si>
  <si>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</si>
  <si>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</si>
  <si>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</si>
  <si>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</si>
  <si>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</si>
  <si>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</si>
  <si>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</si>
  <si>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</si>
  <si>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</si>
  <si>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</si>
  <si>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</si>
  <si>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</si>
  <si>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</si>
  <si>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</si>
  <si>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</si>
  <si>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</si>
  <si>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</si>
  <si>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</si>
  <si>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</si>
  <si>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</si>
  <si>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</si>
  <si>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</si>
  <si>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</si>
  <si>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</si>
  <si>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</si>
  <si>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</si>
  <si>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</si>
  <si>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</si>
  <si>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</si>
  <si>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</si>
  <si>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</si>
  <si>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</si>
  <si>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</si>
  <si>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</si>
  <si>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</si>
  <si>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</si>
  <si>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</si>
  <si>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</si>
  <si>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</si>
  <si>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</si>
  <si>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</si>
  <si>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</si>
  <si>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</si>
  <si>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</si>
  <si>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</si>
  <si>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</si>
  <si>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</si>
  <si>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</si>
  <si>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</si>
  <si>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</si>
  <si>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</si>
  <si>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</si>
  <si>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</si>
  <si>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</si>
  <si>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</si>
  <si>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</si>
  <si>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</si>
  <si>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</si>
  <si>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</si>
  <si>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</si>
  <si>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</si>
  <si>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</si>
  <si>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</si>
  <si>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</si>
  <si>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</si>
  <si>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</si>
  <si>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</si>
  <si>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</si>
  <si>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</si>
  <si>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</si>
  <si>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</si>
  <si>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</si>
  <si>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</si>
  <si>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</si>
  <si>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</si>
  <si>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</si>
  <si>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</si>
  <si>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</si>
  <si>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</si>
  <si>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</si>
  <si>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</si>
  <si>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</si>
  <si>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</si>
  <si>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</si>
  <si>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</si>
  <si>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</si>
  <si>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</si>
  <si>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</si>
  <si>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</si>
  <si>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</si>
  <si>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</si>
  <si>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</si>
  <si>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</si>
  <si>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</si>
  <si>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</si>
  <si>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</si>
  <si>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</si>
  <si>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</si>
  <si>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</si>
  <si>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</si>
  <si>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</si>
  <si>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</si>
  <si>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</si>
  <si>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</si>
  <si>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</si>
  <si>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</si>
  <si>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</si>
  <si>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</si>
  <si>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</si>
  <si>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</si>
  <si>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</si>
  <si>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</si>
  <si>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</si>
  <si>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</si>
  <si>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</si>
  <si>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</si>
  <si>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</si>
  <si>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</si>
  <si>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</si>
  <si>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</si>
  <si>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</si>
  <si>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</si>
  <si>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</si>
  <si>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</si>
  <si>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</si>
  <si>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</si>
  <si>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</si>
  <si>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</si>
  <si>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</si>
  <si>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</si>
  <si>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</si>
  <si>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</si>
  <si>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</si>
  <si>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</si>
  <si>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</si>
  <si>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</si>
  <si>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</si>
  <si>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</si>
  <si>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</si>
  <si>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</si>
  <si>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</si>
  <si>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</si>
  <si>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</si>
  <si>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</si>
  <si>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</si>
  <si>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</si>
  <si>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</si>
  <si>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</si>
  <si>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</si>
  <si>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</si>
  <si>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</si>
  <si>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リウマチセンター</t>
  </si>
  <si>
    <t>条例全部</t>
  </si>
  <si>
    <t>病院事業</t>
  </si>
  <si>
    <t>一般病院</t>
  </si>
  <si>
    <t>100床以上～200床未満</t>
  </si>
  <si>
    <t>自治体職員</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</si>
  <si>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</si>
  <si>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</si>
  <si>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</si>
  <si>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</si>
  <si>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</si>
  <si>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</si>
  <si>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</si>
  <si>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</si>
  <si>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</si>
  <si>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</si>
  <si>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リウマチ専門病院として、急性期及び回復期病床の機能を担い、先進的医療の提供とリウマチ診療における研究・研修機能を担う。
　急性期及び回復期のリハビリテーションを提供する。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</si>
  <si>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</si>
  <si>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不採算地区病院に該当しており、一般会計繰入金を受けて、経常収支比率は概ね100％を上回る。収益単価については、高額薬品使用等を背景に、入院外来ともに高い水準にあるが、一般会計負担縮減の観点から、一層効率的な運営が求められる状況にある。
（各指標の類似病院平均との比較等）
①経常収支比率：数値が高い
②医業収支比率：数値が低い
④病床利用率：数値が高い
⑤入院患者１人１日当たり収益：数値が高く上昇傾向
⑥外来患者１人１日当たり収益：数値が高く上昇傾向
⑦職員給与費対医業収益比率：数値が高い
⑧材料費対医業収益比率：数値が高い</t>
    <rPh sb="68" eb="70">
      <t>ニュウイン</t>
    </rPh>
    <rPh sb="70" eb="72">
      <t>ガイライ</t>
    </rPh>
    <rPh sb="198" eb="200">
      <t>ジョウショウ</t>
    </rPh>
    <rPh sb="200" eb="202">
      <t>ケイコウ</t>
    </rPh>
    <rPh sb="223" eb="225">
      <t>ジョウショウ</t>
    </rPh>
    <rPh sb="225" eb="227">
      <t>ケイコウ</t>
    </rPh>
    <rPh sb="245" eb="246">
      <t>タカ</t>
    </rPh>
    <phoneticPr fontId="5"/>
  </si>
  <si>
    <t>建物については建築後経過年数が短く、老朽化の程度は比較的低い。器械備品については近年の高額器機整備により一時的に償却率が下がったが、償却が進んできている状況である。
（各指標の類似病院平均との比較等）
①有形固定資産減価償却率：数値が低い
②器械備品減価償却率：H28以降同水準
③１床当たり有形固定資産：数値が低い</t>
    <rPh sb="52" eb="55">
      <t>イチジテキ</t>
    </rPh>
    <rPh sb="56" eb="59">
      <t>ショウキャクリツ</t>
    </rPh>
    <rPh sb="60" eb="61">
      <t>サ</t>
    </rPh>
    <rPh sb="134" eb="136">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</si>
</sst>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c:v>
                </c:pt>
                <c:pt idx="1">
                  <c:v>76.3</c:v>
                </c:pt>
                <c:pt idx="2">
                  <c:v>73.599999999999994</c:v>
                </c:pt>
                <c:pt idx="3">
                  <c:v>79.900000000000006</c:v>
                </c:pt>
                <c:pt idx="4">
                  <c:v>74.5</c:v>
                </c:pt>
              </c:numCache>
            </c:numRef>
          </c:val>
          <c:extLst>
            <c:ext xmlns:c16="http://schemas.microsoft.com/office/drawing/2014/chart" uri="{C3380CC4-5D6E-409C-BE32-E72D297353CC}">
              <c16:uniqueId val="{00000000-F425-4E0E-948B-EFD943EB58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F425-4E0E-948B-EFD943EB586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0.3</c:v>
                </c:pt>
                <c:pt idx="1">
                  <c:v>0</c:v>
                </c:pt>
                <c:pt idx="2">
                  <c:v>0</c:v>
                </c:pt>
                <c:pt idx="3">
                  <c:v>0</c:v>
                </c:pt>
                <c:pt idx="4">
                  <c:v>0</c:v>
                </c:pt>
              </c:numCache>
            </c:numRef>
          </c:val>
          <c:extLst>
            <c:ext xmlns:c16="http://schemas.microsoft.com/office/drawing/2014/chart" uri="{C3380CC4-5D6E-409C-BE32-E72D297353CC}">
              <c16:uniqueId val="{00000000-85B1-479E-AF15-C9D3BF0DA3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85B1-479E-AF15-C9D3BF0DA30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79.099999999999994</c:v>
                </c:pt>
                <c:pt idx="1">
                  <c:v>75.900000000000006</c:v>
                </c:pt>
                <c:pt idx="2">
                  <c:v>76.2</c:v>
                </c:pt>
                <c:pt idx="3">
                  <c:v>80.900000000000006</c:v>
                </c:pt>
                <c:pt idx="4">
                  <c:v>77.400000000000006</c:v>
                </c:pt>
              </c:numCache>
            </c:numRef>
          </c:val>
          <c:extLst>
            <c:ext xmlns:c16="http://schemas.microsoft.com/office/drawing/2014/chart" uri="{C3380CC4-5D6E-409C-BE32-E72D297353CC}">
              <c16:uniqueId val="{00000000-8FEF-4F01-BBBA-BB0B7F64339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8FEF-4F01-BBBA-BB0B7F64339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c:v>
                </c:pt>
                <c:pt idx="1">
                  <c:v>102.8</c:v>
                </c:pt>
                <c:pt idx="2">
                  <c:v>106.2</c:v>
                </c:pt>
                <c:pt idx="3">
                  <c:v>102.6</c:v>
                </c:pt>
                <c:pt idx="4">
                  <c:v>104.7</c:v>
                </c:pt>
              </c:numCache>
            </c:numRef>
          </c:val>
          <c:extLst>
            <c:ext xmlns:c16="http://schemas.microsoft.com/office/drawing/2014/chart" uri="{C3380CC4-5D6E-409C-BE32-E72D297353CC}">
              <c16:uniqueId val="{00000000-ED95-4302-87F8-ACF007D39A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ED95-4302-87F8-ACF007D39AD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39.1</c:v>
                </c:pt>
                <c:pt idx="1">
                  <c:v>41</c:v>
                </c:pt>
                <c:pt idx="2">
                  <c:v>45</c:v>
                </c:pt>
                <c:pt idx="3">
                  <c:v>48.3</c:v>
                </c:pt>
                <c:pt idx="4">
                  <c:v>50.8</c:v>
                </c:pt>
              </c:numCache>
            </c:numRef>
          </c:val>
          <c:extLst>
            <c:ext xmlns:c16="http://schemas.microsoft.com/office/drawing/2014/chart" uri="{C3380CC4-5D6E-409C-BE32-E72D297353CC}">
              <c16:uniqueId val="{00000000-8348-429C-8584-AEAC34705D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348-429C-8584-AEAC34705D7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65.400000000000006</c:v>
                </c:pt>
                <c:pt idx="1">
                  <c:v>65.099999999999994</c:v>
                </c:pt>
                <c:pt idx="2">
                  <c:v>70.099999999999994</c:v>
                </c:pt>
                <c:pt idx="3">
                  <c:v>72.3</c:v>
                </c:pt>
                <c:pt idx="4">
                  <c:v>71</c:v>
                </c:pt>
              </c:numCache>
            </c:numRef>
          </c:val>
          <c:extLst>
            <c:ext xmlns:c16="http://schemas.microsoft.com/office/drawing/2014/chart" uri="{C3380CC4-5D6E-409C-BE32-E72D297353CC}">
              <c16:uniqueId val="{00000000-2E42-44ED-84C0-B919C791CE0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2E42-44ED-84C0-B919C791CE0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35995000</c:v>
                </c:pt>
                <c:pt idx="1">
                  <c:v>34705100</c:v>
                </c:pt>
                <c:pt idx="2">
                  <c:v>34799870</c:v>
                </c:pt>
                <c:pt idx="3">
                  <c:v>34718150</c:v>
                </c:pt>
                <c:pt idx="4">
                  <c:v>34646780</c:v>
                </c:pt>
              </c:numCache>
            </c:numRef>
          </c:val>
          <c:extLst>
            <c:ext xmlns:c16="http://schemas.microsoft.com/office/drawing/2014/chart" uri="{C3380CC4-5D6E-409C-BE32-E72D297353CC}">
              <c16:uniqueId val="{00000000-8F9C-4B96-9850-BB7710DE90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8F9C-4B96-9850-BB7710DE90C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32.700000000000003</c:v>
                </c:pt>
                <c:pt idx="1">
                  <c:v>34</c:v>
                </c:pt>
                <c:pt idx="2">
                  <c:v>35.1</c:v>
                </c:pt>
                <c:pt idx="3">
                  <c:v>36.4</c:v>
                </c:pt>
                <c:pt idx="4">
                  <c:v>37.5</c:v>
                </c:pt>
              </c:numCache>
            </c:numRef>
          </c:val>
          <c:extLst>
            <c:ext xmlns:c16="http://schemas.microsoft.com/office/drawing/2014/chart" uri="{C3380CC4-5D6E-409C-BE32-E72D297353CC}">
              <c16:uniqueId val="{00000000-59CD-483A-9C77-27B0B531EB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59CD-483A-9C77-27B0B531EB7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69.400000000000006</c:v>
                </c:pt>
                <c:pt idx="1">
                  <c:v>71.8</c:v>
                </c:pt>
                <c:pt idx="2">
                  <c:v>70.2</c:v>
                </c:pt>
                <c:pt idx="3">
                  <c:v>63.4</c:v>
                </c:pt>
                <c:pt idx="4">
                  <c:v>66</c:v>
                </c:pt>
              </c:numCache>
            </c:numRef>
          </c:val>
          <c:extLst>
            <c:ext xmlns:c16="http://schemas.microsoft.com/office/drawing/2014/chart" uri="{C3380CC4-5D6E-409C-BE32-E72D297353CC}">
              <c16:uniqueId val="{00000000-136B-43D5-A4CA-4888E817F9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136B-43D5-A4CA-4888E817F90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17887</c:v>
                </c:pt>
                <c:pt idx="1">
                  <c:v>18964</c:v>
                </c:pt>
                <c:pt idx="2">
                  <c:v>20957</c:v>
                </c:pt>
                <c:pt idx="3">
                  <c:v>23094</c:v>
                </c:pt>
                <c:pt idx="4">
                  <c:v>23236</c:v>
                </c:pt>
              </c:numCache>
            </c:numRef>
          </c:val>
          <c:extLst>
            <c:ext xmlns:c16="http://schemas.microsoft.com/office/drawing/2014/chart" uri="{C3380CC4-5D6E-409C-BE32-E72D297353CC}">
              <c16:uniqueId val="{00000000-806D-4F64-A3A0-A78623F958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806D-4F64-A3A0-A78623F9584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40014</c:v>
                </c:pt>
                <c:pt idx="1">
                  <c:v>40823</c:v>
                </c:pt>
                <c:pt idx="2">
                  <c:v>41317</c:v>
                </c:pt>
                <c:pt idx="3">
                  <c:v>41620</c:v>
                </c:pt>
                <c:pt idx="4">
                  <c:v>42339</c:v>
                </c:pt>
              </c:numCache>
            </c:numRef>
          </c:val>
          <c:extLst>
            <c:ext xmlns:c16="http://schemas.microsoft.com/office/drawing/2014/chart" uri="{C3380CC4-5D6E-409C-BE32-E72D297353CC}">
              <c16:uniqueId val="{00000000-B5F3-42FE-9B5A-6F6EB3BE250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B5F3-42FE-9B5A-6F6EB3BE2502}"/>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MQ48" zoomScale="80" zoomScaleNormal="80" zoomScaleSheetLayoutView="70" workbookViewId="0">
      <selection activeCell="OB27" sqref="OB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x14ac:dyDescent="0.15">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x14ac:dyDescent="0.15">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6" t="str">
        <f>データ!H6</f>
        <v>新潟県　リウマチセンター</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3" t="str">
        <f>データ!K6</f>
        <v>条例全部</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5"/>
      <c r="AU8" s="143" t="str">
        <f>データ!L6</f>
        <v>病院事業</v>
      </c>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5"/>
      <c r="CN8" s="143" t="str">
        <f>データ!M6</f>
        <v>一般病院</v>
      </c>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5"/>
      <c r="EG8" s="143" t="str">
        <f>データ!N6</f>
        <v>100床以上～200床未満</v>
      </c>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5"/>
      <c r="FZ8" s="143" t="str">
        <f>データ!O7</f>
        <v>自治体職員</v>
      </c>
      <c r="GA8" s="144"/>
      <c r="GB8" s="144"/>
      <c r="GC8" s="144"/>
      <c r="GD8" s="144"/>
      <c r="GE8" s="144"/>
      <c r="GF8" s="144"/>
      <c r="GG8" s="144"/>
      <c r="GH8" s="144"/>
      <c r="GI8" s="144"/>
      <c r="GJ8" s="144"/>
      <c r="GK8" s="144"/>
      <c r="GL8" s="144"/>
      <c r="GM8" s="144"/>
      <c r="GN8" s="144"/>
      <c r="GO8" s="144"/>
      <c r="GP8" s="144"/>
      <c r="GQ8" s="144"/>
      <c r="GR8" s="144"/>
      <c r="GS8" s="144"/>
      <c r="GT8" s="144"/>
      <c r="GU8" s="144"/>
      <c r="GV8" s="144"/>
      <c r="GW8" s="144"/>
      <c r="GX8" s="144"/>
      <c r="GY8" s="144"/>
      <c r="GZ8" s="144"/>
      <c r="HA8" s="144"/>
      <c r="HB8" s="144"/>
      <c r="HC8" s="144"/>
      <c r="HD8" s="144"/>
      <c r="HE8" s="144"/>
      <c r="HF8" s="144"/>
      <c r="HG8" s="144"/>
      <c r="HH8" s="144"/>
      <c r="HI8" s="144"/>
      <c r="HJ8" s="144"/>
      <c r="HK8" s="144"/>
      <c r="HL8" s="144"/>
      <c r="HM8" s="144"/>
      <c r="HN8" s="144"/>
      <c r="HO8" s="144"/>
      <c r="HP8" s="144"/>
      <c r="HQ8" s="144"/>
      <c r="HR8" s="145"/>
      <c r="ID8" s="132">
        <f>データ!Y6</f>
        <v>100</v>
      </c>
      <c r="IE8" s="133"/>
      <c r="IF8" s="133"/>
      <c r="IG8" s="133"/>
      <c r="IH8" s="133"/>
      <c r="II8" s="133"/>
      <c r="IJ8" s="133"/>
      <c r="IK8" s="133"/>
      <c r="IL8" s="133"/>
      <c r="IM8" s="133"/>
      <c r="IN8" s="133"/>
      <c r="IO8" s="133"/>
      <c r="IP8" s="133"/>
      <c r="IQ8" s="133"/>
      <c r="IR8" s="133"/>
      <c r="IS8" s="133"/>
      <c r="IT8" s="133"/>
      <c r="IU8" s="133"/>
      <c r="IV8" s="133"/>
      <c r="IW8" s="133"/>
      <c r="IX8" s="133"/>
      <c r="IY8" s="133"/>
      <c r="IZ8" s="133"/>
      <c r="JA8" s="133"/>
      <c r="JB8" s="133"/>
      <c r="JC8" s="133"/>
      <c r="JD8" s="133"/>
      <c r="JE8" s="133"/>
      <c r="JF8" s="133"/>
      <c r="JG8" s="133"/>
      <c r="JH8" s="133"/>
      <c r="JI8" s="133"/>
      <c r="JJ8" s="133"/>
      <c r="JK8" s="133"/>
      <c r="JL8" s="133"/>
      <c r="JM8" s="133"/>
      <c r="JN8" s="133"/>
      <c r="JO8" s="133"/>
      <c r="JP8" s="133"/>
      <c r="JQ8" s="133"/>
      <c r="JR8" s="133"/>
      <c r="JS8" s="133"/>
      <c r="JT8" s="133"/>
      <c r="JU8" s="133"/>
      <c r="JV8" s="134"/>
      <c r="JW8" s="132" t="str">
        <f>データ!Z6</f>
        <v>-</v>
      </c>
      <c r="JX8" s="133"/>
      <c r="JY8" s="133"/>
      <c r="JZ8" s="133"/>
      <c r="KA8" s="133"/>
      <c r="KB8" s="133"/>
      <c r="KC8" s="133"/>
      <c r="KD8" s="133"/>
      <c r="KE8" s="133"/>
      <c r="KF8" s="133"/>
      <c r="KG8" s="133"/>
      <c r="KH8" s="133"/>
      <c r="KI8" s="133"/>
      <c r="KJ8" s="133"/>
      <c r="KK8" s="133"/>
      <c r="KL8" s="133"/>
      <c r="KM8" s="133"/>
      <c r="KN8" s="133"/>
      <c r="KO8" s="133"/>
      <c r="KP8" s="133"/>
      <c r="KQ8" s="133"/>
      <c r="KR8" s="133"/>
      <c r="KS8" s="133"/>
      <c r="KT8" s="133"/>
      <c r="KU8" s="133"/>
      <c r="KV8" s="133"/>
      <c r="KW8" s="133"/>
      <c r="KX8" s="133"/>
      <c r="KY8" s="133"/>
      <c r="KZ8" s="133"/>
      <c r="LA8" s="133"/>
      <c r="LB8" s="133"/>
      <c r="LC8" s="133"/>
      <c r="LD8" s="133"/>
      <c r="LE8" s="133"/>
      <c r="LF8" s="133"/>
      <c r="LG8" s="133"/>
      <c r="LH8" s="133"/>
      <c r="LI8" s="133"/>
      <c r="LJ8" s="133"/>
      <c r="LK8" s="133"/>
      <c r="LL8" s="133"/>
      <c r="LM8" s="133"/>
      <c r="LN8" s="133"/>
      <c r="LO8" s="134"/>
      <c r="LP8" s="132" t="str">
        <f>データ!AA6</f>
        <v>-</v>
      </c>
      <c r="LQ8" s="133"/>
      <c r="LR8" s="133"/>
      <c r="LS8" s="133"/>
      <c r="LT8" s="133"/>
      <c r="LU8" s="133"/>
      <c r="LV8" s="133"/>
      <c r="LW8" s="133"/>
      <c r="LX8" s="133"/>
      <c r="LY8" s="133"/>
      <c r="LZ8" s="133"/>
      <c r="MA8" s="133"/>
      <c r="MB8" s="133"/>
      <c r="MC8" s="133"/>
      <c r="MD8" s="133"/>
      <c r="ME8" s="133"/>
      <c r="MF8" s="133"/>
      <c r="MG8" s="133"/>
      <c r="MH8" s="133"/>
      <c r="MI8" s="133"/>
      <c r="MJ8" s="133"/>
      <c r="MK8" s="133"/>
      <c r="ML8" s="133"/>
      <c r="MM8" s="133"/>
      <c r="MN8" s="133"/>
      <c r="MO8" s="133"/>
      <c r="MP8" s="133"/>
      <c r="MQ8" s="133"/>
      <c r="MR8" s="133"/>
      <c r="MS8" s="133"/>
      <c r="MT8" s="133"/>
      <c r="MU8" s="133"/>
      <c r="MV8" s="133"/>
      <c r="MW8" s="133"/>
      <c r="MX8" s="133"/>
      <c r="MY8" s="133"/>
      <c r="MZ8" s="133"/>
      <c r="NA8" s="133"/>
      <c r="NB8" s="133"/>
      <c r="NC8" s="133"/>
      <c r="ND8" s="133"/>
      <c r="NE8" s="133"/>
      <c r="NF8" s="133"/>
      <c r="NG8" s="133"/>
      <c r="NH8" s="134"/>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1" t="s">
        <v>20</v>
      </c>
      <c r="NK9" s="152"/>
      <c r="NL9" s="12" t="s">
        <v>21</v>
      </c>
      <c r="NM9" s="13"/>
      <c r="NN9" s="13"/>
      <c r="NO9" s="13"/>
      <c r="NP9" s="13"/>
      <c r="NQ9" s="13"/>
      <c r="NR9" s="13"/>
      <c r="NS9" s="13"/>
      <c r="NT9" s="13"/>
      <c r="NU9" s="14"/>
      <c r="NV9" s="14"/>
      <c r="NW9" s="15"/>
      <c r="NX9" s="3"/>
    </row>
    <row r="10" spans="1:388" ht="18.75" customHeight="1" x14ac:dyDescent="0.15">
      <c r="A10" s="2"/>
      <c r="B10" s="143" t="str">
        <f>データ!P6</f>
        <v>直営</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5"/>
      <c r="AU10" s="132">
        <f>データ!Q6</f>
        <v>2</v>
      </c>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4"/>
      <c r="CN10" s="143" t="str">
        <f>データ!R6</f>
        <v>-</v>
      </c>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5"/>
      <c r="EG10" s="143" t="str">
        <f>データ!S6</f>
        <v>訓</v>
      </c>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5"/>
      <c r="FZ10" s="143" t="str">
        <f>データ!T6</f>
        <v>-</v>
      </c>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5"/>
      <c r="ID10" s="132" t="str">
        <f>データ!AB6</f>
        <v>-</v>
      </c>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133"/>
      <c r="JS10" s="133"/>
      <c r="JT10" s="133"/>
      <c r="JU10" s="133"/>
      <c r="JV10" s="134"/>
      <c r="JW10" s="132" t="str">
        <f>データ!AC6</f>
        <v>-</v>
      </c>
      <c r="JX10" s="133"/>
      <c r="JY10" s="133"/>
      <c r="JZ10" s="133"/>
      <c r="KA10" s="133"/>
      <c r="KB10" s="133"/>
      <c r="KC10" s="133"/>
      <c r="KD10" s="133"/>
      <c r="KE10" s="133"/>
      <c r="KF10" s="133"/>
      <c r="KG10" s="133"/>
      <c r="KH10" s="133"/>
      <c r="KI10" s="133"/>
      <c r="KJ10" s="133"/>
      <c r="KK10" s="133"/>
      <c r="KL10" s="133"/>
      <c r="KM10" s="133"/>
      <c r="KN10" s="133"/>
      <c r="KO10" s="133"/>
      <c r="KP10" s="133"/>
      <c r="KQ10" s="133"/>
      <c r="KR10" s="133"/>
      <c r="KS10" s="133"/>
      <c r="KT10" s="133"/>
      <c r="KU10" s="133"/>
      <c r="KV10" s="133"/>
      <c r="KW10" s="133"/>
      <c r="KX10" s="133"/>
      <c r="KY10" s="133"/>
      <c r="KZ10" s="133"/>
      <c r="LA10" s="133"/>
      <c r="LB10" s="133"/>
      <c r="LC10" s="133"/>
      <c r="LD10" s="133"/>
      <c r="LE10" s="133"/>
      <c r="LF10" s="133"/>
      <c r="LG10" s="133"/>
      <c r="LH10" s="133"/>
      <c r="LI10" s="133"/>
      <c r="LJ10" s="133"/>
      <c r="LK10" s="133"/>
      <c r="LL10" s="133"/>
      <c r="LM10" s="133"/>
      <c r="LN10" s="133"/>
      <c r="LO10" s="134"/>
      <c r="LP10" s="132">
        <f>データ!AD6</f>
        <v>100</v>
      </c>
      <c r="LQ10" s="133"/>
      <c r="LR10" s="133"/>
      <c r="LS10" s="133"/>
      <c r="LT10" s="133"/>
      <c r="LU10" s="133"/>
      <c r="LV10" s="133"/>
      <c r="LW10" s="133"/>
      <c r="LX10" s="133"/>
      <c r="LY10" s="133"/>
      <c r="LZ10" s="133"/>
      <c r="MA10" s="133"/>
      <c r="MB10" s="133"/>
      <c r="MC10" s="133"/>
      <c r="MD10" s="133"/>
      <c r="ME10" s="133"/>
      <c r="MF10" s="133"/>
      <c r="MG10" s="133"/>
      <c r="MH10" s="133"/>
      <c r="MI10" s="133"/>
      <c r="MJ10" s="133"/>
      <c r="MK10" s="133"/>
      <c r="ML10" s="133"/>
      <c r="MM10" s="133"/>
      <c r="MN10" s="133"/>
      <c r="MO10" s="133"/>
      <c r="MP10" s="133"/>
      <c r="MQ10" s="133"/>
      <c r="MR10" s="133"/>
      <c r="MS10" s="133"/>
      <c r="MT10" s="133"/>
      <c r="MU10" s="133"/>
      <c r="MV10" s="133"/>
      <c r="MW10" s="133"/>
      <c r="MX10" s="133"/>
      <c r="MY10" s="133"/>
      <c r="MZ10" s="133"/>
      <c r="NA10" s="133"/>
      <c r="NB10" s="133"/>
      <c r="NC10" s="133"/>
      <c r="ND10" s="133"/>
      <c r="NE10" s="133"/>
      <c r="NF10" s="133"/>
      <c r="NG10" s="133"/>
      <c r="NH10" s="134"/>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ID11" s="148" t="s">
        <v>28</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29</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30</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2">
        <f>データ!U6</f>
        <v>2259309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4"/>
      <c r="AU12" s="132">
        <f>データ!V6</f>
        <v>7303</v>
      </c>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4"/>
      <c r="CN12" s="143" t="str">
        <f>データ!W6</f>
        <v>第２種該当</v>
      </c>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5"/>
      <c r="EG12" s="143" t="str">
        <f>データ!X6</f>
        <v>１０：１</v>
      </c>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5"/>
      <c r="ID12" s="132">
        <f>データ!AE6</f>
        <v>100</v>
      </c>
      <c r="IE12" s="133"/>
      <c r="IF12" s="133"/>
      <c r="IG12" s="133"/>
      <c r="IH12" s="133"/>
      <c r="II12" s="133"/>
      <c r="IJ12" s="133"/>
      <c r="IK12" s="133"/>
      <c r="IL12" s="133"/>
      <c r="IM12" s="133"/>
      <c r="IN12" s="133"/>
      <c r="IO12" s="133"/>
      <c r="IP12" s="133"/>
      <c r="IQ12" s="133"/>
      <c r="IR12" s="133"/>
      <c r="IS12" s="133"/>
      <c r="IT12" s="133"/>
      <c r="IU12" s="133"/>
      <c r="IV12" s="133"/>
      <c r="IW12" s="133"/>
      <c r="IX12" s="133"/>
      <c r="IY12" s="133"/>
      <c r="IZ12" s="133"/>
      <c r="JA12" s="133"/>
      <c r="JB12" s="133"/>
      <c r="JC12" s="133"/>
      <c r="JD12" s="133"/>
      <c r="JE12" s="133"/>
      <c r="JF12" s="133"/>
      <c r="JG12" s="133"/>
      <c r="JH12" s="133"/>
      <c r="JI12" s="133"/>
      <c r="JJ12" s="133"/>
      <c r="JK12" s="133"/>
      <c r="JL12" s="133"/>
      <c r="JM12" s="133"/>
      <c r="JN12" s="133"/>
      <c r="JO12" s="133"/>
      <c r="JP12" s="133"/>
      <c r="JQ12" s="133"/>
      <c r="JR12" s="133"/>
      <c r="JS12" s="133"/>
      <c r="JT12" s="133"/>
      <c r="JU12" s="133"/>
      <c r="JV12" s="134"/>
      <c r="JW12" s="132" t="str">
        <f>データ!AF6</f>
        <v>-</v>
      </c>
      <c r="JX12" s="133"/>
      <c r="JY12" s="133"/>
      <c r="JZ12" s="133"/>
      <c r="KA12" s="133"/>
      <c r="KB12" s="133"/>
      <c r="KC12" s="133"/>
      <c r="KD12" s="133"/>
      <c r="KE12" s="133"/>
      <c r="KF12" s="133"/>
      <c r="KG12" s="133"/>
      <c r="KH12" s="133"/>
      <c r="KI12" s="133"/>
      <c r="KJ12" s="133"/>
      <c r="KK12" s="133"/>
      <c r="KL12" s="133"/>
      <c r="KM12" s="133"/>
      <c r="KN12" s="133"/>
      <c r="KO12" s="133"/>
      <c r="KP12" s="133"/>
      <c r="KQ12" s="133"/>
      <c r="KR12" s="133"/>
      <c r="KS12" s="133"/>
      <c r="KT12" s="133"/>
      <c r="KU12" s="133"/>
      <c r="KV12" s="133"/>
      <c r="KW12" s="133"/>
      <c r="KX12" s="133"/>
      <c r="KY12" s="133"/>
      <c r="KZ12" s="133"/>
      <c r="LA12" s="133"/>
      <c r="LB12" s="133"/>
      <c r="LC12" s="133"/>
      <c r="LD12" s="133"/>
      <c r="LE12" s="133"/>
      <c r="LF12" s="133"/>
      <c r="LG12" s="133"/>
      <c r="LH12" s="133"/>
      <c r="LI12" s="133"/>
      <c r="LJ12" s="133"/>
      <c r="LK12" s="133"/>
      <c r="LL12" s="133"/>
      <c r="LM12" s="133"/>
      <c r="LN12" s="133"/>
      <c r="LO12" s="134"/>
      <c r="LP12" s="132">
        <f>データ!AG6</f>
        <v>100</v>
      </c>
      <c r="LQ12" s="133"/>
      <c r="LR12" s="133"/>
      <c r="LS12" s="133"/>
      <c r="LT12" s="133"/>
      <c r="LU12" s="133"/>
      <c r="LV12" s="133"/>
      <c r="LW12" s="133"/>
      <c r="LX12" s="133"/>
      <c r="LY12" s="133"/>
      <c r="LZ12" s="133"/>
      <c r="MA12" s="133"/>
      <c r="MB12" s="133"/>
      <c r="MC12" s="133"/>
      <c r="MD12" s="133"/>
      <c r="ME12" s="133"/>
      <c r="MF12" s="133"/>
      <c r="MG12" s="133"/>
      <c r="MH12" s="133"/>
      <c r="MI12" s="133"/>
      <c r="MJ12" s="133"/>
      <c r="MK12" s="133"/>
      <c r="ML12" s="133"/>
      <c r="MM12" s="133"/>
      <c r="MN12" s="133"/>
      <c r="MO12" s="133"/>
      <c r="MP12" s="133"/>
      <c r="MQ12" s="133"/>
      <c r="MR12" s="133"/>
      <c r="MS12" s="133"/>
      <c r="MT12" s="133"/>
      <c r="MU12" s="133"/>
      <c r="MV12" s="133"/>
      <c r="MW12" s="133"/>
      <c r="MX12" s="133"/>
      <c r="MY12" s="133"/>
      <c r="MZ12" s="133"/>
      <c r="NA12" s="133"/>
      <c r="NB12" s="133"/>
      <c r="NC12" s="133"/>
      <c r="ND12" s="133"/>
      <c r="NE12" s="133"/>
      <c r="NF12" s="133"/>
      <c r="NG12" s="133"/>
      <c r="NH12" s="134"/>
      <c r="NI12" s="19"/>
      <c r="NJ12" s="3"/>
      <c r="NK12" s="3"/>
      <c r="NL12" s="3"/>
      <c r="NM12" s="3"/>
      <c r="NN12" s="3"/>
      <c r="NO12" s="3"/>
      <c r="NP12" s="3"/>
      <c r="NQ12" s="3"/>
      <c r="NR12" s="3"/>
      <c r="NS12" s="3"/>
      <c r="NT12" s="3"/>
      <c r="NU12" s="3"/>
      <c r="NV12" s="3"/>
      <c r="NW12" s="3"/>
      <c r="NX12" s="3"/>
    </row>
    <row r="13" spans="1:388" ht="17.25" customHeight="1" x14ac:dyDescent="0.2">
      <c r="A13" s="2"/>
      <c r="B13" s="135" t="s">
        <v>31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c r="JT13" s="135"/>
      <c r="JU13" s="135"/>
      <c r="JV13" s="135"/>
      <c r="JW13" s="135"/>
      <c r="JX13" s="135"/>
      <c r="JY13" s="135"/>
      <c r="JZ13" s="135"/>
      <c r="KA13" s="135"/>
      <c r="KB13" s="135"/>
      <c r="KC13" s="135"/>
      <c r="KD13" s="135"/>
      <c r="KE13" s="135"/>
      <c r="KF13" s="135"/>
      <c r="KG13" s="135"/>
      <c r="KH13" s="135"/>
      <c r="KI13" s="135"/>
      <c r="KJ13" s="135"/>
      <c r="KK13" s="135"/>
      <c r="KL13" s="135"/>
      <c r="KM13" s="135"/>
      <c r="KN13" s="135"/>
      <c r="KO13" s="135"/>
      <c r="KP13" s="135"/>
      <c r="KQ13" s="135"/>
      <c r="KR13" s="135"/>
      <c r="KS13" s="135"/>
      <c r="KT13" s="135"/>
      <c r="KU13" s="135"/>
      <c r="KV13" s="135"/>
      <c r="KW13" s="135"/>
      <c r="KX13" s="135"/>
      <c r="KY13" s="135"/>
      <c r="KZ13" s="135"/>
      <c r="LA13" s="135"/>
      <c r="LB13" s="135"/>
      <c r="LC13" s="135"/>
      <c r="LD13" s="135"/>
      <c r="LE13" s="135"/>
      <c r="LF13" s="135"/>
      <c r="LG13" s="135"/>
      <c r="LH13" s="135"/>
      <c r="LI13" s="135"/>
      <c r="LJ13" s="135"/>
      <c r="LK13" s="135"/>
      <c r="LL13" s="135"/>
      <c r="LM13" s="135"/>
      <c r="LN13" s="135"/>
      <c r="LO13" s="135"/>
      <c r="LP13" s="135"/>
      <c r="LQ13" s="135"/>
      <c r="LR13" s="135"/>
      <c r="LS13" s="135"/>
      <c r="LT13" s="135"/>
      <c r="LU13" s="135"/>
      <c r="LV13" s="135"/>
      <c r="LW13" s="135"/>
      <c r="LX13" s="135"/>
      <c r="LY13" s="135"/>
      <c r="LZ13" s="135"/>
      <c r="MA13" s="135"/>
      <c r="MB13" s="135"/>
      <c r="MC13" s="135"/>
      <c r="MD13" s="135"/>
      <c r="ME13" s="135"/>
      <c r="MF13" s="135"/>
      <c r="MG13" s="135"/>
      <c r="MH13" s="135"/>
      <c r="MI13" s="135"/>
      <c r="MJ13" s="135"/>
      <c r="MK13" s="135"/>
      <c r="ML13" s="135"/>
      <c r="MM13" s="135"/>
      <c r="MN13" s="135"/>
      <c r="MO13" s="135"/>
      <c r="MP13" s="135"/>
      <c r="MQ13" s="135"/>
      <c r="MR13" s="135"/>
      <c r="MS13" s="135"/>
      <c r="MT13" s="135"/>
      <c r="MU13" s="135"/>
      <c r="MV13" s="135"/>
      <c r="MW13" s="135"/>
      <c r="MX13" s="135"/>
      <c r="MY13" s="135"/>
      <c r="MZ13" s="135"/>
      <c r="NA13" s="135"/>
      <c r="NB13" s="135"/>
      <c r="NC13" s="135"/>
      <c r="ND13" s="135"/>
      <c r="NE13" s="135"/>
      <c r="NF13" s="135"/>
      <c r="NG13" s="135"/>
      <c r="NH13" s="135"/>
      <c r="NI13" s="19"/>
      <c r="NJ13" s="20"/>
      <c r="NK13" s="20"/>
      <c r="NL13" s="20"/>
      <c r="NM13" s="20"/>
      <c r="NN13" s="20"/>
      <c r="NO13" s="20"/>
      <c r="NP13" s="20"/>
      <c r="NQ13" s="20"/>
      <c r="NR13" s="20"/>
      <c r="NS13" s="20"/>
      <c r="NT13" s="20"/>
      <c r="NU13" s="20"/>
      <c r="NV13" s="20"/>
      <c r="NW13" s="20"/>
      <c r="NX13" s="20"/>
    </row>
    <row r="14" spans="1:388" ht="17.25" customHeight="1" x14ac:dyDescent="0.15">
      <c r="A14" s="2"/>
      <c r="B14" s="135" t="s">
        <v>32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c r="JT14" s="135"/>
      <c r="JU14" s="135"/>
      <c r="JV14" s="135"/>
      <c r="JW14" s="135"/>
      <c r="JX14" s="135"/>
      <c r="JY14" s="135"/>
      <c r="JZ14" s="135"/>
      <c r="KA14" s="135"/>
      <c r="KB14" s="135"/>
      <c r="KC14" s="135"/>
      <c r="KD14" s="135"/>
      <c r="KE14" s="135"/>
      <c r="KF14" s="135"/>
      <c r="KG14" s="135"/>
      <c r="KH14" s="135"/>
      <c r="KI14" s="135"/>
      <c r="KJ14" s="135"/>
      <c r="KK14" s="135"/>
      <c r="KL14" s="135"/>
      <c r="KM14" s="135"/>
      <c r="KN14" s="135"/>
      <c r="KO14" s="135"/>
      <c r="KP14" s="135"/>
      <c r="KQ14" s="135"/>
      <c r="KR14" s="135"/>
      <c r="KS14" s="135"/>
      <c r="KT14" s="135"/>
      <c r="KU14" s="135"/>
      <c r="KV14" s="135"/>
      <c r="KW14" s="135"/>
      <c r="KX14" s="135"/>
      <c r="KY14" s="135"/>
      <c r="KZ14" s="135"/>
      <c r="LA14" s="135"/>
      <c r="LB14" s="135"/>
      <c r="LC14" s="135"/>
      <c r="LD14" s="135"/>
      <c r="LE14" s="135"/>
      <c r="LF14" s="135"/>
      <c r="LG14" s="135"/>
      <c r="LH14" s="135"/>
      <c r="LI14" s="135"/>
      <c r="LJ14" s="135"/>
      <c r="LK14" s="135"/>
      <c r="LL14" s="135"/>
      <c r="LM14" s="135"/>
      <c r="LN14" s="135"/>
      <c r="LO14" s="135"/>
      <c r="LP14" s="135"/>
      <c r="LQ14" s="135"/>
      <c r="LR14" s="135"/>
      <c r="LS14" s="135"/>
      <c r="LT14" s="135"/>
      <c r="LU14" s="135"/>
      <c r="LV14" s="135"/>
      <c r="LW14" s="135"/>
      <c r="LX14" s="135"/>
      <c r="LY14" s="135"/>
      <c r="LZ14" s="135"/>
      <c r="MA14" s="135"/>
      <c r="MB14" s="135"/>
      <c r="MC14" s="135"/>
      <c r="MD14" s="135"/>
      <c r="ME14" s="135"/>
      <c r="MF14" s="135"/>
      <c r="MG14" s="135"/>
      <c r="MH14" s="135"/>
      <c r="MI14" s="135"/>
      <c r="MJ14" s="135"/>
      <c r="MK14" s="135"/>
      <c r="ML14" s="135"/>
      <c r="MM14" s="135"/>
      <c r="MN14" s="135"/>
      <c r="MO14" s="135"/>
      <c r="MP14" s="135"/>
      <c r="MQ14" s="135"/>
      <c r="MR14" s="135"/>
      <c r="MS14" s="135"/>
      <c r="MT14" s="135"/>
      <c r="MU14" s="135"/>
      <c r="MV14" s="135"/>
      <c r="MW14" s="135"/>
      <c r="MX14" s="135"/>
      <c r="MY14" s="135"/>
      <c r="MZ14" s="135"/>
      <c r="NA14" s="135"/>
      <c r="NB14" s="135"/>
      <c r="NC14" s="135"/>
      <c r="ND14" s="135"/>
      <c r="NE14" s="135"/>
      <c r="NF14" s="135"/>
      <c r="NG14" s="135"/>
      <c r="NH14" s="135"/>
      <c r="NI14" s="19"/>
      <c r="NJ14" s="136" t="s">
        <v>33</v>
      </c>
      <c r="NK14" s="136"/>
      <c r="NL14" s="136"/>
      <c r="NM14" s="136"/>
      <c r="NN14" s="136"/>
      <c r="NO14" s="136"/>
      <c r="NP14" s="136"/>
      <c r="NQ14" s="136"/>
      <c r="NR14" s="136"/>
      <c r="NS14" s="136"/>
      <c r="NT14" s="136"/>
      <c r="NU14" s="136"/>
      <c r="NV14" s="136"/>
      <c r="NW14" s="136"/>
      <c r="NX14" s="13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6"/>
      <c r="NK15" s="136"/>
      <c r="NL15" s="136"/>
      <c r="NM15" s="136"/>
      <c r="NN15" s="136"/>
      <c r="NO15" s="136"/>
      <c r="NP15" s="136"/>
      <c r="NQ15" s="136"/>
      <c r="NR15" s="136"/>
      <c r="NS15" s="136"/>
      <c r="NT15" s="136"/>
      <c r="NU15" s="136"/>
      <c r="NV15" s="136"/>
      <c r="NW15" s="136"/>
      <c r="NX15" s="136"/>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7" t="s">
        <v>35</v>
      </c>
      <c r="NK16" s="138"/>
      <c r="NL16" s="138"/>
      <c r="NM16" s="138"/>
      <c r="NN16" s="139"/>
      <c r="NO16" s="137" t="s">
        <v>36</v>
      </c>
      <c r="NP16" s="138"/>
      <c r="NQ16" s="138"/>
      <c r="NR16" s="138"/>
      <c r="NS16" s="139"/>
      <c r="NT16" s="137" t="s">
        <v>37</v>
      </c>
      <c r="NU16" s="138"/>
      <c r="NV16" s="138"/>
      <c r="NW16" s="138"/>
      <c r="NX16" s="139"/>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0"/>
      <c r="NK17" s="141"/>
      <c r="NL17" s="141"/>
      <c r="NM17" s="141"/>
      <c r="NN17" s="142"/>
      <c r="NO17" s="140"/>
      <c r="NP17" s="141"/>
      <c r="NQ17" s="141"/>
      <c r="NR17" s="141"/>
      <c r="NS17" s="142"/>
      <c r="NT17" s="140"/>
      <c r="NU17" s="141"/>
      <c r="NV17" s="141"/>
      <c r="NW17" s="141"/>
      <c r="NX17" s="142"/>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7" t="s">
        <v>41</v>
      </c>
      <c r="NK20" s="127"/>
      <c r="NL20" s="127"/>
      <c r="NM20" s="127"/>
      <c r="NN20" s="127"/>
      <c r="NO20" s="127"/>
      <c r="NP20" s="127"/>
      <c r="NQ20" s="127"/>
      <c r="NR20" s="127"/>
      <c r="NS20" s="127"/>
      <c r="NT20" s="127"/>
      <c r="NU20" s="127"/>
      <c r="NV20" s="127"/>
      <c r="NW20" s="127"/>
      <c r="NX20" s="127"/>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8"/>
      <c r="NK21" s="128"/>
      <c r="NL21" s="128"/>
      <c r="NM21" s="128"/>
      <c r="NN21" s="128"/>
      <c r="NO21" s="128"/>
      <c r="NP21" s="128"/>
      <c r="NQ21" s="128"/>
      <c r="NR21" s="128"/>
      <c r="NS21" s="128"/>
      <c r="NT21" s="128"/>
      <c r="NU21" s="128"/>
      <c r="NV21" s="128"/>
      <c r="NW21" s="128"/>
      <c r="NX21" s="128"/>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9" t="s">
        <v>170</v>
      </c>
      <c r="NK22" s="130"/>
      <c r="NL22" s="130"/>
      <c r="NM22" s="130"/>
      <c r="NN22" s="130"/>
      <c r="NO22" s="130"/>
      <c r="NP22" s="130"/>
      <c r="NQ22" s="130"/>
      <c r="NR22" s="130"/>
      <c r="NS22" s="130"/>
      <c r="NT22" s="130"/>
      <c r="NU22" s="130"/>
      <c r="NV22" s="130"/>
      <c r="NW22" s="130"/>
      <c r="NX22" s="131"/>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105</v>
      </c>
      <c r="Q33" s="88"/>
      <c r="R33" s="88"/>
      <c r="S33" s="88"/>
      <c r="T33" s="88"/>
      <c r="U33" s="88"/>
      <c r="V33" s="88"/>
      <c r="W33" s="88"/>
      <c r="X33" s="88"/>
      <c r="Y33" s="88"/>
      <c r="Z33" s="88"/>
      <c r="AA33" s="88"/>
      <c r="AB33" s="88"/>
      <c r="AC33" s="88"/>
      <c r="AD33" s="89"/>
      <c r="AE33" s="87">
        <f>データ!AI7</f>
        <v>102.8</v>
      </c>
      <c r="AF33" s="88"/>
      <c r="AG33" s="88"/>
      <c r="AH33" s="88"/>
      <c r="AI33" s="88"/>
      <c r="AJ33" s="88"/>
      <c r="AK33" s="88"/>
      <c r="AL33" s="88"/>
      <c r="AM33" s="88"/>
      <c r="AN33" s="88"/>
      <c r="AO33" s="88"/>
      <c r="AP33" s="88"/>
      <c r="AQ33" s="88"/>
      <c r="AR33" s="88"/>
      <c r="AS33" s="89"/>
      <c r="AT33" s="87">
        <f>データ!AJ7</f>
        <v>106.2</v>
      </c>
      <c r="AU33" s="88"/>
      <c r="AV33" s="88"/>
      <c r="AW33" s="88"/>
      <c r="AX33" s="88"/>
      <c r="AY33" s="88"/>
      <c r="AZ33" s="88"/>
      <c r="BA33" s="88"/>
      <c r="BB33" s="88"/>
      <c r="BC33" s="88"/>
      <c r="BD33" s="88"/>
      <c r="BE33" s="88"/>
      <c r="BF33" s="88"/>
      <c r="BG33" s="88"/>
      <c r="BH33" s="89"/>
      <c r="BI33" s="87">
        <f>データ!AK7</f>
        <v>102.6</v>
      </c>
      <c r="BJ33" s="88"/>
      <c r="BK33" s="88"/>
      <c r="BL33" s="88"/>
      <c r="BM33" s="88"/>
      <c r="BN33" s="88"/>
      <c r="BO33" s="88"/>
      <c r="BP33" s="88"/>
      <c r="BQ33" s="88"/>
      <c r="BR33" s="88"/>
      <c r="BS33" s="88"/>
      <c r="BT33" s="88"/>
      <c r="BU33" s="88"/>
      <c r="BV33" s="88"/>
      <c r="BW33" s="89"/>
      <c r="BX33" s="87">
        <f>データ!AL7</f>
        <v>104.7</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79.099999999999994</v>
      </c>
      <c r="DE33" s="88"/>
      <c r="DF33" s="88"/>
      <c r="DG33" s="88"/>
      <c r="DH33" s="88"/>
      <c r="DI33" s="88"/>
      <c r="DJ33" s="88"/>
      <c r="DK33" s="88"/>
      <c r="DL33" s="88"/>
      <c r="DM33" s="88"/>
      <c r="DN33" s="88"/>
      <c r="DO33" s="88"/>
      <c r="DP33" s="88"/>
      <c r="DQ33" s="88"/>
      <c r="DR33" s="89"/>
      <c r="DS33" s="87">
        <f>データ!AT7</f>
        <v>75.900000000000006</v>
      </c>
      <c r="DT33" s="88"/>
      <c r="DU33" s="88"/>
      <c r="DV33" s="88"/>
      <c r="DW33" s="88"/>
      <c r="DX33" s="88"/>
      <c r="DY33" s="88"/>
      <c r="DZ33" s="88"/>
      <c r="EA33" s="88"/>
      <c r="EB33" s="88"/>
      <c r="EC33" s="88"/>
      <c r="ED33" s="88"/>
      <c r="EE33" s="88"/>
      <c r="EF33" s="88"/>
      <c r="EG33" s="89"/>
      <c r="EH33" s="87">
        <f>データ!AU7</f>
        <v>76.2</v>
      </c>
      <c r="EI33" s="88"/>
      <c r="EJ33" s="88"/>
      <c r="EK33" s="88"/>
      <c r="EL33" s="88"/>
      <c r="EM33" s="88"/>
      <c r="EN33" s="88"/>
      <c r="EO33" s="88"/>
      <c r="EP33" s="88"/>
      <c r="EQ33" s="88"/>
      <c r="ER33" s="88"/>
      <c r="ES33" s="88"/>
      <c r="ET33" s="88"/>
      <c r="EU33" s="88"/>
      <c r="EV33" s="89"/>
      <c r="EW33" s="87">
        <f>データ!AV7</f>
        <v>80.900000000000006</v>
      </c>
      <c r="EX33" s="88"/>
      <c r="EY33" s="88"/>
      <c r="EZ33" s="88"/>
      <c r="FA33" s="88"/>
      <c r="FB33" s="88"/>
      <c r="FC33" s="88"/>
      <c r="FD33" s="88"/>
      <c r="FE33" s="88"/>
      <c r="FF33" s="88"/>
      <c r="FG33" s="88"/>
      <c r="FH33" s="88"/>
      <c r="FI33" s="88"/>
      <c r="FJ33" s="88"/>
      <c r="FK33" s="89"/>
      <c r="FL33" s="87">
        <f>データ!AW7</f>
        <v>77.400000000000006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0.3</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79</v>
      </c>
      <c r="KG33" s="88"/>
      <c r="KH33" s="88"/>
      <c r="KI33" s="88"/>
      <c r="KJ33" s="88"/>
      <c r="KK33" s="88"/>
      <c r="KL33" s="88"/>
      <c r="KM33" s="88"/>
      <c r="KN33" s="88"/>
      <c r="KO33" s="88"/>
      <c r="KP33" s="88"/>
      <c r="KQ33" s="88"/>
      <c r="KR33" s="88"/>
      <c r="KS33" s="88"/>
      <c r="KT33" s="89"/>
      <c r="KU33" s="87">
        <f>データ!BP7</f>
        <v>76.3</v>
      </c>
      <c r="KV33" s="88"/>
      <c r="KW33" s="88"/>
      <c r="KX33" s="88"/>
      <c r="KY33" s="88"/>
      <c r="KZ33" s="88"/>
      <c r="LA33" s="88"/>
      <c r="LB33" s="88"/>
      <c r="LC33" s="88"/>
      <c r="LD33" s="88"/>
      <c r="LE33" s="88"/>
      <c r="LF33" s="88"/>
      <c r="LG33" s="88"/>
      <c r="LH33" s="88"/>
      <c r="LI33" s="89"/>
      <c r="LJ33" s="87">
        <f>データ!BQ7</f>
        <v>73.599999999999994</v>
      </c>
      <c r="LK33" s="88"/>
      <c r="LL33" s="88"/>
      <c r="LM33" s="88"/>
      <c r="LN33" s="88"/>
      <c r="LO33" s="88"/>
      <c r="LP33" s="88"/>
      <c r="LQ33" s="88"/>
      <c r="LR33" s="88"/>
      <c r="LS33" s="88"/>
      <c r="LT33" s="88"/>
      <c r="LU33" s="88"/>
      <c r="LV33" s="88"/>
      <c r="LW33" s="88"/>
      <c r="LX33" s="89"/>
      <c r="LY33" s="87">
        <f>データ!BR7</f>
        <v>79.900000000000006</v>
      </c>
      <c r="LZ33" s="88"/>
      <c r="MA33" s="88"/>
      <c r="MB33" s="88"/>
      <c r="MC33" s="88"/>
      <c r="MD33" s="88"/>
      <c r="ME33" s="88"/>
      <c r="MF33" s="88"/>
      <c r="MG33" s="88"/>
      <c r="MH33" s="88"/>
      <c r="MI33" s="88"/>
      <c r="MJ33" s="88"/>
      <c r="MK33" s="88"/>
      <c r="ML33" s="88"/>
      <c r="MM33" s="89"/>
      <c r="MN33" s="87">
        <f>データ!BS7</f>
        <v>74.5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38.2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34.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173</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40014</v>
      </c>
      <c r="Q55" s="106"/>
      <c r="R55" s="106"/>
      <c r="S55" s="106"/>
      <c r="T55" s="106"/>
      <c r="U55" s="106"/>
      <c r="V55" s="106"/>
      <c r="W55" s="106"/>
      <c r="X55" s="106"/>
      <c r="Y55" s="106"/>
      <c r="Z55" s="106"/>
      <c r="AA55" s="106"/>
      <c r="AB55" s="106"/>
      <c r="AC55" s="106"/>
      <c r="AD55" s="107"/>
      <c r="AE55" s="105">
        <f>データ!CA7</f>
        <v>40823</v>
      </c>
      <c r="AF55" s="106"/>
      <c r="AG55" s="106"/>
      <c r="AH55" s="106"/>
      <c r="AI55" s="106"/>
      <c r="AJ55" s="106"/>
      <c r="AK55" s="106"/>
      <c r="AL55" s="106"/>
      <c r="AM55" s="106"/>
      <c r="AN55" s="106"/>
      <c r="AO55" s="106"/>
      <c r="AP55" s="106"/>
      <c r="AQ55" s="106"/>
      <c r="AR55" s="106"/>
      <c r="AS55" s="107"/>
      <c r="AT55" s="105">
        <f>データ!CB7</f>
        <v>41317</v>
      </c>
      <c r="AU55" s="106"/>
      <c r="AV55" s="106"/>
      <c r="AW55" s="106"/>
      <c r="AX55" s="106"/>
      <c r="AY55" s="106"/>
      <c r="AZ55" s="106"/>
      <c r="BA55" s="106"/>
      <c r="BB55" s="106"/>
      <c r="BC55" s="106"/>
      <c r="BD55" s="106"/>
      <c r="BE55" s="106"/>
      <c r="BF55" s="106"/>
      <c r="BG55" s="106"/>
      <c r="BH55" s="107"/>
      <c r="BI55" s="105">
        <f>データ!CC7</f>
        <v>41620</v>
      </c>
      <c r="BJ55" s="106"/>
      <c r="BK55" s="106"/>
      <c r="BL55" s="106"/>
      <c r="BM55" s="106"/>
      <c r="BN55" s="106"/>
      <c r="BO55" s="106"/>
      <c r="BP55" s="106"/>
      <c r="BQ55" s="106"/>
      <c r="BR55" s="106"/>
      <c r="BS55" s="106"/>
      <c r="BT55" s="106"/>
      <c r="BU55" s="106"/>
      <c r="BV55" s="106"/>
      <c r="BW55" s="107"/>
      <c r="BX55" s="105">
        <f>データ!CD7</f>
        <v>42339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17887</v>
      </c>
      <c r="DE55" s="106"/>
      <c r="DF55" s="106"/>
      <c r="DG55" s="106"/>
      <c r="DH55" s="106"/>
      <c r="DI55" s="106"/>
      <c r="DJ55" s="106"/>
      <c r="DK55" s="106"/>
      <c r="DL55" s="106"/>
      <c r="DM55" s="106"/>
      <c r="DN55" s="106"/>
      <c r="DO55" s="106"/>
      <c r="DP55" s="106"/>
      <c r="DQ55" s="106"/>
      <c r="DR55" s="107"/>
      <c r="DS55" s="105">
        <f>データ!CL7</f>
        <v>18964</v>
      </c>
      <c r="DT55" s="106"/>
      <c r="DU55" s="106"/>
      <c r="DV55" s="106"/>
      <c r="DW55" s="106"/>
      <c r="DX55" s="106"/>
      <c r="DY55" s="106"/>
      <c r="DZ55" s="106"/>
      <c r="EA55" s="106"/>
      <c r="EB55" s="106"/>
      <c r="EC55" s="106"/>
      <c r="ED55" s="106"/>
      <c r="EE55" s="106"/>
      <c r="EF55" s="106"/>
      <c r="EG55" s="107"/>
      <c r="EH55" s="105">
        <f>データ!CM7</f>
        <v>20957</v>
      </c>
      <c r="EI55" s="106"/>
      <c r="EJ55" s="106"/>
      <c r="EK55" s="106"/>
      <c r="EL55" s="106"/>
      <c r="EM55" s="106"/>
      <c r="EN55" s="106"/>
      <c r="EO55" s="106"/>
      <c r="EP55" s="106"/>
      <c r="EQ55" s="106"/>
      <c r="ER55" s="106"/>
      <c r="ES55" s="106"/>
      <c r="ET55" s="106"/>
      <c r="EU55" s="106"/>
      <c r="EV55" s="107"/>
      <c r="EW55" s="105">
        <f>データ!CN7</f>
        <v>23094</v>
      </c>
      <c r="EX55" s="106"/>
      <c r="EY55" s="106"/>
      <c r="EZ55" s="106"/>
      <c r="FA55" s="106"/>
      <c r="FB55" s="106"/>
      <c r="FC55" s="106"/>
      <c r="FD55" s="106"/>
      <c r="FE55" s="106"/>
      <c r="FF55" s="106"/>
      <c r="FG55" s="106"/>
      <c r="FH55" s="106"/>
      <c r="FI55" s="106"/>
      <c r="FJ55" s="106"/>
      <c r="FK55" s="107"/>
      <c r="FL55" s="105">
        <f>データ!CO7</f>
        <v>23236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69.400000000000006</v>
      </c>
      <c r="GS55" s="88"/>
      <c r="GT55" s="88"/>
      <c r="GU55" s="88"/>
      <c r="GV55" s="88"/>
      <c r="GW55" s="88"/>
      <c r="GX55" s="88"/>
      <c r="GY55" s="88"/>
      <c r="GZ55" s="88"/>
      <c r="HA55" s="88"/>
      <c r="HB55" s="88"/>
      <c r="HC55" s="88"/>
      <c r="HD55" s="88"/>
      <c r="HE55" s="88"/>
      <c r="HF55" s="89"/>
      <c r="HG55" s="87">
        <f>データ!CW7</f>
        <v>71.8</v>
      </c>
      <c r="HH55" s="88"/>
      <c r="HI55" s="88"/>
      <c r="HJ55" s="88"/>
      <c r="HK55" s="88"/>
      <c r="HL55" s="88"/>
      <c r="HM55" s="88"/>
      <c r="HN55" s="88"/>
      <c r="HO55" s="88"/>
      <c r="HP55" s="88"/>
      <c r="HQ55" s="88"/>
      <c r="HR55" s="88"/>
      <c r="HS55" s="88"/>
      <c r="HT55" s="88"/>
      <c r="HU55" s="89"/>
      <c r="HV55" s="87">
        <f>データ!CX7</f>
        <v>70.2</v>
      </c>
      <c r="HW55" s="88"/>
      <c r="HX55" s="88"/>
      <c r="HY55" s="88"/>
      <c r="HZ55" s="88"/>
      <c r="IA55" s="88"/>
      <c r="IB55" s="88"/>
      <c r="IC55" s="88"/>
      <c r="ID55" s="88"/>
      <c r="IE55" s="88"/>
      <c r="IF55" s="88"/>
      <c r="IG55" s="88"/>
      <c r="IH55" s="88"/>
      <c r="II55" s="88"/>
      <c r="IJ55" s="89"/>
      <c r="IK55" s="87">
        <f>データ!CY7</f>
        <v>63.4</v>
      </c>
      <c r="IL55" s="88"/>
      <c r="IM55" s="88"/>
      <c r="IN55" s="88"/>
      <c r="IO55" s="88"/>
      <c r="IP55" s="88"/>
      <c r="IQ55" s="88"/>
      <c r="IR55" s="88"/>
      <c r="IS55" s="88"/>
      <c r="IT55" s="88"/>
      <c r="IU55" s="88"/>
      <c r="IV55" s="88"/>
      <c r="IW55" s="88"/>
      <c r="IX55" s="88"/>
      <c r="IY55" s="89"/>
      <c r="IZ55" s="87">
        <f>データ!CZ7</f>
        <v>66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32.700000000000003</v>
      </c>
      <c r="KG55" s="88"/>
      <c r="KH55" s="88"/>
      <c r="KI55" s="88"/>
      <c r="KJ55" s="88"/>
      <c r="KK55" s="88"/>
      <c r="KL55" s="88"/>
      <c r="KM55" s="88"/>
      <c r="KN55" s="88"/>
      <c r="KO55" s="88"/>
      <c r="KP55" s="88"/>
      <c r="KQ55" s="88"/>
      <c r="KR55" s="88"/>
      <c r="KS55" s="88"/>
      <c r="KT55" s="89"/>
      <c r="KU55" s="87">
        <f>データ!DH7</f>
        <v>34</v>
      </c>
      <c r="KV55" s="88"/>
      <c r="KW55" s="88"/>
      <c r="KX55" s="88"/>
      <c r="KY55" s="88"/>
      <c r="KZ55" s="88"/>
      <c r="LA55" s="88"/>
      <c r="LB55" s="88"/>
      <c r="LC55" s="88"/>
      <c r="LD55" s="88"/>
      <c r="LE55" s="88"/>
      <c r="LF55" s="88"/>
      <c r="LG55" s="88"/>
      <c r="LH55" s="88"/>
      <c r="LI55" s="89"/>
      <c r="LJ55" s="87">
        <f>データ!DI7</f>
        <v>35.1</v>
      </c>
      <c r="LK55" s="88"/>
      <c r="LL55" s="88"/>
      <c r="LM55" s="88"/>
      <c r="LN55" s="88"/>
      <c r="LO55" s="88"/>
      <c r="LP55" s="88"/>
      <c r="LQ55" s="88"/>
      <c r="LR55" s="88"/>
      <c r="LS55" s="88"/>
      <c r="LT55" s="88"/>
      <c r="LU55" s="88"/>
      <c r="LV55" s="88"/>
      <c r="LW55" s="88"/>
      <c r="LX55" s="89"/>
      <c r="LY55" s="87">
        <f>データ!DJ7</f>
        <v>36.4</v>
      </c>
      <c r="LZ55" s="88"/>
      <c r="MA55" s="88"/>
      <c r="MB55" s="88"/>
      <c r="MC55" s="88"/>
      <c r="MD55" s="88"/>
      <c r="ME55" s="88"/>
      <c r="MF55" s="88"/>
      <c r="MG55" s="88"/>
      <c r="MH55" s="88"/>
      <c r="MI55" s="88"/>
      <c r="MJ55" s="88"/>
      <c r="MK55" s="88"/>
      <c r="ML55" s="88"/>
      <c r="MM55" s="89"/>
      <c r="MN55" s="87">
        <f>データ!DK7</f>
        <v>37.5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171</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39.1</v>
      </c>
      <c r="V79" s="82"/>
      <c r="W79" s="82"/>
      <c r="X79" s="82"/>
      <c r="Y79" s="82"/>
      <c r="Z79" s="82"/>
      <c r="AA79" s="82"/>
      <c r="AB79" s="82"/>
      <c r="AC79" s="82"/>
      <c r="AD79" s="82"/>
      <c r="AE79" s="82"/>
      <c r="AF79" s="82"/>
      <c r="AG79" s="82"/>
      <c r="AH79" s="82"/>
      <c r="AI79" s="82"/>
      <c r="AJ79" s="82"/>
      <c r="AK79" s="82"/>
      <c r="AL79" s="82"/>
      <c r="AM79" s="82"/>
      <c r="AN79" s="82">
        <f>データ!DS7</f>
        <v>41</v>
      </c>
      <c r="AO79" s="82"/>
      <c r="AP79" s="82"/>
      <c r="AQ79" s="82"/>
      <c r="AR79" s="82"/>
      <c r="AS79" s="82"/>
      <c r="AT79" s="82"/>
      <c r="AU79" s="82"/>
      <c r="AV79" s="82"/>
      <c r="AW79" s="82"/>
      <c r="AX79" s="82"/>
      <c r="AY79" s="82"/>
      <c r="AZ79" s="82"/>
      <c r="BA79" s="82"/>
      <c r="BB79" s="82"/>
      <c r="BC79" s="82"/>
      <c r="BD79" s="82"/>
      <c r="BE79" s="82"/>
      <c r="BF79" s="82"/>
      <c r="BG79" s="82">
        <f>データ!DT7</f>
        <v>45</v>
      </c>
      <c r="BH79" s="82"/>
      <c r="BI79" s="82"/>
      <c r="BJ79" s="82"/>
      <c r="BK79" s="82"/>
      <c r="BL79" s="82"/>
      <c r="BM79" s="82"/>
      <c r="BN79" s="82"/>
      <c r="BO79" s="82"/>
      <c r="BP79" s="82"/>
      <c r="BQ79" s="82"/>
      <c r="BR79" s="82"/>
      <c r="BS79" s="82"/>
      <c r="BT79" s="82"/>
      <c r="BU79" s="82"/>
      <c r="BV79" s="82"/>
      <c r="BW79" s="82"/>
      <c r="BX79" s="82"/>
      <c r="BY79" s="82"/>
      <c r="BZ79" s="82">
        <f>データ!DU7</f>
        <v>48.3</v>
      </c>
      <c r="CA79" s="82"/>
      <c r="CB79" s="82"/>
      <c r="CC79" s="82"/>
      <c r="CD79" s="82"/>
      <c r="CE79" s="82"/>
      <c r="CF79" s="82"/>
      <c r="CG79" s="82"/>
      <c r="CH79" s="82"/>
      <c r="CI79" s="82"/>
      <c r="CJ79" s="82"/>
      <c r="CK79" s="82"/>
      <c r="CL79" s="82"/>
      <c r="CM79" s="82"/>
      <c r="CN79" s="82"/>
      <c r="CO79" s="82"/>
      <c r="CP79" s="82"/>
      <c r="CQ79" s="82"/>
      <c r="CR79" s="82"/>
      <c r="CS79" s="82">
        <f>データ!DV7</f>
        <v>50.8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65.400000000000006</v>
      </c>
      <c r="EP79" s="82"/>
      <c r="EQ79" s="82"/>
      <c r="ER79" s="82"/>
      <c r="ES79" s="82"/>
      <c r="ET79" s="82"/>
      <c r="EU79" s="82"/>
      <c r="EV79" s="82"/>
      <c r="EW79" s="82"/>
      <c r="EX79" s="82"/>
      <c r="EY79" s="82"/>
      <c r="EZ79" s="82"/>
      <c r="FA79" s="82"/>
      <c r="FB79" s="82"/>
      <c r="FC79" s="82"/>
      <c r="FD79" s="82"/>
      <c r="FE79" s="82"/>
      <c r="FF79" s="82"/>
      <c r="FG79" s="82"/>
      <c r="FH79" s="82">
        <f>データ!ED7</f>
        <v>65.099999999999994</v>
      </c>
      <c r="FI79" s="82"/>
      <c r="FJ79" s="82"/>
      <c r="FK79" s="82"/>
      <c r="FL79" s="82"/>
      <c r="FM79" s="82"/>
      <c r="FN79" s="82"/>
      <c r="FO79" s="82"/>
      <c r="FP79" s="82"/>
      <c r="FQ79" s="82"/>
      <c r="FR79" s="82"/>
      <c r="FS79" s="82"/>
      <c r="FT79" s="82"/>
      <c r="FU79" s="82"/>
      <c r="FV79" s="82"/>
      <c r="FW79" s="82"/>
      <c r="FX79" s="82"/>
      <c r="FY79" s="82"/>
      <c r="FZ79" s="82"/>
      <c r="GA79" s="82">
        <f>データ!EE7</f>
        <v>70.099999999999994</v>
      </c>
      <c r="GB79" s="82"/>
      <c r="GC79" s="82"/>
      <c r="GD79" s="82"/>
      <c r="GE79" s="82"/>
      <c r="GF79" s="82"/>
      <c r="GG79" s="82"/>
      <c r="GH79" s="82"/>
      <c r="GI79" s="82"/>
      <c r="GJ79" s="82"/>
      <c r="GK79" s="82"/>
      <c r="GL79" s="82"/>
      <c r="GM79" s="82"/>
      <c r="GN79" s="82"/>
      <c r="GO79" s="82"/>
      <c r="GP79" s="82"/>
      <c r="GQ79" s="82"/>
      <c r="GR79" s="82"/>
      <c r="GS79" s="82"/>
      <c r="GT79" s="82">
        <f>データ!EF7</f>
        <v>72.3</v>
      </c>
      <c r="GU79" s="82"/>
      <c r="GV79" s="82"/>
      <c r="GW79" s="82"/>
      <c r="GX79" s="82"/>
      <c r="GY79" s="82"/>
      <c r="GZ79" s="82"/>
      <c r="HA79" s="82"/>
      <c r="HB79" s="82"/>
      <c r="HC79" s="82"/>
      <c r="HD79" s="82"/>
      <c r="HE79" s="82"/>
      <c r="HF79" s="82"/>
      <c r="HG79" s="82"/>
      <c r="HH79" s="82"/>
      <c r="HI79" s="82"/>
      <c r="HJ79" s="82"/>
      <c r="HK79" s="82"/>
      <c r="HL79" s="82"/>
      <c r="HM79" s="82">
        <f>データ!EG7</f>
        <v>71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35995000</v>
      </c>
      <c r="JK79" s="81"/>
      <c r="JL79" s="81"/>
      <c r="JM79" s="81"/>
      <c r="JN79" s="81"/>
      <c r="JO79" s="81"/>
      <c r="JP79" s="81"/>
      <c r="JQ79" s="81"/>
      <c r="JR79" s="81"/>
      <c r="JS79" s="81"/>
      <c r="JT79" s="81"/>
      <c r="JU79" s="81"/>
      <c r="JV79" s="81"/>
      <c r="JW79" s="81"/>
      <c r="JX79" s="81"/>
      <c r="JY79" s="81"/>
      <c r="JZ79" s="81"/>
      <c r="KA79" s="81"/>
      <c r="KB79" s="81"/>
      <c r="KC79" s="81">
        <f>データ!EO7</f>
        <v>34705100</v>
      </c>
      <c r="KD79" s="81"/>
      <c r="KE79" s="81"/>
      <c r="KF79" s="81"/>
      <c r="KG79" s="81"/>
      <c r="KH79" s="81"/>
      <c r="KI79" s="81"/>
      <c r="KJ79" s="81"/>
      <c r="KK79" s="81"/>
      <c r="KL79" s="81"/>
      <c r="KM79" s="81"/>
      <c r="KN79" s="81"/>
      <c r="KO79" s="81"/>
      <c r="KP79" s="81"/>
      <c r="KQ79" s="81"/>
      <c r="KR79" s="81"/>
      <c r="KS79" s="81"/>
      <c r="KT79" s="81"/>
      <c r="KU79" s="81"/>
      <c r="KV79" s="81">
        <f>データ!EP7</f>
        <v>34799870</v>
      </c>
      <c r="KW79" s="81"/>
      <c r="KX79" s="81"/>
      <c r="KY79" s="81"/>
      <c r="KZ79" s="81"/>
      <c r="LA79" s="81"/>
      <c r="LB79" s="81"/>
      <c r="LC79" s="81"/>
      <c r="LD79" s="81"/>
      <c r="LE79" s="81"/>
      <c r="LF79" s="81"/>
      <c r="LG79" s="81"/>
      <c r="LH79" s="81"/>
      <c r="LI79" s="81"/>
      <c r="LJ79" s="81"/>
      <c r="LK79" s="81"/>
      <c r="LL79" s="81"/>
      <c r="LM79" s="81"/>
      <c r="LN79" s="81"/>
      <c r="LO79" s="81">
        <f>データ!EQ7</f>
        <v>34718150</v>
      </c>
      <c r="LP79" s="81"/>
      <c r="LQ79" s="81"/>
      <c r="LR79" s="81"/>
      <c r="LS79" s="81"/>
      <c r="LT79" s="81"/>
      <c r="LU79" s="81"/>
      <c r="LV79" s="81"/>
      <c r="LW79" s="81"/>
      <c r="LX79" s="81"/>
      <c r="LY79" s="81"/>
      <c r="LZ79" s="81"/>
      <c r="MA79" s="81"/>
      <c r="MB79" s="81"/>
      <c r="MC79" s="81"/>
      <c r="MD79" s="81"/>
      <c r="ME79" s="81"/>
      <c r="MF79" s="81"/>
      <c r="MG79" s="81"/>
      <c r="MH79" s="81">
        <f>データ!ER7</f>
        <v>34646780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D/99z4INzalBHCQAP7e2hYT/q0aNBv8PZFebDUqni85BYLyebU1o6vj24nSZytdeeTHsSINcM0pe9hboS2nUA==" saltValue="12W7rzGWhebyKaMhTJrRY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8" t="s">
        <v>105</v>
      </c>
      <c r="AI4" s="159"/>
      <c r="AJ4" s="159"/>
      <c r="AK4" s="159"/>
      <c r="AL4" s="159"/>
      <c r="AM4" s="159"/>
      <c r="AN4" s="159"/>
      <c r="AO4" s="159"/>
      <c r="AP4" s="159"/>
      <c r="AQ4" s="159"/>
      <c r="AR4" s="160"/>
      <c r="AS4" s="161" t="s">
        <v>106</v>
      </c>
      <c r="AT4" s="157"/>
      <c r="AU4" s="157"/>
      <c r="AV4" s="157"/>
      <c r="AW4" s="157"/>
      <c r="AX4" s="157"/>
      <c r="AY4" s="157"/>
      <c r="AZ4" s="157"/>
      <c r="BA4" s="157"/>
      <c r="BB4" s="157"/>
      <c r="BC4" s="157"/>
      <c r="BD4" s="161" t="s">
        <v>107</v>
      </c>
      <c r="BE4" s="157"/>
      <c r="BF4" s="157"/>
      <c r="BG4" s="157"/>
      <c r="BH4" s="157"/>
      <c r="BI4" s="157"/>
      <c r="BJ4" s="157"/>
      <c r="BK4" s="157"/>
      <c r="BL4" s="157"/>
      <c r="BM4" s="157"/>
      <c r="BN4" s="157"/>
      <c r="BO4" s="158" t="s">
        <v>108</v>
      </c>
      <c r="BP4" s="159"/>
      <c r="BQ4" s="159"/>
      <c r="BR4" s="159"/>
      <c r="BS4" s="159"/>
      <c r="BT4" s="159"/>
      <c r="BU4" s="159"/>
      <c r="BV4" s="159"/>
      <c r="BW4" s="159"/>
      <c r="BX4" s="159"/>
      <c r="BY4" s="160"/>
      <c r="BZ4" s="157" t="s">
        <v>109</v>
      </c>
      <c r="CA4" s="157"/>
      <c r="CB4" s="157"/>
      <c r="CC4" s="157"/>
      <c r="CD4" s="157"/>
      <c r="CE4" s="157"/>
      <c r="CF4" s="157"/>
      <c r="CG4" s="157"/>
      <c r="CH4" s="157"/>
      <c r="CI4" s="157"/>
      <c r="CJ4" s="157"/>
      <c r="CK4" s="161" t="s">
        <v>110</v>
      </c>
      <c r="CL4" s="157"/>
      <c r="CM4" s="157"/>
      <c r="CN4" s="157"/>
      <c r="CO4" s="157"/>
      <c r="CP4" s="157"/>
      <c r="CQ4" s="157"/>
      <c r="CR4" s="157"/>
      <c r="CS4" s="157"/>
      <c r="CT4" s="157"/>
      <c r="CU4" s="157"/>
      <c r="CV4" s="157" t="s">
        <v>111</v>
      </c>
      <c r="CW4" s="157"/>
      <c r="CX4" s="157"/>
      <c r="CY4" s="157"/>
      <c r="CZ4" s="157"/>
      <c r="DA4" s="157"/>
      <c r="DB4" s="157"/>
      <c r="DC4" s="157"/>
      <c r="DD4" s="157"/>
      <c r="DE4" s="157"/>
      <c r="DF4" s="157"/>
      <c r="DG4" s="157" t="s">
        <v>112</v>
      </c>
      <c r="DH4" s="157"/>
      <c r="DI4" s="157"/>
      <c r="DJ4" s="157"/>
      <c r="DK4" s="157"/>
      <c r="DL4" s="157"/>
      <c r="DM4" s="157"/>
      <c r="DN4" s="157"/>
      <c r="DO4" s="157"/>
      <c r="DP4" s="157"/>
      <c r="DQ4" s="157"/>
      <c r="DR4" s="158" t="s">
        <v>113</v>
      </c>
      <c r="DS4" s="159"/>
      <c r="DT4" s="159"/>
      <c r="DU4" s="159"/>
      <c r="DV4" s="159"/>
      <c r="DW4" s="159"/>
      <c r="DX4" s="159"/>
      <c r="DY4" s="159"/>
      <c r="DZ4" s="159"/>
      <c r="EA4" s="159"/>
      <c r="EB4" s="160"/>
      <c r="EC4" s="157" t="s">
        <v>114</v>
      </c>
      <c r="ED4" s="157"/>
      <c r="EE4" s="157"/>
      <c r="EF4" s="157"/>
      <c r="EG4" s="157"/>
      <c r="EH4" s="157"/>
      <c r="EI4" s="157"/>
      <c r="EJ4" s="157"/>
      <c r="EK4" s="157"/>
      <c r="EL4" s="157"/>
      <c r="EM4" s="157"/>
      <c r="EN4" s="157" t="s">
        <v>115</v>
      </c>
      <c r="EO4" s="157"/>
      <c r="EP4" s="157"/>
      <c r="EQ4" s="157"/>
      <c r="ER4" s="157"/>
      <c r="ES4" s="157"/>
      <c r="ET4" s="157"/>
      <c r="EU4" s="157"/>
      <c r="EV4" s="157"/>
      <c r="EW4" s="157"/>
      <c r="EX4" s="157"/>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150</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151</v>
      </c>
      <c r="B6" s="65">
        <f>B8</f>
        <v>2018</v>
      </c>
      <c r="C6" s="65">
        <f t="shared" ref="C6:M6" si="2">C8</f>
        <v>150002</v>
      </c>
      <c r="D6" s="65">
        <f t="shared" si="2"/>
        <v>46</v>
      </c>
      <c r="E6" s="65">
        <f t="shared" si="2"/>
        <v>6</v>
      </c>
      <c r="F6" s="65">
        <f t="shared" si="2"/>
        <v>0</v>
      </c>
      <c r="G6" s="65">
        <f t="shared" si="2"/>
        <v>5</v>
      </c>
      <c r="H6" s="162" t="str">
        <f>IF(H8&lt;&gt;I8,H8,"")&amp;IF(I8&lt;&gt;J8,I8,"")&amp;"　"&amp;J8</f>
        <v>新潟県　リウマチセンター</v>
      </c>
      <c r="I6" s="163"/>
      <c r="J6" s="164"/>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2</v>
      </c>
      <c r="R6" s="65" t="str">
        <f t="shared" si="3"/>
        <v>-</v>
      </c>
      <c r="S6" s="65" t="str">
        <f t="shared" si="3"/>
        <v>訓</v>
      </c>
      <c r="T6" s="65" t="str">
        <f t="shared" si="3"/>
        <v>-</v>
      </c>
      <c r="U6" s="66">
        <f>U8</f>
        <v>2259309</v>
      </c>
      <c r="V6" s="66">
        <f>V8</f>
        <v>7303</v>
      </c>
      <c r="W6" s="65" t="str">
        <f>W8</f>
        <v>第２種該当</v>
      </c>
      <c r="X6" s="65" t="str">
        <f t="shared" si="3"/>
        <v>１０：１</v>
      </c>
      <c r="Y6" s="66">
        <f t="shared" si="3"/>
        <v>100</v>
      </c>
      <c r="Z6" s="66" t="str">
        <f t="shared" si="3"/>
        <v>-</v>
      </c>
      <c r="AA6" s="66" t="str">
        <f t="shared" si="3"/>
        <v>-</v>
      </c>
      <c r="AB6" s="66" t="str">
        <f t="shared" si="3"/>
        <v>-</v>
      </c>
      <c r="AC6" s="66" t="str">
        <f t="shared" si="3"/>
        <v>-</v>
      </c>
      <c r="AD6" s="66">
        <f t="shared" si="3"/>
        <v>100</v>
      </c>
      <c r="AE6" s="66">
        <f t="shared" si="3"/>
        <v>100</v>
      </c>
      <c r="AF6" s="66" t="str">
        <f t="shared" si="3"/>
        <v>-</v>
      </c>
      <c r="AG6" s="66">
        <f t="shared" si="3"/>
        <v>100</v>
      </c>
      <c r="AH6" s="67">
        <f>IF(AH8="-",NA(),AH8)</f>
        <v>105</v>
      </c>
      <c r="AI6" s="67">
        <f t="shared" ref="AI6:AQ6" si="4">IF(AI8="-",NA(),AI8)</f>
        <v>102.8</v>
      </c>
      <c r="AJ6" s="67">
        <f t="shared" si="4"/>
        <v>106.2</v>
      </c>
      <c r="AK6" s="67">
        <f t="shared" si="4"/>
        <v>102.6</v>
      </c>
      <c r="AL6" s="67">
        <f t="shared" si="4"/>
        <v>104.7</v>
      </c>
      <c r="AM6" s="67">
        <f t="shared" si="4"/>
        <v>96.9</v>
      </c>
      <c r="AN6" s="67">
        <f t="shared" si="4"/>
        <v>98.3</v>
      </c>
      <c r="AO6" s="67">
        <f t="shared" si="4"/>
        <v>96.7</v>
      </c>
      <c r="AP6" s="67">
        <f t="shared" si="4"/>
        <v>96.6</v>
      </c>
      <c r="AQ6" s="67">
        <f t="shared" si="4"/>
        <v>97.2</v>
      </c>
      <c r="AR6" s="67" t="str">
        <f>IF(AR8="-","【-】","【"&amp;SUBSTITUTE(TEXT(AR8,"#,##0.0"),"-","△")&amp;"】")</f>
        <v>【98.8】</v>
      </c>
      <c r="AS6" s="67">
        <f>IF(AS8="-",NA(),AS8)</f>
        <v>79.099999999999994</v>
      </c>
      <c r="AT6" s="67">
        <f t="shared" ref="AT6:BB6" si="5">IF(AT8="-",NA(),AT8)</f>
        <v>75.900000000000006</v>
      </c>
      <c r="AU6" s="67">
        <f t="shared" si="5"/>
        <v>76.2</v>
      </c>
      <c r="AV6" s="67">
        <f t="shared" si="5"/>
        <v>80.900000000000006</v>
      </c>
      <c r="AW6" s="67">
        <f t="shared" si="5"/>
        <v>77.400000000000006</v>
      </c>
      <c r="AX6" s="67">
        <f t="shared" si="5"/>
        <v>85.4</v>
      </c>
      <c r="AY6" s="67">
        <f t="shared" si="5"/>
        <v>85.3</v>
      </c>
      <c r="AZ6" s="67">
        <f t="shared" si="5"/>
        <v>84.2</v>
      </c>
      <c r="BA6" s="67">
        <f t="shared" si="5"/>
        <v>83.9</v>
      </c>
      <c r="BB6" s="67">
        <f t="shared" si="5"/>
        <v>84</v>
      </c>
      <c r="BC6" s="67" t="str">
        <f>IF(BC8="-","【-】","【"&amp;SUBSTITUTE(TEXT(BC8,"#,##0.0"),"-","△")&amp;"】")</f>
        <v>【89.7】</v>
      </c>
      <c r="BD6" s="67">
        <f>IF(BD8="-",NA(),BD8)</f>
        <v>0.3</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79</v>
      </c>
      <c r="BP6" s="67">
        <f t="shared" ref="BP6:BX6" si="7">IF(BP8="-",NA(),BP8)</f>
        <v>76.3</v>
      </c>
      <c r="BQ6" s="67">
        <f t="shared" si="7"/>
        <v>73.599999999999994</v>
      </c>
      <c r="BR6" s="67">
        <f t="shared" si="7"/>
        <v>79.900000000000006</v>
      </c>
      <c r="BS6" s="67">
        <f t="shared" si="7"/>
        <v>74.5</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40014</v>
      </c>
      <c r="CA6" s="68">
        <f t="shared" ref="CA6:CI6" si="8">IF(CA8="-",NA(),CA8)</f>
        <v>40823</v>
      </c>
      <c r="CB6" s="68">
        <f t="shared" si="8"/>
        <v>41317</v>
      </c>
      <c r="CC6" s="68">
        <f t="shared" si="8"/>
        <v>41620</v>
      </c>
      <c r="CD6" s="68">
        <f t="shared" si="8"/>
        <v>42339</v>
      </c>
      <c r="CE6" s="68">
        <f t="shared" si="8"/>
        <v>32431</v>
      </c>
      <c r="CF6" s="68">
        <f t="shared" si="8"/>
        <v>32532</v>
      </c>
      <c r="CG6" s="68">
        <f t="shared" si="8"/>
        <v>33492</v>
      </c>
      <c r="CH6" s="68">
        <f t="shared" si="8"/>
        <v>34136</v>
      </c>
      <c r="CI6" s="68">
        <f t="shared" si="8"/>
        <v>34924</v>
      </c>
      <c r="CJ6" s="67" t="str">
        <f>IF(CJ8="-","【-】","【"&amp;SUBSTITUTE(TEXT(CJ8,"#,##0"),"-","△")&amp;"】")</f>
        <v>【52,412】</v>
      </c>
      <c r="CK6" s="68">
        <f>IF(CK8="-",NA(),CK8)</f>
        <v>17887</v>
      </c>
      <c r="CL6" s="68">
        <f t="shared" ref="CL6:CT6" si="9">IF(CL8="-",NA(),CL8)</f>
        <v>18964</v>
      </c>
      <c r="CM6" s="68">
        <f t="shared" si="9"/>
        <v>20957</v>
      </c>
      <c r="CN6" s="68">
        <f t="shared" si="9"/>
        <v>23094</v>
      </c>
      <c r="CO6" s="68">
        <f t="shared" si="9"/>
        <v>23236</v>
      </c>
      <c r="CP6" s="68">
        <f t="shared" si="9"/>
        <v>9726</v>
      </c>
      <c r="CQ6" s="68">
        <f t="shared" si="9"/>
        <v>10037</v>
      </c>
      <c r="CR6" s="68">
        <f t="shared" si="9"/>
        <v>9976</v>
      </c>
      <c r="CS6" s="68">
        <f t="shared" si="9"/>
        <v>10130</v>
      </c>
      <c r="CT6" s="68">
        <f t="shared" si="9"/>
        <v>10244</v>
      </c>
      <c r="CU6" s="67" t="str">
        <f>IF(CU8="-","【-】","【"&amp;SUBSTITUTE(TEXT(CU8,"#,##0"),"-","△")&amp;"】")</f>
        <v>【14,708】</v>
      </c>
      <c r="CV6" s="67">
        <f>IF(CV8="-",NA(),CV8)</f>
        <v>69.400000000000006</v>
      </c>
      <c r="CW6" s="67">
        <f t="shared" ref="CW6:DE6" si="10">IF(CW8="-",NA(),CW8)</f>
        <v>71.8</v>
      </c>
      <c r="CX6" s="67">
        <f t="shared" si="10"/>
        <v>70.2</v>
      </c>
      <c r="CY6" s="67">
        <f t="shared" si="10"/>
        <v>63.4</v>
      </c>
      <c r="CZ6" s="67">
        <f t="shared" si="10"/>
        <v>66</v>
      </c>
      <c r="DA6" s="67">
        <f t="shared" si="10"/>
        <v>62.1</v>
      </c>
      <c r="DB6" s="67">
        <f t="shared" si="10"/>
        <v>62.5</v>
      </c>
      <c r="DC6" s="67">
        <f t="shared" si="10"/>
        <v>63.4</v>
      </c>
      <c r="DD6" s="67">
        <f t="shared" si="10"/>
        <v>63.4</v>
      </c>
      <c r="DE6" s="67">
        <f t="shared" si="10"/>
        <v>63.7</v>
      </c>
      <c r="DF6" s="67" t="str">
        <f>IF(DF8="-","【-】","【"&amp;SUBSTITUTE(TEXT(DF8,"#,##0.0"),"-","△")&amp;"】")</f>
        <v>【54.8】</v>
      </c>
      <c r="DG6" s="67">
        <f>IF(DG8="-",NA(),DG8)</f>
        <v>32.700000000000003</v>
      </c>
      <c r="DH6" s="67">
        <f t="shared" ref="DH6:DP6" si="11">IF(DH8="-",NA(),DH8)</f>
        <v>34</v>
      </c>
      <c r="DI6" s="67">
        <f t="shared" si="11"/>
        <v>35.1</v>
      </c>
      <c r="DJ6" s="67">
        <f t="shared" si="11"/>
        <v>36.4</v>
      </c>
      <c r="DK6" s="67">
        <f t="shared" si="11"/>
        <v>37.5</v>
      </c>
      <c r="DL6" s="67">
        <f t="shared" si="11"/>
        <v>18.899999999999999</v>
      </c>
      <c r="DM6" s="67">
        <f t="shared" si="11"/>
        <v>19</v>
      </c>
      <c r="DN6" s="67">
        <f t="shared" si="11"/>
        <v>18.7</v>
      </c>
      <c r="DO6" s="67">
        <f t="shared" si="11"/>
        <v>18.3</v>
      </c>
      <c r="DP6" s="67">
        <f t="shared" si="11"/>
        <v>17.7</v>
      </c>
      <c r="DQ6" s="67" t="str">
        <f>IF(DQ8="-","【-】","【"&amp;SUBSTITUTE(TEXT(DQ8,"#,##0.0"),"-","△")&amp;"】")</f>
        <v>【24.3】</v>
      </c>
      <c r="DR6" s="67">
        <f>IF(DR8="-",NA(),DR8)</f>
        <v>39.1</v>
      </c>
      <c r="DS6" s="67">
        <f t="shared" ref="DS6:EA6" si="12">IF(DS8="-",NA(),DS8)</f>
        <v>41</v>
      </c>
      <c r="DT6" s="67">
        <f t="shared" si="12"/>
        <v>45</v>
      </c>
      <c r="DU6" s="67">
        <f t="shared" si="12"/>
        <v>48.3</v>
      </c>
      <c r="DV6" s="67">
        <f t="shared" si="12"/>
        <v>50.8</v>
      </c>
      <c r="DW6" s="67">
        <f t="shared" si="12"/>
        <v>52.2</v>
      </c>
      <c r="DX6" s="67">
        <f t="shared" si="12"/>
        <v>52.4</v>
      </c>
      <c r="DY6" s="67">
        <f t="shared" si="12"/>
        <v>52.5</v>
      </c>
      <c r="DZ6" s="67">
        <f t="shared" si="12"/>
        <v>53.5</v>
      </c>
      <c r="EA6" s="67">
        <f t="shared" si="12"/>
        <v>54.1</v>
      </c>
      <c r="EB6" s="67" t="str">
        <f>IF(EB8="-","【-】","【"&amp;SUBSTITUTE(TEXT(EB8,"#,##0.0"),"-","△")&amp;"】")</f>
        <v>【52.5】</v>
      </c>
      <c r="EC6" s="67">
        <f>IF(EC8="-",NA(),EC8)</f>
        <v>65.400000000000006</v>
      </c>
      <c r="ED6" s="67">
        <f t="shared" ref="ED6:EL6" si="13">IF(ED8="-",NA(),ED8)</f>
        <v>65.099999999999994</v>
      </c>
      <c r="EE6" s="67">
        <f t="shared" si="13"/>
        <v>70.099999999999994</v>
      </c>
      <c r="EF6" s="67">
        <f t="shared" si="13"/>
        <v>72.3</v>
      </c>
      <c r="EG6" s="67">
        <f t="shared" si="13"/>
        <v>71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35995000</v>
      </c>
      <c r="EO6" s="68">
        <f t="shared" ref="EO6:EW6" si="14">IF(EO8="-",NA(),EO8)</f>
        <v>34705100</v>
      </c>
      <c r="EP6" s="68">
        <f t="shared" si="14"/>
        <v>34799870</v>
      </c>
      <c r="EQ6" s="68">
        <f t="shared" si="14"/>
        <v>34718150</v>
      </c>
      <c r="ER6" s="68">
        <f t="shared" si="14"/>
        <v>34646780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152</v>
      </c>
      <c r="B7" s="65">
        <f t="shared" ref="B7:AG7" si="15">B8</f>
        <v>2018</v>
      </c>
      <c r="C7" s="65">
        <f t="shared" si="15"/>
        <v>150002</v>
      </c>
      <c r="D7" s="65">
        <f t="shared" si="15"/>
        <v>46</v>
      </c>
      <c r="E7" s="65">
        <f t="shared" si="15"/>
        <v>6</v>
      </c>
      <c r="F7" s="65">
        <f t="shared" si="15"/>
        <v>0</v>
      </c>
      <c r="G7" s="65">
        <f t="shared" si="15"/>
        <v>5</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2</v>
      </c>
      <c r="R7" s="65" t="str">
        <f t="shared" si="15"/>
        <v>-</v>
      </c>
      <c r="S7" s="65" t="str">
        <f t="shared" si="15"/>
        <v>訓</v>
      </c>
      <c r="T7" s="65" t="str">
        <f t="shared" si="15"/>
        <v>-</v>
      </c>
      <c r="U7" s="66">
        <f>U8</f>
        <v>2259309</v>
      </c>
      <c r="V7" s="66">
        <f>V8</f>
        <v>7303</v>
      </c>
      <c r="W7" s="65" t="str">
        <f>W8</f>
        <v>第２種該当</v>
      </c>
      <c r="X7" s="65" t="str">
        <f t="shared" si="15"/>
        <v>１０：１</v>
      </c>
      <c r="Y7" s="66">
        <f t="shared" si="15"/>
        <v>100</v>
      </c>
      <c r="Z7" s="66" t="str">
        <f t="shared" si="15"/>
        <v>-</v>
      </c>
      <c r="AA7" s="66" t="str">
        <f t="shared" si="15"/>
        <v>-</v>
      </c>
      <c r="AB7" s="66" t="str">
        <f t="shared" si="15"/>
        <v>-</v>
      </c>
      <c r="AC7" s="66" t="str">
        <f t="shared" si="15"/>
        <v>-</v>
      </c>
      <c r="AD7" s="66">
        <f t="shared" si="15"/>
        <v>100</v>
      </c>
      <c r="AE7" s="66">
        <f t="shared" si="15"/>
        <v>100</v>
      </c>
      <c r="AF7" s="66" t="str">
        <f t="shared" si="15"/>
        <v>-</v>
      </c>
      <c r="AG7" s="66">
        <f t="shared" si="15"/>
        <v>100</v>
      </c>
      <c r="AH7" s="67">
        <f>AH8</f>
        <v>105</v>
      </c>
      <c r="AI7" s="67">
        <f t="shared" ref="AI7:AQ7" si="16">AI8</f>
        <v>102.8</v>
      </c>
      <c r="AJ7" s="67">
        <f t="shared" si="16"/>
        <v>106.2</v>
      </c>
      <c r="AK7" s="67">
        <f t="shared" si="16"/>
        <v>102.6</v>
      </c>
      <c r="AL7" s="67">
        <f t="shared" si="16"/>
        <v>104.7</v>
      </c>
      <c r="AM7" s="67">
        <f t="shared" si="16"/>
        <v>96.9</v>
      </c>
      <c r="AN7" s="67">
        <f t="shared" si="16"/>
        <v>98.3</v>
      </c>
      <c r="AO7" s="67">
        <f t="shared" si="16"/>
        <v>96.7</v>
      </c>
      <c r="AP7" s="67">
        <f t="shared" si="16"/>
        <v>96.6</v>
      </c>
      <c r="AQ7" s="67">
        <f t="shared" si="16"/>
        <v>97.2</v>
      </c>
      <c r="AR7" s="67"/>
      <c r="AS7" s="67">
        <f>AS8</f>
        <v>79.099999999999994</v>
      </c>
      <c r="AT7" s="67">
        <f t="shared" ref="AT7:BB7" si="17">AT8</f>
        <v>75.900000000000006</v>
      </c>
      <c r="AU7" s="67">
        <f t="shared" si="17"/>
        <v>76.2</v>
      </c>
      <c r="AV7" s="67">
        <f t="shared" si="17"/>
        <v>80.900000000000006</v>
      </c>
      <c r="AW7" s="67">
        <f t="shared" si="17"/>
        <v>77.400000000000006</v>
      </c>
      <c r="AX7" s="67">
        <f t="shared" si="17"/>
        <v>85.4</v>
      </c>
      <c r="AY7" s="67">
        <f t="shared" si="17"/>
        <v>85.3</v>
      </c>
      <c r="AZ7" s="67">
        <f t="shared" si="17"/>
        <v>84.2</v>
      </c>
      <c r="BA7" s="67">
        <f t="shared" si="17"/>
        <v>83.9</v>
      </c>
      <c r="BB7" s="67">
        <f t="shared" si="17"/>
        <v>84</v>
      </c>
      <c r="BC7" s="67"/>
      <c r="BD7" s="67">
        <f>BD8</f>
        <v>0.3</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79</v>
      </c>
      <c r="BP7" s="67">
        <f t="shared" ref="BP7:BX7" si="19">BP8</f>
        <v>76.3</v>
      </c>
      <c r="BQ7" s="67">
        <f t="shared" si="19"/>
        <v>73.599999999999994</v>
      </c>
      <c r="BR7" s="67">
        <f t="shared" si="19"/>
        <v>79.900000000000006</v>
      </c>
      <c r="BS7" s="67">
        <f t="shared" si="19"/>
        <v>74.5</v>
      </c>
      <c r="BT7" s="67">
        <f t="shared" si="19"/>
        <v>68.3</v>
      </c>
      <c r="BU7" s="67">
        <f t="shared" si="19"/>
        <v>67.900000000000006</v>
      </c>
      <c r="BV7" s="67">
        <f t="shared" si="19"/>
        <v>69.8</v>
      </c>
      <c r="BW7" s="67">
        <f t="shared" si="19"/>
        <v>69.7</v>
      </c>
      <c r="BX7" s="67">
        <f t="shared" si="19"/>
        <v>70.099999999999994</v>
      </c>
      <c r="BY7" s="67"/>
      <c r="BZ7" s="68">
        <f>BZ8</f>
        <v>40014</v>
      </c>
      <c r="CA7" s="68">
        <f t="shared" ref="CA7:CI7" si="20">CA8</f>
        <v>40823</v>
      </c>
      <c r="CB7" s="68">
        <f t="shared" si="20"/>
        <v>41317</v>
      </c>
      <c r="CC7" s="68">
        <f t="shared" si="20"/>
        <v>41620</v>
      </c>
      <c r="CD7" s="68">
        <f t="shared" si="20"/>
        <v>42339</v>
      </c>
      <c r="CE7" s="68">
        <f t="shared" si="20"/>
        <v>32431</v>
      </c>
      <c r="CF7" s="68">
        <f t="shared" si="20"/>
        <v>32532</v>
      </c>
      <c r="CG7" s="68">
        <f t="shared" si="20"/>
        <v>33492</v>
      </c>
      <c r="CH7" s="68">
        <f t="shared" si="20"/>
        <v>34136</v>
      </c>
      <c r="CI7" s="68">
        <f t="shared" si="20"/>
        <v>34924</v>
      </c>
      <c r="CJ7" s="67"/>
      <c r="CK7" s="68">
        <f>CK8</f>
        <v>17887</v>
      </c>
      <c r="CL7" s="68">
        <f t="shared" ref="CL7:CT7" si="21">CL8</f>
        <v>18964</v>
      </c>
      <c r="CM7" s="68">
        <f t="shared" si="21"/>
        <v>20957</v>
      </c>
      <c r="CN7" s="68">
        <f t="shared" si="21"/>
        <v>23094</v>
      </c>
      <c r="CO7" s="68">
        <f t="shared" si="21"/>
        <v>23236</v>
      </c>
      <c r="CP7" s="68">
        <f t="shared" si="21"/>
        <v>9726</v>
      </c>
      <c r="CQ7" s="68">
        <f t="shared" si="21"/>
        <v>10037</v>
      </c>
      <c r="CR7" s="68">
        <f t="shared" si="21"/>
        <v>9976</v>
      </c>
      <c r="CS7" s="68">
        <f t="shared" si="21"/>
        <v>10130</v>
      </c>
      <c r="CT7" s="68">
        <f t="shared" si="21"/>
        <v>10244</v>
      </c>
      <c r="CU7" s="67"/>
      <c r="CV7" s="67">
        <f>CV8</f>
        <v>69.400000000000006</v>
      </c>
      <c r="CW7" s="67">
        <f t="shared" ref="CW7:DE7" si="22">CW8</f>
        <v>71.8</v>
      </c>
      <c r="CX7" s="67">
        <f t="shared" si="22"/>
        <v>70.2</v>
      </c>
      <c r="CY7" s="67">
        <f t="shared" si="22"/>
        <v>63.4</v>
      </c>
      <c r="CZ7" s="67">
        <f t="shared" si="22"/>
        <v>66</v>
      </c>
      <c r="DA7" s="67">
        <f t="shared" si="22"/>
        <v>62.1</v>
      </c>
      <c r="DB7" s="67">
        <f t="shared" si="22"/>
        <v>62.5</v>
      </c>
      <c r="DC7" s="67">
        <f t="shared" si="22"/>
        <v>63.4</v>
      </c>
      <c r="DD7" s="67">
        <f t="shared" si="22"/>
        <v>63.4</v>
      </c>
      <c r="DE7" s="67">
        <f t="shared" si="22"/>
        <v>63.7</v>
      </c>
      <c r="DF7" s="67"/>
      <c r="DG7" s="67">
        <f>DG8</f>
        <v>32.700000000000003</v>
      </c>
      <c r="DH7" s="67">
        <f t="shared" ref="DH7:DP7" si="23">DH8</f>
        <v>34</v>
      </c>
      <c r="DI7" s="67">
        <f t="shared" si="23"/>
        <v>35.1</v>
      </c>
      <c r="DJ7" s="67">
        <f t="shared" si="23"/>
        <v>36.4</v>
      </c>
      <c r="DK7" s="67">
        <f t="shared" si="23"/>
        <v>37.5</v>
      </c>
      <c r="DL7" s="67">
        <f t="shared" si="23"/>
        <v>18.899999999999999</v>
      </c>
      <c r="DM7" s="67">
        <f t="shared" si="23"/>
        <v>19</v>
      </c>
      <c r="DN7" s="67">
        <f t="shared" si="23"/>
        <v>18.7</v>
      </c>
      <c r="DO7" s="67">
        <f t="shared" si="23"/>
        <v>18.3</v>
      </c>
      <c r="DP7" s="67">
        <f t="shared" si="23"/>
        <v>17.7</v>
      </c>
      <c r="DQ7" s="67"/>
      <c r="DR7" s="67">
        <f>DR8</f>
        <v>39.1</v>
      </c>
      <c r="DS7" s="67">
        <f t="shared" ref="DS7:EA7" si="24">DS8</f>
        <v>41</v>
      </c>
      <c r="DT7" s="67">
        <f t="shared" si="24"/>
        <v>45</v>
      </c>
      <c r="DU7" s="67">
        <f t="shared" si="24"/>
        <v>48.3</v>
      </c>
      <c r="DV7" s="67">
        <f t="shared" si="24"/>
        <v>50.8</v>
      </c>
      <c r="DW7" s="67">
        <f t="shared" si="24"/>
        <v>52.2</v>
      </c>
      <c r="DX7" s="67">
        <f t="shared" si="24"/>
        <v>52.4</v>
      </c>
      <c r="DY7" s="67">
        <f t="shared" si="24"/>
        <v>52.5</v>
      </c>
      <c r="DZ7" s="67">
        <f t="shared" si="24"/>
        <v>53.5</v>
      </c>
      <c r="EA7" s="67">
        <f t="shared" si="24"/>
        <v>54.1</v>
      </c>
      <c r="EB7" s="67"/>
      <c r="EC7" s="67">
        <f>EC8</f>
        <v>65.400000000000006</v>
      </c>
      <c r="ED7" s="67">
        <f t="shared" ref="ED7:EL7" si="25">ED8</f>
        <v>65.099999999999994</v>
      </c>
      <c r="EE7" s="67">
        <f t="shared" si="25"/>
        <v>70.099999999999994</v>
      </c>
      <c r="EF7" s="67">
        <f t="shared" si="25"/>
        <v>72.3</v>
      </c>
      <c r="EG7" s="67">
        <f t="shared" si="25"/>
        <v>71</v>
      </c>
      <c r="EH7" s="67">
        <f t="shared" si="25"/>
        <v>69.599999999999994</v>
      </c>
      <c r="EI7" s="67">
        <f t="shared" si="25"/>
        <v>69.2</v>
      </c>
      <c r="EJ7" s="67">
        <f t="shared" si="25"/>
        <v>69.7</v>
      </c>
      <c r="EK7" s="67">
        <f t="shared" si="25"/>
        <v>71.3</v>
      </c>
      <c r="EL7" s="67">
        <f t="shared" si="25"/>
        <v>71.400000000000006</v>
      </c>
      <c r="EM7" s="67"/>
      <c r="EN7" s="68">
        <f>EN8</f>
        <v>35995000</v>
      </c>
      <c r="EO7" s="68">
        <f t="shared" ref="EO7:EW7" si="26">EO8</f>
        <v>34705100</v>
      </c>
      <c r="EP7" s="68">
        <f t="shared" si="26"/>
        <v>34799870</v>
      </c>
      <c r="EQ7" s="68">
        <f t="shared" si="26"/>
        <v>34718150</v>
      </c>
      <c r="ER7" s="68">
        <f t="shared" si="26"/>
        <v>34646780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150002</v>
      </c>
      <c r="D8" s="70">
        <v>46</v>
      </c>
      <c r="E8" s="70">
        <v>6</v>
      </c>
      <c r="F8" s="70">
        <v>0</v>
      </c>
      <c r="G8" s="70">
        <v>5</v>
      </c>
      <c r="H8" s="70" t="s">
        <v>153</v>
      </c>
      <c r="I8" s="70" t="s">
        <v>153</v>
      </c>
      <c r="J8" s="70" t="s">
        <v>154</v>
      </c>
      <c r="K8" s="70" t="s">
        <v>155</v>
      </c>
      <c r="L8" s="70" t="s">
        <v>156</v>
      </c>
      <c r="M8" s="70" t="s">
        <v>157</v>
      </c>
      <c r="N8" s="70" t="s">
        <v>158</v>
      </c>
      <c r="O8" s="70" t="s">
        <v>159</v>
      </c>
      <c r="P8" s="70" t="s">
        <v>160</v>
      </c>
      <c r="Q8" s="71">
        <v>2</v>
      </c>
      <c r="R8" s="70" t="s">
        <v>38</v>
      </c>
      <c r="S8" s="70" t="s">
        <v>161</v>
      </c>
      <c r="T8" s="70" t="s">
        <v>38</v>
      </c>
      <c r="U8" s="71">
        <v>2259309</v>
      </c>
      <c r="V8" s="71">
        <v>7303</v>
      </c>
      <c r="W8" s="70" t="s">
        <v>162</v>
      </c>
      <c r="X8" s="72" t="s">
        <v>163</v>
      </c>
      <c r="Y8" s="71">
        <v>100</v>
      </c>
      <c r="Z8" s="71" t="s">
        <v>38</v>
      </c>
      <c r="AA8" s="71" t="s">
        <v>38</v>
      </c>
      <c r="AB8" s="71" t="s">
        <v>38</v>
      </c>
      <c r="AC8" s="71" t="s">
        <v>38</v>
      </c>
      <c r="AD8" s="71">
        <v>100</v>
      </c>
      <c r="AE8" s="71">
        <v>100</v>
      </c>
      <c r="AF8" s="71" t="s">
        <v>38</v>
      </c>
      <c r="AG8" s="71">
        <v>100</v>
      </c>
      <c r="AH8" s="73">
        <v>105</v>
      </c>
      <c r="AI8" s="73">
        <v>102.8</v>
      </c>
      <c r="AJ8" s="73">
        <v>106.2</v>
      </c>
      <c r="AK8" s="73">
        <v>102.6</v>
      </c>
      <c r="AL8" s="73">
        <v>104.7</v>
      </c>
      <c r="AM8" s="73">
        <v>96.9</v>
      </c>
      <c r="AN8" s="73">
        <v>98.3</v>
      </c>
      <c r="AO8" s="73">
        <v>96.7</v>
      </c>
      <c r="AP8" s="73">
        <v>96.6</v>
      </c>
      <c r="AQ8" s="73">
        <v>97.2</v>
      </c>
      <c r="AR8" s="73">
        <v>98.8</v>
      </c>
      <c r="AS8" s="73">
        <v>79.099999999999994</v>
      </c>
      <c r="AT8" s="73">
        <v>75.900000000000006</v>
      </c>
      <c r="AU8" s="73">
        <v>76.2</v>
      </c>
      <c r="AV8" s="73">
        <v>80.900000000000006</v>
      </c>
      <c r="AW8" s="73">
        <v>77.400000000000006</v>
      </c>
      <c r="AX8" s="73">
        <v>85.4</v>
      </c>
      <c r="AY8" s="73">
        <v>85.3</v>
      </c>
      <c r="AZ8" s="73">
        <v>84.2</v>
      </c>
      <c r="BA8" s="73">
        <v>83.9</v>
      </c>
      <c r="BB8" s="73">
        <v>84</v>
      </c>
      <c r="BC8" s="73">
        <v>89.7</v>
      </c>
      <c r="BD8" s="74">
        <v>0.3</v>
      </c>
      <c r="BE8" s="74">
        <v>0</v>
      </c>
      <c r="BF8" s="74">
        <v>0</v>
      </c>
      <c r="BG8" s="74">
        <v>0</v>
      </c>
      <c r="BH8" s="74">
        <v>0</v>
      </c>
      <c r="BI8" s="74">
        <v>112.9</v>
      </c>
      <c r="BJ8" s="74">
        <v>118.9</v>
      </c>
      <c r="BK8" s="74">
        <v>119.5</v>
      </c>
      <c r="BL8" s="74">
        <v>116.9</v>
      </c>
      <c r="BM8" s="74">
        <v>117.1</v>
      </c>
      <c r="BN8" s="74">
        <v>64.099999999999994</v>
      </c>
      <c r="BO8" s="73">
        <v>79</v>
      </c>
      <c r="BP8" s="73">
        <v>76.3</v>
      </c>
      <c r="BQ8" s="73">
        <v>73.599999999999994</v>
      </c>
      <c r="BR8" s="73">
        <v>79.900000000000006</v>
      </c>
      <c r="BS8" s="73">
        <v>74.5</v>
      </c>
      <c r="BT8" s="73">
        <v>68.3</v>
      </c>
      <c r="BU8" s="73">
        <v>67.900000000000006</v>
      </c>
      <c r="BV8" s="73">
        <v>69.8</v>
      </c>
      <c r="BW8" s="73">
        <v>69.7</v>
      </c>
      <c r="BX8" s="73">
        <v>70.099999999999994</v>
      </c>
      <c r="BY8" s="73">
        <v>74.900000000000006</v>
      </c>
      <c r="BZ8" s="74">
        <v>40014</v>
      </c>
      <c r="CA8" s="74">
        <v>40823</v>
      </c>
      <c r="CB8" s="74">
        <v>41317</v>
      </c>
      <c r="CC8" s="74">
        <v>41620</v>
      </c>
      <c r="CD8" s="74">
        <v>42339</v>
      </c>
      <c r="CE8" s="74">
        <v>32431</v>
      </c>
      <c r="CF8" s="74">
        <v>32532</v>
      </c>
      <c r="CG8" s="74">
        <v>33492</v>
      </c>
      <c r="CH8" s="74">
        <v>34136</v>
      </c>
      <c r="CI8" s="74">
        <v>34924</v>
      </c>
      <c r="CJ8" s="73">
        <v>52412</v>
      </c>
      <c r="CK8" s="74">
        <v>17887</v>
      </c>
      <c r="CL8" s="74">
        <v>18964</v>
      </c>
      <c r="CM8" s="74">
        <v>20957</v>
      </c>
      <c r="CN8" s="74">
        <v>23094</v>
      </c>
      <c r="CO8" s="74">
        <v>23236</v>
      </c>
      <c r="CP8" s="74">
        <v>9726</v>
      </c>
      <c r="CQ8" s="74">
        <v>10037</v>
      </c>
      <c r="CR8" s="74">
        <v>9976</v>
      </c>
      <c r="CS8" s="74">
        <v>10130</v>
      </c>
      <c r="CT8" s="74">
        <v>10244</v>
      </c>
      <c r="CU8" s="73">
        <v>14708</v>
      </c>
      <c r="CV8" s="74">
        <v>69.400000000000006</v>
      </c>
      <c r="CW8" s="74">
        <v>71.8</v>
      </c>
      <c r="CX8" s="74">
        <v>70.2</v>
      </c>
      <c r="CY8" s="74">
        <v>63.4</v>
      </c>
      <c r="CZ8" s="74">
        <v>66</v>
      </c>
      <c r="DA8" s="74">
        <v>62.1</v>
      </c>
      <c r="DB8" s="74">
        <v>62.5</v>
      </c>
      <c r="DC8" s="74">
        <v>63.4</v>
      </c>
      <c r="DD8" s="74">
        <v>63.4</v>
      </c>
      <c r="DE8" s="74">
        <v>63.7</v>
      </c>
      <c r="DF8" s="74">
        <v>54.8</v>
      </c>
      <c r="DG8" s="74">
        <v>32.700000000000003</v>
      </c>
      <c r="DH8" s="74">
        <v>34</v>
      </c>
      <c r="DI8" s="74">
        <v>35.1</v>
      </c>
      <c r="DJ8" s="74">
        <v>36.4</v>
      </c>
      <c r="DK8" s="74">
        <v>37.5</v>
      </c>
      <c r="DL8" s="74">
        <v>18.899999999999999</v>
      </c>
      <c r="DM8" s="74">
        <v>19</v>
      </c>
      <c r="DN8" s="74">
        <v>18.7</v>
      </c>
      <c r="DO8" s="74">
        <v>18.3</v>
      </c>
      <c r="DP8" s="74">
        <v>17.7</v>
      </c>
      <c r="DQ8" s="74">
        <v>24.3</v>
      </c>
      <c r="DR8" s="73">
        <v>39.1</v>
      </c>
      <c r="DS8" s="73">
        <v>41</v>
      </c>
      <c r="DT8" s="73">
        <v>45</v>
      </c>
      <c r="DU8" s="73">
        <v>48.3</v>
      </c>
      <c r="DV8" s="73">
        <v>50.8</v>
      </c>
      <c r="DW8" s="73">
        <v>52.2</v>
      </c>
      <c r="DX8" s="73">
        <v>52.4</v>
      </c>
      <c r="DY8" s="73">
        <v>52.5</v>
      </c>
      <c r="DZ8" s="73">
        <v>53.5</v>
      </c>
      <c r="EA8" s="73">
        <v>54.1</v>
      </c>
      <c r="EB8" s="73">
        <v>52.5</v>
      </c>
      <c r="EC8" s="73">
        <v>65.400000000000006</v>
      </c>
      <c r="ED8" s="73">
        <v>65.099999999999994</v>
      </c>
      <c r="EE8" s="73">
        <v>70.099999999999994</v>
      </c>
      <c r="EF8" s="73">
        <v>72.3</v>
      </c>
      <c r="EG8" s="73">
        <v>71</v>
      </c>
      <c r="EH8" s="73">
        <v>69.599999999999994</v>
      </c>
      <c r="EI8" s="73">
        <v>69.2</v>
      </c>
      <c r="EJ8" s="73">
        <v>69.7</v>
      </c>
      <c r="EK8" s="73">
        <v>71.3</v>
      </c>
      <c r="EL8" s="73">
        <v>71.400000000000006</v>
      </c>
      <c r="EM8" s="73">
        <v>68.8</v>
      </c>
      <c r="EN8" s="74">
        <v>35995000</v>
      </c>
      <c r="EO8" s="74">
        <v>34705100</v>
      </c>
      <c r="EP8" s="74">
        <v>34799870</v>
      </c>
      <c r="EQ8" s="74">
        <v>34718150</v>
      </c>
      <c r="ER8" s="74">
        <v>34646780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2020-01-24T03:57:55Z</cp:lastPrinted>
  <dcterms:created xsi:type="dcterms:W3CDTF">2019-12-05T07:36:04Z</dcterms:created>
  <dcterms:modified xsi:type="dcterms:W3CDTF">2020-01-24T04:00:26Z</dcterms:modified>
  <cp:category/>
</cp:coreProperties>
</file>