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6　照会もの\財政課からの照会\平成31年度\H30経営比較分析\国から\"/>
    </mc:Choice>
  </mc:AlternateContent>
  <workbookProtection workbookAlgorithmName="SHA-512" workbookHashValue="OR1UzTpu9YcdWIkuv9BuVMqSDYSdR0d361iKyfXx2jAtTTHn2MDWM+lbKt991BHio65aIOGOuhb9tpNQFJ4fdQ==" workbookSaltValue="BPvmKMhh+BlfdiBjofV1L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HM78" i="4"/>
  <c r="FL54" i="4"/>
  <c r="FL32" i="4"/>
  <c r="CS78" i="4"/>
  <c r="BX54" i="4"/>
  <c r="BX32" i="4"/>
  <c r="C11" i="5"/>
  <c r="D11" i="5"/>
  <c r="E11" i="5"/>
  <c r="B11" i="5"/>
  <c r="KC78" i="4" l="1"/>
  <c r="HG54" i="4"/>
  <c r="FH78" i="4"/>
  <c r="DS54" i="4"/>
  <c r="DS32" i="4"/>
  <c r="AN78" i="4"/>
  <c r="AE54" i="4"/>
  <c r="AE32" i="4"/>
  <c r="HG32" i="4"/>
  <c r="KU54" i="4"/>
  <c r="KU32" i="4"/>
  <c r="BZ78" i="4"/>
  <c r="BI54" i="4"/>
  <c r="LY54" i="4"/>
  <c r="LY32" i="4"/>
  <c r="IK54" i="4"/>
  <c r="IK32" i="4"/>
  <c r="LO78" i="4"/>
  <c r="GT78" i="4"/>
  <c r="EW54" i="4"/>
  <c r="EW32" i="4"/>
  <c r="BI32" i="4"/>
  <c r="KF54" i="4"/>
  <c r="JJ78" i="4"/>
  <c r="GR54" i="4"/>
  <c r="GR32" i="4"/>
  <c r="DD54" i="4"/>
  <c r="DD32" i="4"/>
  <c r="KF32" i="4"/>
  <c r="EO78" i="4"/>
  <c r="U78" i="4"/>
  <c r="P54" i="4"/>
  <c r="P32" i="4"/>
  <c r="GA78" i="4"/>
  <c r="EH54" i="4"/>
  <c r="BG78" i="4"/>
  <c r="AT54" i="4"/>
  <c r="AT32" i="4"/>
  <c r="LJ54" i="4"/>
  <c r="LJ32" i="4"/>
  <c r="EH32" i="4"/>
  <c r="KV78" i="4"/>
  <c r="HV54" i="4"/>
  <c r="HV32" i="4"/>
</calcChain>
</file>

<file path=xl/sharedStrings.xml><?xml version="1.0" encoding="utf-8"?>
<sst xmlns="http://schemas.openxmlformats.org/spreadsheetml/2006/main" count="319" uniqueCount="175">
  <si>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</si>
  <si>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</si>
  <si>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</si>
  <si>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</si>
  <si>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</si>
  <si>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</si>
  <si>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</si>
  <si>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</si>
  <si>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</si>
  <si>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</si>
  <si>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</si>
  <si>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</si>
  <si>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</si>
  <si>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</si>
  <si>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</si>
  <si>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</si>
  <si>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</si>
  <si>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</si>
  <si>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</si>
  <si>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</si>
  <si>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</si>
  <si>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</si>
  <si>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</si>
  <si>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</si>
  <si>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</si>
  <si>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</si>
  <si>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</si>
  <si>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</si>
  <si>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</si>
  <si>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</si>
  <si>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</si>
  <si>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</si>
  <si>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</si>
  <si>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</si>
  <si>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</si>
  <si>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</si>
  <si>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</si>
  <si>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</si>
  <si>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</si>
  <si>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</si>
  <si>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</si>
  <si>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</si>
  <si>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</si>
  <si>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</si>
  <si>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</si>
  <si>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</si>
  <si>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</si>
  <si>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</si>
  <si>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</si>
  <si>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</si>
  <si>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</si>
  <si>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</si>
  <si>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</si>
  <si>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</si>
  <si>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</si>
  <si>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</si>
  <si>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</si>
  <si>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</si>
  <si>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</si>
  <si>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</si>
  <si>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</si>
  <si>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</si>
  <si>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</si>
  <si>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</si>
  <si>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</si>
  <si>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</si>
  <si>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</si>
  <si>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</si>
  <si>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</si>
  <si>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</si>
  <si>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</si>
  <si>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</si>
  <si>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</si>
  <si>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</si>
  <si>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</si>
  <si>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</si>
  <si>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</si>
  <si>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</si>
  <si>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</si>
  <si>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</si>
  <si>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</si>
  <si>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</si>
  <si>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</si>
  <si>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</si>
  <si>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</si>
  <si>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</si>
  <si>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</si>
  <si>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</si>
  <si>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</si>
  <si>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</si>
  <si>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</si>
  <si>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</si>
  <si>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</si>
  <si>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</si>
  <si>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</si>
  <si>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</si>
  <si>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</si>
  <si>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</si>
  <si>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</si>
  <si>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</si>
  <si>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</si>
  <si>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</si>
  <si>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</si>
  <si>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</si>
  <si>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</si>
  <si>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</si>
  <si>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</si>
  <si>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</si>
  <si>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</si>
  <si>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</si>
  <si>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</si>
  <si>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</si>
  <si>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</si>
  <si>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</si>
  <si>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</si>
  <si>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</si>
  <si>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</si>
  <si>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</si>
  <si>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</si>
  <si>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</si>
  <si>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</si>
  <si>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</si>
  <si>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</si>
  <si>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</si>
  <si>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</si>
  <si>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</si>
  <si>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</si>
  <si>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</si>
  <si>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</si>
  <si>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</si>
  <si>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</si>
  <si>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</si>
  <si>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</si>
  <si>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</si>
  <si>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</si>
  <si>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</si>
  <si>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</si>
  <si>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</si>
  <si>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</si>
  <si>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</si>
  <si>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</si>
  <si>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</si>
  <si>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</si>
  <si>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</si>
  <si>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</si>
  <si>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</si>
  <si>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</si>
  <si>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</si>
  <si>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</si>
  <si>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</si>
  <si>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</si>
  <si>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</si>
  <si>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富山県</t>
  </si>
  <si>
    <t>中央病院</t>
  </si>
  <si>
    <t>当然財務</t>
  </si>
  <si>
    <t>病院事業</t>
  </si>
  <si>
    <t>一般病院</t>
  </si>
  <si>
    <t>500床以上</t>
  </si>
  <si>
    <t>非設置</t>
  </si>
  <si>
    <t>直営</t>
  </si>
  <si>
    <t>対象</t>
  </si>
  <si>
    <t>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</si>
  <si>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</si>
  <si>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</si>
  <si>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</si>
  <si>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</si>
  <si>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</si>
  <si>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</si>
  <si>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</si>
  <si>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</si>
  <si>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</si>
  <si>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②救急・小児・周産期・災害・精神などの不採算・特殊部門に関わる医療の提供
③県立がんセンター等地域の民間医療機関では限界のある高度・先進医療の提供
④研修の実施等を含む広域的な医師派遣の拠点としての機能</t>
    <phoneticPr fontId="5"/>
  </si>
  <si>
    <t>・経常収支比率、医業収支比率
30年度においては、抗がん剤を始めとする高額薬品・高額材料の使用増に伴う材料費の増等により、医業費用が増加し、医業収支比率は100％を下回ったが、政策医療に係る一般会計からの繰出金を加えた経常収支比率では100％を上回っている。
・病床利用率
昨年比で減少となったものの、近年の値や類似病院の平均値よりは高い水準にある。
・外来患者１人１日当たり収益
診療単価の高い外来化学療法患者の増により増加した。</t>
    <rPh sb="137" eb="139">
      <t>サクネン</t>
    </rPh>
    <rPh sb="139" eb="140">
      <t>ヒ</t>
    </rPh>
    <rPh sb="141" eb="143">
      <t>ゲンショウ</t>
    </rPh>
    <rPh sb="151" eb="153">
      <t>キンネン</t>
    </rPh>
    <rPh sb="154" eb="155">
      <t>アタイ</t>
    </rPh>
    <rPh sb="156" eb="158">
      <t>ルイジ</t>
    </rPh>
    <rPh sb="158" eb="160">
      <t>ビョウイン</t>
    </rPh>
    <rPh sb="161" eb="164">
      <t>ヘイキンチ</t>
    </rPh>
    <rPh sb="167" eb="168">
      <t>タカ</t>
    </rPh>
    <rPh sb="169" eb="171">
      <t>スイジュン</t>
    </rPh>
    <phoneticPr fontId="5"/>
  </si>
  <si>
    <t xml:space="preserve">・有形固定資産減価償却率、器械備品減価償却率
30年度においては、28年度に整備した先端医療棟に係る建物・機械類の減価償却が始まったことから、29年度以降増加傾向にある。
</t>
    <rPh sb="73" eb="75">
      <t>ネンド</t>
    </rPh>
    <rPh sb="75" eb="77">
      <t>イコウ</t>
    </rPh>
    <rPh sb="79" eb="81">
      <t>ケイコウ</t>
    </rPh>
    <phoneticPr fontId="5"/>
  </si>
  <si>
    <t>経営の状況はおおむね良好である。病院施設・設備の整備に伴う減価償却費や、高額薬品・材料の使用による材料費等、費用の負担が今後も続くことから、先端医療棟をはじめとする施設を有効活用し、高度・専門的な医療を推進していくとともに、さらなる経営の健全化に努めていく必要がある。
引き続き、H28年度に策定した新公立病院改革プラン（第4次中期経営計画）に基づき、経営基盤強化と財務マネジメントの向上を図っていく。</t>
    <rPh sb="135" eb="136">
      <t>ヒ</t>
    </rPh>
    <rPh sb="137" eb="138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</si>
</sst>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82.6</c:v>
                </c:pt>
                <c:pt idx="1">
                  <c:v>81</c:v>
                </c:pt>
                <c:pt idx="2">
                  <c:v>80.7</c:v>
                </c:pt>
                <c:pt idx="3">
                  <c:v>86.3</c:v>
                </c:pt>
                <c:pt idx="4">
                  <c:v>82.9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AD-42C2-9C08-320478E6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31048"/>
        <c:axId val="20792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80.7</c:v>
                </c:pt>
                <c:pt idx="2">
                  <c:v>79.5</c:v>
                </c:pt>
                <c:pt idx="3">
                  <c:v>79.900000000000006</c:v>
                </c:pt>
                <c:pt idx="4">
                  <c:v>80.2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AD-42C2-9C08-320478E6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31048"/>
        <c:axId val="207929480"/>
      </c:lineChart>
      <c:dateAx>
        <c:axId val="20793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929480"/>
        <c:crosses val="autoZero"/>
        <c:auto val="1"/>
        <c:lblOffset val="100"/>
        <c:baseTimeUnit val="years"/>
      </c:dateAx>
      <c:valAx>
        <c:axId val="20792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7931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16395</c:v>
                </c:pt>
                <c:pt idx="1">
                  <c:v>17083</c:v>
                </c:pt>
                <c:pt idx="2">
                  <c:v>17959</c:v>
                </c:pt>
                <c:pt idx="3">
                  <c:v>19027</c:v>
                </c:pt>
                <c:pt idx="4">
                  <c:v>20044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C4-47D9-A025-99C03A19F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89752"/>
        <c:axId val="477384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15610</c:v>
                </c:pt>
                <c:pt idx="1">
                  <c:v>16993</c:v>
                </c:pt>
                <c:pt idx="2">
                  <c:v>17680</c:v>
                </c:pt>
                <c:pt idx="3">
                  <c:v>18393</c:v>
                </c:pt>
                <c:pt idx="4">
                  <c:v>19207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C4-47D9-A025-99C03A19F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89752"/>
        <c:axId val="477384264"/>
      </c:lineChart>
      <c:dateAx>
        <c:axId val="47738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84264"/>
        <c:crosses val="autoZero"/>
        <c:auto val="1"/>
        <c:lblOffset val="100"/>
        <c:baseTimeUnit val="years"/>
      </c:dateAx>
      <c:valAx>
        <c:axId val="477384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7389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66746</c:v>
                </c:pt>
                <c:pt idx="1">
                  <c:v>70530</c:v>
                </c:pt>
                <c:pt idx="2">
                  <c:v>72039</c:v>
                </c:pt>
                <c:pt idx="3">
                  <c:v>71258</c:v>
                </c:pt>
                <c:pt idx="4">
                  <c:v>73856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2-4F31-8E4E-408B14B0B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92496"/>
        <c:axId val="47739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60787</c:v>
                </c:pt>
                <c:pt idx="1">
                  <c:v>62913</c:v>
                </c:pt>
                <c:pt idx="2">
                  <c:v>64765</c:v>
                </c:pt>
                <c:pt idx="3">
                  <c:v>66228</c:v>
                </c:pt>
                <c:pt idx="4">
                  <c:v>68751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E2-4F31-8E4E-408B14B0B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92496"/>
        <c:axId val="477390928"/>
      </c:lineChart>
      <c:dateAx>
        <c:axId val="47739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90928"/>
        <c:crosses val="autoZero"/>
        <c:auto val="1"/>
        <c:lblOffset val="100"/>
        <c:baseTimeUnit val="years"/>
      </c:dateAx>
      <c:valAx>
        <c:axId val="47739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739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31.8</c:v>
                </c:pt>
                <c:pt idx="1">
                  <c:v>29</c:v>
                </c:pt>
                <c:pt idx="2">
                  <c:v>28.3</c:v>
                </c:pt>
                <c:pt idx="3">
                  <c:v>26.6</c:v>
                </c:pt>
                <c:pt idx="4">
                  <c:v>26.2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06-44AE-A4A3-0AB7DC1B2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33792"/>
        <c:axId val="20793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37.700000000000003</c:v>
                </c:pt>
                <c:pt idx="1">
                  <c:v>36.799999999999997</c:v>
                </c:pt>
                <c:pt idx="2">
                  <c:v>33.9</c:v>
                </c:pt>
                <c:pt idx="3">
                  <c:v>34.9</c:v>
                </c:pt>
                <c:pt idx="4">
                  <c:v>32.6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06-44AE-A4A3-0AB7DC1B2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33792"/>
        <c:axId val="207934576"/>
      </c:lineChart>
      <c:dateAx>
        <c:axId val="20793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934576"/>
        <c:crosses val="autoZero"/>
        <c:auto val="1"/>
        <c:lblOffset val="100"/>
        <c:baseTimeUnit val="years"/>
      </c:dateAx>
      <c:valAx>
        <c:axId val="20793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7933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101</c:v>
                </c:pt>
                <c:pt idx="1">
                  <c:v>101.8</c:v>
                </c:pt>
                <c:pt idx="2">
                  <c:v>99.2</c:v>
                </c:pt>
                <c:pt idx="3">
                  <c:v>99</c:v>
                </c:pt>
                <c:pt idx="4">
                  <c:v>96.9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17-46CE-8BBA-E731A1164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79168"/>
        <c:axId val="47738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94.4</c:v>
                </c:pt>
                <c:pt idx="2">
                  <c:v>93.6</c:v>
                </c:pt>
                <c:pt idx="3">
                  <c:v>94</c:v>
                </c:pt>
                <c:pt idx="4">
                  <c:v>94.1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17-46CE-8BBA-E731A1164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79168"/>
        <c:axId val="477380736"/>
      </c:lineChart>
      <c:dateAx>
        <c:axId val="47737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80736"/>
        <c:crosses val="autoZero"/>
        <c:auto val="1"/>
        <c:lblOffset val="100"/>
        <c:baseTimeUnit val="years"/>
      </c:dateAx>
      <c:valAx>
        <c:axId val="47738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7379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103.9</c:v>
                </c:pt>
                <c:pt idx="1">
                  <c:v>103.1</c:v>
                </c:pt>
                <c:pt idx="2">
                  <c:v>101.3</c:v>
                </c:pt>
                <c:pt idx="3">
                  <c:v>101.5</c:v>
                </c:pt>
                <c:pt idx="4">
                  <c:v>100.1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17-4CEF-92B3-E983A034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78776"/>
        <c:axId val="47738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100.3</c:v>
                </c:pt>
                <c:pt idx="2">
                  <c:v>99.8</c:v>
                </c:pt>
                <c:pt idx="3">
                  <c:v>100.1</c:v>
                </c:pt>
                <c:pt idx="4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17-4CEF-92B3-E983A034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78776"/>
        <c:axId val="477386616"/>
      </c:lineChart>
      <c:dateAx>
        <c:axId val="477378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86616"/>
        <c:crosses val="autoZero"/>
        <c:auto val="1"/>
        <c:lblOffset val="100"/>
        <c:baseTimeUnit val="years"/>
      </c:dateAx>
      <c:valAx>
        <c:axId val="47738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77378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47.2</c:v>
                </c:pt>
                <c:pt idx="1">
                  <c:v>48.4</c:v>
                </c:pt>
                <c:pt idx="2">
                  <c:v>42.6</c:v>
                </c:pt>
                <c:pt idx="3">
                  <c:v>44.9</c:v>
                </c:pt>
                <c:pt idx="4">
                  <c:v>48.7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D3-4998-B1BA-6DF89C9E0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83088"/>
        <c:axId val="47738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51.3</c:v>
                </c:pt>
                <c:pt idx="2">
                  <c:v>51.2</c:v>
                </c:pt>
                <c:pt idx="3">
                  <c:v>52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D3-4998-B1BA-6DF89C9E0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83088"/>
        <c:axId val="477386224"/>
      </c:lineChart>
      <c:dateAx>
        <c:axId val="47738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86224"/>
        <c:crosses val="autoZero"/>
        <c:auto val="1"/>
        <c:lblOffset val="100"/>
        <c:baseTimeUnit val="years"/>
      </c:dateAx>
      <c:valAx>
        <c:axId val="47738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7383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63.4</c:v>
                </c:pt>
                <c:pt idx="2">
                  <c:v>51.1</c:v>
                </c:pt>
                <c:pt idx="3">
                  <c:v>55.7</c:v>
                </c:pt>
                <c:pt idx="4">
                  <c:v>64.099999999999994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7-48EC-97DA-3B197DC43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79952"/>
        <c:axId val="477383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64.099999999999994</c:v>
                </c:pt>
                <c:pt idx="2">
                  <c:v>64.3</c:v>
                </c:pt>
                <c:pt idx="3">
                  <c:v>66</c:v>
                </c:pt>
                <c:pt idx="4">
                  <c:v>67.099999999999994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7-48EC-97DA-3B197DC43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79952"/>
        <c:axId val="477383480"/>
      </c:lineChart>
      <c:dateAx>
        <c:axId val="47737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83480"/>
        <c:crosses val="autoZero"/>
        <c:auto val="1"/>
        <c:lblOffset val="100"/>
        <c:baseTimeUnit val="years"/>
      </c:dateAx>
      <c:valAx>
        <c:axId val="477383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7379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53942314</c:v>
                </c:pt>
                <c:pt idx="1">
                  <c:v>55361583</c:v>
                </c:pt>
                <c:pt idx="2">
                  <c:v>64079894</c:v>
                </c:pt>
                <c:pt idx="3">
                  <c:v>63979181</c:v>
                </c:pt>
                <c:pt idx="4">
                  <c:v>64210763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9F-4D8F-933F-F837E700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80344"/>
        <c:axId val="477385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50543381</c:v>
                </c:pt>
                <c:pt idx="1">
                  <c:v>51238617</c:v>
                </c:pt>
                <c:pt idx="2">
                  <c:v>51669762</c:v>
                </c:pt>
                <c:pt idx="3">
                  <c:v>53351028</c:v>
                </c:pt>
                <c:pt idx="4">
                  <c:v>55620962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9F-4D8F-933F-F837E700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80344"/>
        <c:axId val="477385048"/>
      </c:lineChart>
      <c:dateAx>
        <c:axId val="477380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85048"/>
        <c:crosses val="autoZero"/>
        <c:auto val="1"/>
        <c:lblOffset val="100"/>
        <c:baseTimeUnit val="years"/>
      </c:dateAx>
      <c:valAx>
        <c:axId val="477385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7380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32.5</c:v>
                </c:pt>
                <c:pt idx="1">
                  <c:v>33</c:v>
                </c:pt>
                <c:pt idx="2">
                  <c:v>33.799999999999997</c:v>
                </c:pt>
                <c:pt idx="3">
                  <c:v>34.200000000000003</c:v>
                </c:pt>
                <c:pt idx="4">
                  <c:v>35.799999999999997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04-4159-BB68-C8FD5396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88184"/>
        <c:axId val="4773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27.5</c:v>
                </c:pt>
                <c:pt idx="2">
                  <c:v>27.4</c:v>
                </c:pt>
                <c:pt idx="3">
                  <c:v>27.8</c:v>
                </c:pt>
                <c:pt idx="4">
                  <c:v>28.1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04-4159-BB68-C8FD5396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88184"/>
        <c:axId val="477383872"/>
      </c:lineChart>
      <c:dateAx>
        <c:axId val="477388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83872"/>
        <c:crosses val="autoZero"/>
        <c:auto val="1"/>
        <c:lblOffset val="100"/>
        <c:baseTimeUnit val="years"/>
      </c:dateAx>
      <c:valAx>
        <c:axId val="4773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7388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40.9</c:v>
                </c:pt>
                <c:pt idx="1">
                  <c:v>42.4</c:v>
                </c:pt>
                <c:pt idx="2">
                  <c:v>44.1</c:v>
                </c:pt>
                <c:pt idx="3">
                  <c:v>42</c:v>
                </c:pt>
                <c:pt idx="4">
                  <c:v>44.3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D6-4E6A-BABA-40AB1A2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81520"/>
        <c:axId val="47738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48.5</c:v>
                </c:pt>
                <c:pt idx="2">
                  <c:v>49.2</c:v>
                </c:pt>
                <c:pt idx="3">
                  <c:v>48.7</c:v>
                </c:pt>
                <c:pt idx="4">
                  <c:v>48.3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D6-4E6A-BABA-40AB1A2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81520"/>
        <c:axId val="477388968"/>
      </c:lineChart>
      <c:dateAx>
        <c:axId val="47738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388968"/>
        <c:crosses val="autoZero"/>
        <c:auto val="1"/>
        <c:lblOffset val="100"/>
        <c:baseTimeUnit val="years"/>
      </c:dateAx>
      <c:valAx>
        <c:axId val="477388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7381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GX33" zoomScale="98" zoomScaleNormal="98" zoomScaleSheetLayoutView="70" workbookViewId="0">
      <selection activeCell="JK38" sqref="JK38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 x14ac:dyDescent="0.15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 x14ac:dyDescent="0.15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4" t="str">
        <f>データ!H6</f>
        <v>富山県　中央病院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1" t="str">
        <f>データ!K6</f>
        <v>当然財務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500床以上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665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>
        <f>データ!AA6</f>
        <v>16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22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対象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透 I 未 訓 ガ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 臨 が 感 災 地 輪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>
        <f>データ!AB6</f>
        <v>50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>
        <f>データ!AC6</f>
        <v>2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733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0">
        <f>データ!U6</f>
        <v>1063293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66174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７：１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665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665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 x14ac:dyDescent="0.15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 x14ac:dyDescent="0.15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170</v>
      </c>
      <c r="NN18" s="124"/>
      <c r="NO18" s="119" t="s">
        <v>38</v>
      </c>
      <c r="NP18" s="120"/>
      <c r="NQ18" s="120"/>
      <c r="NR18" s="123" t="s">
        <v>170</v>
      </c>
      <c r="NS18" s="124"/>
      <c r="NT18" s="119" t="s">
        <v>38</v>
      </c>
      <c r="NU18" s="120"/>
      <c r="NV18" s="120"/>
      <c r="NW18" s="123" t="s">
        <v>170</v>
      </c>
      <c r="NX18" s="124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171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103.9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103.1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101.3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101.5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100.1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101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101.8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99.2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99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96.9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31.8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29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28.3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26.6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26.2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82.6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81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80.7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86.3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82.9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101.1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100.3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99.8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100.1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100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94.6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94.4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93.6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94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94.1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37.700000000000003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36.799999999999997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33.9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34.9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32.6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80.7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80.7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79.5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79.900000000000006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80.2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172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173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 x14ac:dyDescent="0.15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66746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70530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72039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71258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73856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16395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17083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17959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19027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20044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40.9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42.4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44.1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42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44.3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32.5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33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33.799999999999997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34.200000000000003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35.799999999999997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 x14ac:dyDescent="0.15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60787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62913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64765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66228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68751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15610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16993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17680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18393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19207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48.7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48.5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49.2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48.7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48.3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26.3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27.5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27.4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27.8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28.1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 x14ac:dyDescent="0.15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 x14ac:dyDescent="0.15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174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47.2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48.4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42.6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44.9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48.7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63.7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63.4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51.1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55.7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64.099999999999994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53942314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55361583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64079894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63979181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64210763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50.7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51.3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51.2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52.5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62.6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64.099999999999994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64.3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66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67.099999999999994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50543381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51238617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51669762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53351028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55620962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90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n0Oc2v02HnlguSpFFWaaReoKITiVYnUI6GthkhR0KUtZ/Ixl76QNWykDYpCYcFTZDdfl1/e4QRMRnrl84k4bZw==" saltValue="8T+jxXcKN70VpdhUt9WDJg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102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103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104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105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106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107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108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109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110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111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112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113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114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115</v>
      </c>
      <c r="B5" s="63"/>
      <c r="C5" s="63"/>
      <c r="D5" s="63"/>
      <c r="E5" s="63"/>
      <c r="F5" s="63"/>
      <c r="G5" s="63"/>
      <c r="H5" s="64" t="s">
        <v>116</v>
      </c>
      <c r="I5" s="64" t="s">
        <v>117</v>
      </c>
      <c r="J5" s="64" t="s">
        <v>118</v>
      </c>
      <c r="K5" s="64" t="s">
        <v>1</v>
      </c>
      <c r="L5" s="64" t="s">
        <v>2</v>
      </c>
      <c r="M5" s="64" t="s">
        <v>3</v>
      </c>
      <c r="N5" s="64" t="s">
        <v>119</v>
      </c>
      <c r="O5" s="64" t="s">
        <v>5</v>
      </c>
      <c r="P5" s="64" t="s">
        <v>120</v>
      </c>
      <c r="Q5" s="64" t="s">
        <v>121</v>
      </c>
      <c r="R5" s="64" t="s">
        <v>122</v>
      </c>
      <c r="S5" s="64" t="s">
        <v>123</v>
      </c>
      <c r="T5" s="64" t="s">
        <v>124</v>
      </c>
      <c r="U5" s="64" t="s">
        <v>125</v>
      </c>
      <c r="V5" s="64" t="s">
        <v>126</v>
      </c>
      <c r="W5" s="64" t="s">
        <v>127</v>
      </c>
      <c r="X5" s="64" t="s">
        <v>128</v>
      </c>
      <c r="Y5" s="64" t="s">
        <v>129</v>
      </c>
      <c r="Z5" s="64" t="s">
        <v>130</v>
      </c>
      <c r="AA5" s="64" t="s">
        <v>131</v>
      </c>
      <c r="AB5" s="64" t="s">
        <v>132</v>
      </c>
      <c r="AC5" s="64" t="s">
        <v>133</v>
      </c>
      <c r="AD5" s="64" t="s">
        <v>134</v>
      </c>
      <c r="AE5" s="64" t="s">
        <v>135</v>
      </c>
      <c r="AF5" s="64" t="s">
        <v>136</v>
      </c>
      <c r="AG5" s="64" t="s">
        <v>137</v>
      </c>
      <c r="AH5" s="64" t="s">
        <v>138</v>
      </c>
      <c r="AI5" s="64" t="s">
        <v>139</v>
      </c>
      <c r="AJ5" s="64" t="s">
        <v>140</v>
      </c>
      <c r="AK5" s="64" t="s">
        <v>141</v>
      </c>
      <c r="AL5" s="64" t="s">
        <v>142</v>
      </c>
      <c r="AM5" s="64" t="s">
        <v>143</v>
      </c>
      <c r="AN5" s="64" t="s">
        <v>144</v>
      </c>
      <c r="AO5" s="64" t="s">
        <v>145</v>
      </c>
      <c r="AP5" s="64" t="s">
        <v>146</v>
      </c>
      <c r="AQ5" s="64" t="s">
        <v>147</v>
      </c>
      <c r="AR5" s="64" t="s">
        <v>148</v>
      </c>
      <c r="AS5" s="64" t="s">
        <v>138</v>
      </c>
      <c r="AT5" s="64" t="s">
        <v>139</v>
      </c>
      <c r="AU5" s="64" t="s">
        <v>140</v>
      </c>
      <c r="AV5" s="64" t="s">
        <v>141</v>
      </c>
      <c r="AW5" s="64" t="s">
        <v>142</v>
      </c>
      <c r="AX5" s="64" t="s">
        <v>143</v>
      </c>
      <c r="AY5" s="64" t="s">
        <v>144</v>
      </c>
      <c r="AZ5" s="64" t="s">
        <v>145</v>
      </c>
      <c r="BA5" s="64" t="s">
        <v>146</v>
      </c>
      <c r="BB5" s="64" t="s">
        <v>147</v>
      </c>
      <c r="BC5" s="64" t="s">
        <v>148</v>
      </c>
      <c r="BD5" s="64" t="s">
        <v>138</v>
      </c>
      <c r="BE5" s="64" t="s">
        <v>139</v>
      </c>
      <c r="BF5" s="64" t="s">
        <v>140</v>
      </c>
      <c r="BG5" s="64" t="s">
        <v>141</v>
      </c>
      <c r="BH5" s="64" t="s">
        <v>142</v>
      </c>
      <c r="BI5" s="64" t="s">
        <v>143</v>
      </c>
      <c r="BJ5" s="64" t="s">
        <v>144</v>
      </c>
      <c r="BK5" s="64" t="s">
        <v>145</v>
      </c>
      <c r="BL5" s="64" t="s">
        <v>146</v>
      </c>
      <c r="BM5" s="64" t="s">
        <v>147</v>
      </c>
      <c r="BN5" s="64" t="s">
        <v>148</v>
      </c>
      <c r="BO5" s="64" t="s">
        <v>138</v>
      </c>
      <c r="BP5" s="64" t="s">
        <v>139</v>
      </c>
      <c r="BQ5" s="64" t="s">
        <v>140</v>
      </c>
      <c r="BR5" s="64" t="s">
        <v>141</v>
      </c>
      <c r="BS5" s="64" t="s">
        <v>142</v>
      </c>
      <c r="BT5" s="64" t="s">
        <v>143</v>
      </c>
      <c r="BU5" s="64" t="s">
        <v>144</v>
      </c>
      <c r="BV5" s="64" t="s">
        <v>145</v>
      </c>
      <c r="BW5" s="64" t="s">
        <v>146</v>
      </c>
      <c r="BX5" s="64" t="s">
        <v>147</v>
      </c>
      <c r="BY5" s="64" t="s">
        <v>148</v>
      </c>
      <c r="BZ5" s="64" t="s">
        <v>138</v>
      </c>
      <c r="CA5" s="64" t="s">
        <v>139</v>
      </c>
      <c r="CB5" s="64" t="s">
        <v>140</v>
      </c>
      <c r="CC5" s="64" t="s">
        <v>141</v>
      </c>
      <c r="CD5" s="64" t="s">
        <v>142</v>
      </c>
      <c r="CE5" s="64" t="s">
        <v>143</v>
      </c>
      <c r="CF5" s="64" t="s">
        <v>144</v>
      </c>
      <c r="CG5" s="64" t="s">
        <v>145</v>
      </c>
      <c r="CH5" s="64" t="s">
        <v>146</v>
      </c>
      <c r="CI5" s="64" t="s">
        <v>147</v>
      </c>
      <c r="CJ5" s="64" t="s">
        <v>148</v>
      </c>
      <c r="CK5" s="64" t="s">
        <v>138</v>
      </c>
      <c r="CL5" s="64" t="s">
        <v>139</v>
      </c>
      <c r="CM5" s="64" t="s">
        <v>140</v>
      </c>
      <c r="CN5" s="64" t="s">
        <v>141</v>
      </c>
      <c r="CO5" s="64" t="s">
        <v>142</v>
      </c>
      <c r="CP5" s="64" t="s">
        <v>143</v>
      </c>
      <c r="CQ5" s="64" t="s">
        <v>144</v>
      </c>
      <c r="CR5" s="64" t="s">
        <v>145</v>
      </c>
      <c r="CS5" s="64" t="s">
        <v>146</v>
      </c>
      <c r="CT5" s="64" t="s">
        <v>147</v>
      </c>
      <c r="CU5" s="64" t="s">
        <v>148</v>
      </c>
      <c r="CV5" s="64" t="s">
        <v>138</v>
      </c>
      <c r="CW5" s="64" t="s">
        <v>139</v>
      </c>
      <c r="CX5" s="64" t="s">
        <v>140</v>
      </c>
      <c r="CY5" s="64" t="s">
        <v>141</v>
      </c>
      <c r="CZ5" s="64" t="s">
        <v>142</v>
      </c>
      <c r="DA5" s="64" t="s">
        <v>143</v>
      </c>
      <c r="DB5" s="64" t="s">
        <v>144</v>
      </c>
      <c r="DC5" s="64" t="s">
        <v>145</v>
      </c>
      <c r="DD5" s="64" t="s">
        <v>146</v>
      </c>
      <c r="DE5" s="64" t="s">
        <v>147</v>
      </c>
      <c r="DF5" s="64" t="s">
        <v>148</v>
      </c>
      <c r="DG5" s="64" t="s">
        <v>138</v>
      </c>
      <c r="DH5" s="64" t="s">
        <v>139</v>
      </c>
      <c r="DI5" s="64" t="s">
        <v>140</v>
      </c>
      <c r="DJ5" s="64" t="s">
        <v>141</v>
      </c>
      <c r="DK5" s="64" t="s">
        <v>142</v>
      </c>
      <c r="DL5" s="64" t="s">
        <v>143</v>
      </c>
      <c r="DM5" s="64" t="s">
        <v>144</v>
      </c>
      <c r="DN5" s="64" t="s">
        <v>145</v>
      </c>
      <c r="DO5" s="64" t="s">
        <v>146</v>
      </c>
      <c r="DP5" s="64" t="s">
        <v>147</v>
      </c>
      <c r="DQ5" s="64" t="s">
        <v>148</v>
      </c>
      <c r="DR5" s="64" t="s">
        <v>138</v>
      </c>
      <c r="DS5" s="64" t="s">
        <v>139</v>
      </c>
      <c r="DT5" s="64" t="s">
        <v>140</v>
      </c>
      <c r="DU5" s="64" t="s">
        <v>141</v>
      </c>
      <c r="DV5" s="64" t="s">
        <v>142</v>
      </c>
      <c r="DW5" s="64" t="s">
        <v>143</v>
      </c>
      <c r="DX5" s="64" t="s">
        <v>144</v>
      </c>
      <c r="DY5" s="64" t="s">
        <v>145</v>
      </c>
      <c r="DZ5" s="64" t="s">
        <v>146</v>
      </c>
      <c r="EA5" s="64" t="s">
        <v>147</v>
      </c>
      <c r="EB5" s="64" t="s">
        <v>148</v>
      </c>
      <c r="EC5" s="64" t="s">
        <v>138</v>
      </c>
      <c r="ED5" s="64" t="s">
        <v>139</v>
      </c>
      <c r="EE5" s="64" t="s">
        <v>140</v>
      </c>
      <c r="EF5" s="64" t="s">
        <v>141</v>
      </c>
      <c r="EG5" s="64" t="s">
        <v>142</v>
      </c>
      <c r="EH5" s="64" t="s">
        <v>143</v>
      </c>
      <c r="EI5" s="64" t="s">
        <v>144</v>
      </c>
      <c r="EJ5" s="64" t="s">
        <v>145</v>
      </c>
      <c r="EK5" s="64" t="s">
        <v>146</v>
      </c>
      <c r="EL5" s="64" t="s">
        <v>147</v>
      </c>
      <c r="EM5" s="64" t="s">
        <v>149</v>
      </c>
      <c r="EN5" s="64" t="s">
        <v>138</v>
      </c>
      <c r="EO5" s="64" t="s">
        <v>139</v>
      </c>
      <c r="EP5" s="64" t="s">
        <v>140</v>
      </c>
      <c r="EQ5" s="64" t="s">
        <v>141</v>
      </c>
      <c r="ER5" s="64" t="s">
        <v>142</v>
      </c>
      <c r="ES5" s="64" t="s">
        <v>143</v>
      </c>
      <c r="ET5" s="64" t="s">
        <v>144</v>
      </c>
      <c r="EU5" s="64" t="s">
        <v>145</v>
      </c>
      <c r="EV5" s="64" t="s">
        <v>146</v>
      </c>
      <c r="EW5" s="64" t="s">
        <v>147</v>
      </c>
      <c r="EX5" s="64" t="s">
        <v>148</v>
      </c>
    </row>
    <row r="6" spans="1:154" s="69" customFormat="1" x14ac:dyDescent="0.15">
      <c r="A6" s="50" t="s">
        <v>150</v>
      </c>
      <c r="B6" s="65">
        <f>B8</f>
        <v>2018</v>
      </c>
      <c r="C6" s="65">
        <f t="shared" ref="C6:M6" si="2">C8</f>
        <v>160008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富山県　中央病院</v>
      </c>
      <c r="I6" s="161"/>
      <c r="J6" s="162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500床以上</v>
      </c>
      <c r="O6" s="65" t="str">
        <f>O8</f>
        <v>非設置</v>
      </c>
      <c r="P6" s="65" t="str">
        <f>P8</f>
        <v>直営</v>
      </c>
      <c r="Q6" s="66">
        <f t="shared" ref="Q6:AG6" si="3">Q8</f>
        <v>22</v>
      </c>
      <c r="R6" s="65" t="str">
        <f t="shared" si="3"/>
        <v>対象</v>
      </c>
      <c r="S6" s="65" t="str">
        <f t="shared" si="3"/>
        <v>透 I 未 訓 ガ</v>
      </c>
      <c r="T6" s="65" t="str">
        <f t="shared" si="3"/>
        <v>救 臨 が 感 災 地 輪</v>
      </c>
      <c r="U6" s="66">
        <f>U8</f>
        <v>1063293</v>
      </c>
      <c r="V6" s="66">
        <f>V8</f>
        <v>66174</v>
      </c>
      <c r="W6" s="65" t="str">
        <f>W8</f>
        <v>非該当</v>
      </c>
      <c r="X6" s="65" t="str">
        <f t="shared" si="3"/>
        <v>７：１</v>
      </c>
      <c r="Y6" s="66">
        <f t="shared" si="3"/>
        <v>665</v>
      </c>
      <c r="Z6" s="66" t="str">
        <f t="shared" si="3"/>
        <v>-</v>
      </c>
      <c r="AA6" s="66">
        <f t="shared" si="3"/>
        <v>16</v>
      </c>
      <c r="AB6" s="66">
        <f t="shared" si="3"/>
        <v>50</v>
      </c>
      <c r="AC6" s="66">
        <f t="shared" si="3"/>
        <v>2</v>
      </c>
      <c r="AD6" s="66">
        <f t="shared" si="3"/>
        <v>733</v>
      </c>
      <c r="AE6" s="66">
        <f t="shared" si="3"/>
        <v>665</v>
      </c>
      <c r="AF6" s="66" t="str">
        <f t="shared" si="3"/>
        <v>-</v>
      </c>
      <c r="AG6" s="66">
        <f t="shared" si="3"/>
        <v>665</v>
      </c>
      <c r="AH6" s="67">
        <f>IF(AH8="-",NA(),AH8)</f>
        <v>103.9</v>
      </c>
      <c r="AI6" s="67">
        <f t="shared" ref="AI6:AQ6" si="4">IF(AI8="-",NA(),AI8)</f>
        <v>103.1</v>
      </c>
      <c r="AJ6" s="67">
        <f t="shared" si="4"/>
        <v>101.3</v>
      </c>
      <c r="AK6" s="67">
        <f t="shared" si="4"/>
        <v>101.5</v>
      </c>
      <c r="AL6" s="67">
        <f t="shared" si="4"/>
        <v>100.1</v>
      </c>
      <c r="AM6" s="67">
        <f t="shared" si="4"/>
        <v>101.1</v>
      </c>
      <c r="AN6" s="67">
        <f t="shared" si="4"/>
        <v>100.3</v>
      </c>
      <c r="AO6" s="67">
        <f t="shared" si="4"/>
        <v>99.8</v>
      </c>
      <c r="AP6" s="67">
        <f t="shared" si="4"/>
        <v>100.1</v>
      </c>
      <c r="AQ6" s="67">
        <f t="shared" si="4"/>
        <v>100</v>
      </c>
      <c r="AR6" s="67" t="str">
        <f>IF(AR8="-","【-】","【"&amp;SUBSTITUTE(TEXT(AR8,"#,##0.0"),"-","△")&amp;"】")</f>
        <v>【98.8】</v>
      </c>
      <c r="AS6" s="67">
        <f>IF(AS8="-",NA(),AS8)</f>
        <v>101</v>
      </c>
      <c r="AT6" s="67">
        <f t="shared" ref="AT6:BB6" si="5">IF(AT8="-",NA(),AT8)</f>
        <v>101.8</v>
      </c>
      <c r="AU6" s="67">
        <f t="shared" si="5"/>
        <v>99.2</v>
      </c>
      <c r="AV6" s="67">
        <f t="shared" si="5"/>
        <v>99</v>
      </c>
      <c r="AW6" s="67">
        <f t="shared" si="5"/>
        <v>96.9</v>
      </c>
      <c r="AX6" s="67">
        <f t="shared" si="5"/>
        <v>94.6</v>
      </c>
      <c r="AY6" s="67">
        <f t="shared" si="5"/>
        <v>94.4</v>
      </c>
      <c r="AZ6" s="67">
        <f t="shared" si="5"/>
        <v>93.6</v>
      </c>
      <c r="BA6" s="67">
        <f t="shared" si="5"/>
        <v>94</v>
      </c>
      <c r="BB6" s="67">
        <f t="shared" si="5"/>
        <v>94.1</v>
      </c>
      <c r="BC6" s="67" t="str">
        <f>IF(BC8="-","【-】","【"&amp;SUBSTITUTE(TEXT(BC8,"#,##0.0"),"-","△")&amp;"】")</f>
        <v>【89.7】</v>
      </c>
      <c r="BD6" s="67">
        <f>IF(BD8="-",NA(),BD8)</f>
        <v>31.8</v>
      </c>
      <c r="BE6" s="67">
        <f t="shared" ref="BE6:BM6" si="6">IF(BE8="-",NA(),BE8)</f>
        <v>29</v>
      </c>
      <c r="BF6" s="67">
        <f t="shared" si="6"/>
        <v>28.3</v>
      </c>
      <c r="BG6" s="67">
        <f t="shared" si="6"/>
        <v>26.6</v>
      </c>
      <c r="BH6" s="67">
        <f t="shared" si="6"/>
        <v>26.2</v>
      </c>
      <c r="BI6" s="67">
        <f t="shared" si="6"/>
        <v>37.700000000000003</v>
      </c>
      <c r="BJ6" s="67">
        <f t="shared" si="6"/>
        <v>36.799999999999997</v>
      </c>
      <c r="BK6" s="67">
        <f t="shared" si="6"/>
        <v>33.9</v>
      </c>
      <c r="BL6" s="67">
        <f t="shared" si="6"/>
        <v>34.9</v>
      </c>
      <c r="BM6" s="67">
        <f t="shared" si="6"/>
        <v>32.6</v>
      </c>
      <c r="BN6" s="67" t="str">
        <f>IF(BN8="-","【-】","【"&amp;SUBSTITUTE(TEXT(BN8,"#,##0.0"),"-","△")&amp;"】")</f>
        <v>【64.1】</v>
      </c>
      <c r="BO6" s="67">
        <f>IF(BO8="-",NA(),BO8)</f>
        <v>82.6</v>
      </c>
      <c r="BP6" s="67">
        <f t="shared" ref="BP6:BX6" si="7">IF(BP8="-",NA(),BP8)</f>
        <v>81</v>
      </c>
      <c r="BQ6" s="67">
        <f t="shared" si="7"/>
        <v>80.7</v>
      </c>
      <c r="BR6" s="67">
        <f t="shared" si="7"/>
        <v>86.3</v>
      </c>
      <c r="BS6" s="67">
        <f t="shared" si="7"/>
        <v>82.9</v>
      </c>
      <c r="BT6" s="67">
        <f t="shared" si="7"/>
        <v>80.7</v>
      </c>
      <c r="BU6" s="67">
        <f t="shared" si="7"/>
        <v>80.7</v>
      </c>
      <c r="BV6" s="67">
        <f t="shared" si="7"/>
        <v>79.5</v>
      </c>
      <c r="BW6" s="67">
        <f t="shared" si="7"/>
        <v>79.900000000000006</v>
      </c>
      <c r="BX6" s="67">
        <f t="shared" si="7"/>
        <v>80.2</v>
      </c>
      <c r="BY6" s="67" t="str">
        <f>IF(BY8="-","【-】","【"&amp;SUBSTITUTE(TEXT(BY8,"#,##0.0"),"-","△")&amp;"】")</f>
        <v>【74.9】</v>
      </c>
      <c r="BZ6" s="68">
        <f>IF(BZ8="-",NA(),BZ8)</f>
        <v>66746</v>
      </c>
      <c r="CA6" s="68">
        <f t="shared" ref="CA6:CI6" si="8">IF(CA8="-",NA(),CA8)</f>
        <v>70530</v>
      </c>
      <c r="CB6" s="68">
        <f t="shared" si="8"/>
        <v>72039</v>
      </c>
      <c r="CC6" s="68">
        <f t="shared" si="8"/>
        <v>71258</v>
      </c>
      <c r="CD6" s="68">
        <f t="shared" si="8"/>
        <v>73856</v>
      </c>
      <c r="CE6" s="68">
        <f t="shared" si="8"/>
        <v>60787</v>
      </c>
      <c r="CF6" s="68">
        <f t="shared" si="8"/>
        <v>62913</v>
      </c>
      <c r="CG6" s="68">
        <f t="shared" si="8"/>
        <v>64765</v>
      </c>
      <c r="CH6" s="68">
        <f t="shared" si="8"/>
        <v>66228</v>
      </c>
      <c r="CI6" s="68">
        <f t="shared" si="8"/>
        <v>68751</v>
      </c>
      <c r="CJ6" s="67" t="str">
        <f>IF(CJ8="-","【-】","【"&amp;SUBSTITUTE(TEXT(CJ8,"#,##0"),"-","△")&amp;"】")</f>
        <v>【52,412】</v>
      </c>
      <c r="CK6" s="68">
        <f>IF(CK8="-",NA(),CK8)</f>
        <v>16395</v>
      </c>
      <c r="CL6" s="68">
        <f t="shared" ref="CL6:CT6" si="9">IF(CL8="-",NA(),CL8)</f>
        <v>17083</v>
      </c>
      <c r="CM6" s="68">
        <f t="shared" si="9"/>
        <v>17959</v>
      </c>
      <c r="CN6" s="68">
        <f t="shared" si="9"/>
        <v>19027</v>
      </c>
      <c r="CO6" s="68">
        <f t="shared" si="9"/>
        <v>20044</v>
      </c>
      <c r="CP6" s="68">
        <f t="shared" si="9"/>
        <v>15610</v>
      </c>
      <c r="CQ6" s="68">
        <f t="shared" si="9"/>
        <v>16993</v>
      </c>
      <c r="CR6" s="68">
        <f t="shared" si="9"/>
        <v>17680</v>
      </c>
      <c r="CS6" s="68">
        <f t="shared" si="9"/>
        <v>18393</v>
      </c>
      <c r="CT6" s="68">
        <f t="shared" si="9"/>
        <v>19207</v>
      </c>
      <c r="CU6" s="67" t="str">
        <f>IF(CU8="-","【-】","【"&amp;SUBSTITUTE(TEXT(CU8,"#,##0"),"-","△")&amp;"】")</f>
        <v>【14,708】</v>
      </c>
      <c r="CV6" s="67">
        <f>IF(CV8="-",NA(),CV8)</f>
        <v>40.9</v>
      </c>
      <c r="CW6" s="67">
        <f t="shared" ref="CW6:DE6" si="10">IF(CW8="-",NA(),CW8)</f>
        <v>42.4</v>
      </c>
      <c r="CX6" s="67">
        <f t="shared" si="10"/>
        <v>44.1</v>
      </c>
      <c r="CY6" s="67">
        <f t="shared" si="10"/>
        <v>42</v>
      </c>
      <c r="CZ6" s="67">
        <f t="shared" si="10"/>
        <v>44.3</v>
      </c>
      <c r="DA6" s="67">
        <f t="shared" si="10"/>
        <v>48.7</v>
      </c>
      <c r="DB6" s="67">
        <f t="shared" si="10"/>
        <v>48.5</v>
      </c>
      <c r="DC6" s="67">
        <f t="shared" si="10"/>
        <v>49.2</v>
      </c>
      <c r="DD6" s="67">
        <f t="shared" si="10"/>
        <v>48.7</v>
      </c>
      <c r="DE6" s="67">
        <f t="shared" si="10"/>
        <v>48.3</v>
      </c>
      <c r="DF6" s="67" t="str">
        <f>IF(DF8="-","【-】","【"&amp;SUBSTITUTE(TEXT(DF8,"#,##0.0"),"-","△")&amp;"】")</f>
        <v>【54.8】</v>
      </c>
      <c r="DG6" s="67">
        <f>IF(DG8="-",NA(),DG8)</f>
        <v>32.5</v>
      </c>
      <c r="DH6" s="67">
        <f t="shared" ref="DH6:DP6" si="11">IF(DH8="-",NA(),DH8)</f>
        <v>33</v>
      </c>
      <c r="DI6" s="67">
        <f t="shared" si="11"/>
        <v>33.799999999999997</v>
      </c>
      <c r="DJ6" s="67">
        <f t="shared" si="11"/>
        <v>34.200000000000003</v>
      </c>
      <c r="DK6" s="67">
        <f t="shared" si="11"/>
        <v>35.799999999999997</v>
      </c>
      <c r="DL6" s="67">
        <f t="shared" si="11"/>
        <v>26.3</v>
      </c>
      <c r="DM6" s="67">
        <f t="shared" si="11"/>
        <v>27.5</v>
      </c>
      <c r="DN6" s="67">
        <f t="shared" si="11"/>
        <v>27.4</v>
      </c>
      <c r="DO6" s="67">
        <f t="shared" si="11"/>
        <v>27.8</v>
      </c>
      <c r="DP6" s="67">
        <f t="shared" si="11"/>
        <v>28.1</v>
      </c>
      <c r="DQ6" s="67" t="str">
        <f>IF(DQ8="-","【-】","【"&amp;SUBSTITUTE(TEXT(DQ8,"#,##0.0"),"-","△")&amp;"】")</f>
        <v>【24.3】</v>
      </c>
      <c r="DR6" s="67">
        <f>IF(DR8="-",NA(),DR8)</f>
        <v>47.2</v>
      </c>
      <c r="DS6" s="67">
        <f t="shared" ref="DS6:EA6" si="12">IF(DS8="-",NA(),DS8)</f>
        <v>48.4</v>
      </c>
      <c r="DT6" s="67">
        <f t="shared" si="12"/>
        <v>42.6</v>
      </c>
      <c r="DU6" s="67">
        <f t="shared" si="12"/>
        <v>44.9</v>
      </c>
      <c r="DV6" s="67">
        <f t="shared" si="12"/>
        <v>48.7</v>
      </c>
      <c r="DW6" s="67">
        <f t="shared" si="12"/>
        <v>50.7</v>
      </c>
      <c r="DX6" s="67">
        <f t="shared" si="12"/>
        <v>51.3</v>
      </c>
      <c r="DY6" s="67">
        <f t="shared" si="12"/>
        <v>51.2</v>
      </c>
      <c r="DZ6" s="67">
        <f t="shared" si="12"/>
        <v>52</v>
      </c>
      <c r="EA6" s="67">
        <f t="shared" si="12"/>
        <v>52.5</v>
      </c>
      <c r="EB6" s="67" t="str">
        <f>IF(EB8="-","【-】","【"&amp;SUBSTITUTE(TEXT(EB8,"#,##0.0"),"-","△")&amp;"】")</f>
        <v>【52.5】</v>
      </c>
      <c r="EC6" s="67">
        <f>IF(EC8="-",NA(),EC8)</f>
        <v>63.7</v>
      </c>
      <c r="ED6" s="67">
        <f t="shared" ref="ED6:EL6" si="13">IF(ED8="-",NA(),ED8)</f>
        <v>63.4</v>
      </c>
      <c r="EE6" s="67">
        <f t="shared" si="13"/>
        <v>51.1</v>
      </c>
      <c r="EF6" s="67">
        <f t="shared" si="13"/>
        <v>55.7</v>
      </c>
      <c r="EG6" s="67">
        <f t="shared" si="13"/>
        <v>64.099999999999994</v>
      </c>
      <c r="EH6" s="67">
        <f t="shared" si="13"/>
        <v>62.6</v>
      </c>
      <c r="EI6" s="67">
        <f t="shared" si="13"/>
        <v>64.099999999999994</v>
      </c>
      <c r="EJ6" s="67">
        <f t="shared" si="13"/>
        <v>64.3</v>
      </c>
      <c r="EK6" s="67">
        <f t="shared" si="13"/>
        <v>66</v>
      </c>
      <c r="EL6" s="67">
        <f t="shared" si="13"/>
        <v>67.099999999999994</v>
      </c>
      <c r="EM6" s="67" t="str">
        <f>IF(EM8="-","【-】","【"&amp;SUBSTITUTE(TEXT(EM8,"#,##0.0"),"-","△")&amp;"】")</f>
        <v>【68.8】</v>
      </c>
      <c r="EN6" s="68">
        <f>IF(EN8="-",NA(),EN8)</f>
        <v>53942314</v>
      </c>
      <c r="EO6" s="68">
        <f t="shared" ref="EO6:EW6" si="14">IF(EO8="-",NA(),EO8)</f>
        <v>55361583</v>
      </c>
      <c r="EP6" s="68">
        <f t="shared" si="14"/>
        <v>64079894</v>
      </c>
      <c r="EQ6" s="68">
        <f t="shared" si="14"/>
        <v>63979181</v>
      </c>
      <c r="ER6" s="68">
        <f t="shared" si="14"/>
        <v>64210763</v>
      </c>
      <c r="ES6" s="68">
        <f t="shared" si="14"/>
        <v>50543381</v>
      </c>
      <c r="ET6" s="68">
        <f t="shared" si="14"/>
        <v>51238617</v>
      </c>
      <c r="EU6" s="68">
        <f t="shared" si="14"/>
        <v>51669762</v>
      </c>
      <c r="EV6" s="68">
        <f t="shared" si="14"/>
        <v>53351028</v>
      </c>
      <c r="EW6" s="68">
        <f t="shared" si="14"/>
        <v>55620962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151</v>
      </c>
      <c r="B7" s="65">
        <f t="shared" ref="B7:AG7" si="15">B8</f>
        <v>2018</v>
      </c>
      <c r="C7" s="65">
        <f t="shared" si="15"/>
        <v>160008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500床以上</v>
      </c>
      <c r="O7" s="65" t="str">
        <f>O8</f>
        <v>非設置</v>
      </c>
      <c r="P7" s="65" t="str">
        <f>P8</f>
        <v>直営</v>
      </c>
      <c r="Q7" s="66">
        <f t="shared" si="15"/>
        <v>22</v>
      </c>
      <c r="R7" s="65" t="str">
        <f t="shared" si="15"/>
        <v>対象</v>
      </c>
      <c r="S7" s="65" t="str">
        <f t="shared" si="15"/>
        <v>透 I 未 訓 ガ</v>
      </c>
      <c r="T7" s="65" t="str">
        <f t="shared" si="15"/>
        <v>救 臨 が 感 災 地 輪</v>
      </c>
      <c r="U7" s="66">
        <f>U8</f>
        <v>1063293</v>
      </c>
      <c r="V7" s="66">
        <f>V8</f>
        <v>66174</v>
      </c>
      <c r="W7" s="65" t="str">
        <f>W8</f>
        <v>非該当</v>
      </c>
      <c r="X7" s="65" t="str">
        <f t="shared" si="15"/>
        <v>７：１</v>
      </c>
      <c r="Y7" s="66">
        <f t="shared" si="15"/>
        <v>665</v>
      </c>
      <c r="Z7" s="66" t="str">
        <f t="shared" si="15"/>
        <v>-</v>
      </c>
      <c r="AA7" s="66">
        <f t="shared" si="15"/>
        <v>16</v>
      </c>
      <c r="AB7" s="66">
        <f t="shared" si="15"/>
        <v>50</v>
      </c>
      <c r="AC7" s="66">
        <f t="shared" si="15"/>
        <v>2</v>
      </c>
      <c r="AD7" s="66">
        <f t="shared" si="15"/>
        <v>733</v>
      </c>
      <c r="AE7" s="66">
        <f t="shared" si="15"/>
        <v>665</v>
      </c>
      <c r="AF7" s="66" t="str">
        <f t="shared" si="15"/>
        <v>-</v>
      </c>
      <c r="AG7" s="66">
        <f t="shared" si="15"/>
        <v>665</v>
      </c>
      <c r="AH7" s="67">
        <f>AH8</f>
        <v>103.9</v>
      </c>
      <c r="AI7" s="67">
        <f t="shared" ref="AI7:AQ7" si="16">AI8</f>
        <v>103.1</v>
      </c>
      <c r="AJ7" s="67">
        <f t="shared" si="16"/>
        <v>101.3</v>
      </c>
      <c r="AK7" s="67">
        <f t="shared" si="16"/>
        <v>101.5</v>
      </c>
      <c r="AL7" s="67">
        <f t="shared" si="16"/>
        <v>100.1</v>
      </c>
      <c r="AM7" s="67">
        <f t="shared" si="16"/>
        <v>101.1</v>
      </c>
      <c r="AN7" s="67">
        <f t="shared" si="16"/>
        <v>100.3</v>
      </c>
      <c r="AO7" s="67">
        <f t="shared" si="16"/>
        <v>99.8</v>
      </c>
      <c r="AP7" s="67">
        <f t="shared" si="16"/>
        <v>100.1</v>
      </c>
      <c r="AQ7" s="67">
        <f t="shared" si="16"/>
        <v>100</v>
      </c>
      <c r="AR7" s="67"/>
      <c r="AS7" s="67">
        <f>AS8</f>
        <v>101</v>
      </c>
      <c r="AT7" s="67">
        <f t="shared" ref="AT7:BB7" si="17">AT8</f>
        <v>101.8</v>
      </c>
      <c r="AU7" s="67">
        <f t="shared" si="17"/>
        <v>99.2</v>
      </c>
      <c r="AV7" s="67">
        <f t="shared" si="17"/>
        <v>99</v>
      </c>
      <c r="AW7" s="67">
        <f t="shared" si="17"/>
        <v>96.9</v>
      </c>
      <c r="AX7" s="67">
        <f t="shared" si="17"/>
        <v>94.6</v>
      </c>
      <c r="AY7" s="67">
        <f t="shared" si="17"/>
        <v>94.4</v>
      </c>
      <c r="AZ7" s="67">
        <f t="shared" si="17"/>
        <v>93.6</v>
      </c>
      <c r="BA7" s="67">
        <f t="shared" si="17"/>
        <v>94</v>
      </c>
      <c r="BB7" s="67">
        <f t="shared" si="17"/>
        <v>94.1</v>
      </c>
      <c r="BC7" s="67"/>
      <c r="BD7" s="67">
        <f>BD8</f>
        <v>31.8</v>
      </c>
      <c r="BE7" s="67">
        <f t="shared" ref="BE7:BM7" si="18">BE8</f>
        <v>29</v>
      </c>
      <c r="BF7" s="67">
        <f t="shared" si="18"/>
        <v>28.3</v>
      </c>
      <c r="BG7" s="67">
        <f t="shared" si="18"/>
        <v>26.6</v>
      </c>
      <c r="BH7" s="67">
        <f t="shared" si="18"/>
        <v>26.2</v>
      </c>
      <c r="BI7" s="67">
        <f t="shared" si="18"/>
        <v>37.700000000000003</v>
      </c>
      <c r="BJ7" s="67">
        <f t="shared" si="18"/>
        <v>36.799999999999997</v>
      </c>
      <c r="BK7" s="67">
        <f t="shared" si="18"/>
        <v>33.9</v>
      </c>
      <c r="BL7" s="67">
        <f t="shared" si="18"/>
        <v>34.9</v>
      </c>
      <c r="BM7" s="67">
        <f t="shared" si="18"/>
        <v>32.6</v>
      </c>
      <c r="BN7" s="67"/>
      <c r="BO7" s="67">
        <f>BO8</f>
        <v>82.6</v>
      </c>
      <c r="BP7" s="67">
        <f t="shared" ref="BP7:BX7" si="19">BP8</f>
        <v>81</v>
      </c>
      <c r="BQ7" s="67">
        <f t="shared" si="19"/>
        <v>80.7</v>
      </c>
      <c r="BR7" s="67">
        <f t="shared" si="19"/>
        <v>86.3</v>
      </c>
      <c r="BS7" s="67">
        <f t="shared" si="19"/>
        <v>82.9</v>
      </c>
      <c r="BT7" s="67">
        <f t="shared" si="19"/>
        <v>80.7</v>
      </c>
      <c r="BU7" s="67">
        <f t="shared" si="19"/>
        <v>80.7</v>
      </c>
      <c r="BV7" s="67">
        <f t="shared" si="19"/>
        <v>79.5</v>
      </c>
      <c r="BW7" s="67">
        <f t="shared" si="19"/>
        <v>79.900000000000006</v>
      </c>
      <c r="BX7" s="67">
        <f t="shared" si="19"/>
        <v>80.2</v>
      </c>
      <c r="BY7" s="67"/>
      <c r="BZ7" s="68">
        <f>BZ8</f>
        <v>66746</v>
      </c>
      <c r="CA7" s="68">
        <f t="shared" ref="CA7:CI7" si="20">CA8</f>
        <v>70530</v>
      </c>
      <c r="CB7" s="68">
        <f t="shared" si="20"/>
        <v>72039</v>
      </c>
      <c r="CC7" s="68">
        <f t="shared" si="20"/>
        <v>71258</v>
      </c>
      <c r="CD7" s="68">
        <f t="shared" si="20"/>
        <v>73856</v>
      </c>
      <c r="CE7" s="68">
        <f t="shared" si="20"/>
        <v>60787</v>
      </c>
      <c r="CF7" s="68">
        <f t="shared" si="20"/>
        <v>62913</v>
      </c>
      <c r="CG7" s="68">
        <f t="shared" si="20"/>
        <v>64765</v>
      </c>
      <c r="CH7" s="68">
        <f t="shared" si="20"/>
        <v>66228</v>
      </c>
      <c r="CI7" s="68">
        <f t="shared" si="20"/>
        <v>68751</v>
      </c>
      <c r="CJ7" s="67"/>
      <c r="CK7" s="68">
        <f>CK8</f>
        <v>16395</v>
      </c>
      <c r="CL7" s="68">
        <f t="shared" ref="CL7:CT7" si="21">CL8</f>
        <v>17083</v>
      </c>
      <c r="CM7" s="68">
        <f t="shared" si="21"/>
        <v>17959</v>
      </c>
      <c r="CN7" s="68">
        <f t="shared" si="21"/>
        <v>19027</v>
      </c>
      <c r="CO7" s="68">
        <f t="shared" si="21"/>
        <v>20044</v>
      </c>
      <c r="CP7" s="68">
        <f t="shared" si="21"/>
        <v>15610</v>
      </c>
      <c r="CQ7" s="68">
        <f t="shared" si="21"/>
        <v>16993</v>
      </c>
      <c r="CR7" s="68">
        <f t="shared" si="21"/>
        <v>17680</v>
      </c>
      <c r="CS7" s="68">
        <f t="shared" si="21"/>
        <v>18393</v>
      </c>
      <c r="CT7" s="68">
        <f t="shared" si="21"/>
        <v>19207</v>
      </c>
      <c r="CU7" s="67"/>
      <c r="CV7" s="67">
        <f>CV8</f>
        <v>40.9</v>
      </c>
      <c r="CW7" s="67">
        <f t="shared" ref="CW7:DE7" si="22">CW8</f>
        <v>42.4</v>
      </c>
      <c r="CX7" s="67">
        <f t="shared" si="22"/>
        <v>44.1</v>
      </c>
      <c r="CY7" s="67">
        <f t="shared" si="22"/>
        <v>42</v>
      </c>
      <c r="CZ7" s="67">
        <f t="shared" si="22"/>
        <v>44.3</v>
      </c>
      <c r="DA7" s="67">
        <f t="shared" si="22"/>
        <v>48.7</v>
      </c>
      <c r="DB7" s="67">
        <f t="shared" si="22"/>
        <v>48.5</v>
      </c>
      <c r="DC7" s="67">
        <f t="shared" si="22"/>
        <v>49.2</v>
      </c>
      <c r="DD7" s="67">
        <f t="shared" si="22"/>
        <v>48.7</v>
      </c>
      <c r="DE7" s="67">
        <f t="shared" si="22"/>
        <v>48.3</v>
      </c>
      <c r="DF7" s="67"/>
      <c r="DG7" s="67">
        <f>DG8</f>
        <v>32.5</v>
      </c>
      <c r="DH7" s="67">
        <f t="shared" ref="DH7:DP7" si="23">DH8</f>
        <v>33</v>
      </c>
      <c r="DI7" s="67">
        <f t="shared" si="23"/>
        <v>33.799999999999997</v>
      </c>
      <c r="DJ7" s="67">
        <f t="shared" si="23"/>
        <v>34.200000000000003</v>
      </c>
      <c r="DK7" s="67">
        <f t="shared" si="23"/>
        <v>35.799999999999997</v>
      </c>
      <c r="DL7" s="67">
        <f t="shared" si="23"/>
        <v>26.3</v>
      </c>
      <c r="DM7" s="67">
        <f t="shared" si="23"/>
        <v>27.5</v>
      </c>
      <c r="DN7" s="67">
        <f t="shared" si="23"/>
        <v>27.4</v>
      </c>
      <c r="DO7" s="67">
        <f t="shared" si="23"/>
        <v>27.8</v>
      </c>
      <c r="DP7" s="67">
        <f t="shared" si="23"/>
        <v>28.1</v>
      </c>
      <c r="DQ7" s="67"/>
      <c r="DR7" s="67">
        <f>DR8</f>
        <v>47.2</v>
      </c>
      <c r="DS7" s="67">
        <f t="shared" ref="DS7:EA7" si="24">DS8</f>
        <v>48.4</v>
      </c>
      <c r="DT7" s="67">
        <f t="shared" si="24"/>
        <v>42.6</v>
      </c>
      <c r="DU7" s="67">
        <f t="shared" si="24"/>
        <v>44.9</v>
      </c>
      <c r="DV7" s="67">
        <f t="shared" si="24"/>
        <v>48.7</v>
      </c>
      <c r="DW7" s="67">
        <f t="shared" si="24"/>
        <v>50.7</v>
      </c>
      <c r="DX7" s="67">
        <f t="shared" si="24"/>
        <v>51.3</v>
      </c>
      <c r="DY7" s="67">
        <f t="shared" si="24"/>
        <v>51.2</v>
      </c>
      <c r="DZ7" s="67">
        <f t="shared" si="24"/>
        <v>52</v>
      </c>
      <c r="EA7" s="67">
        <f t="shared" si="24"/>
        <v>52.5</v>
      </c>
      <c r="EB7" s="67"/>
      <c r="EC7" s="67">
        <f>EC8</f>
        <v>63.7</v>
      </c>
      <c r="ED7" s="67">
        <f t="shared" ref="ED7:EL7" si="25">ED8</f>
        <v>63.4</v>
      </c>
      <c r="EE7" s="67">
        <f t="shared" si="25"/>
        <v>51.1</v>
      </c>
      <c r="EF7" s="67">
        <f t="shared" si="25"/>
        <v>55.7</v>
      </c>
      <c r="EG7" s="67">
        <f t="shared" si="25"/>
        <v>64.099999999999994</v>
      </c>
      <c r="EH7" s="67">
        <f t="shared" si="25"/>
        <v>62.6</v>
      </c>
      <c r="EI7" s="67">
        <f t="shared" si="25"/>
        <v>64.099999999999994</v>
      </c>
      <c r="EJ7" s="67">
        <f t="shared" si="25"/>
        <v>64.3</v>
      </c>
      <c r="EK7" s="67">
        <f t="shared" si="25"/>
        <v>66</v>
      </c>
      <c r="EL7" s="67">
        <f t="shared" si="25"/>
        <v>67.099999999999994</v>
      </c>
      <c r="EM7" s="67"/>
      <c r="EN7" s="68">
        <f>EN8</f>
        <v>53942314</v>
      </c>
      <c r="EO7" s="68">
        <f t="shared" ref="EO7:EW7" si="26">EO8</f>
        <v>55361583</v>
      </c>
      <c r="EP7" s="68">
        <f t="shared" si="26"/>
        <v>64079894</v>
      </c>
      <c r="EQ7" s="68">
        <f t="shared" si="26"/>
        <v>63979181</v>
      </c>
      <c r="ER7" s="68">
        <f t="shared" si="26"/>
        <v>64210763</v>
      </c>
      <c r="ES7" s="68">
        <f t="shared" si="26"/>
        <v>50543381</v>
      </c>
      <c r="ET7" s="68">
        <f t="shared" si="26"/>
        <v>51238617</v>
      </c>
      <c r="EU7" s="68">
        <f t="shared" si="26"/>
        <v>51669762</v>
      </c>
      <c r="EV7" s="68">
        <f t="shared" si="26"/>
        <v>53351028</v>
      </c>
      <c r="EW7" s="68">
        <f t="shared" si="26"/>
        <v>55620962</v>
      </c>
      <c r="EX7" s="68"/>
    </row>
    <row r="8" spans="1:154" s="69" customFormat="1" x14ac:dyDescent="0.15">
      <c r="A8" s="50"/>
      <c r="B8" s="70">
        <v>2018</v>
      </c>
      <c r="C8" s="70">
        <v>160008</v>
      </c>
      <c r="D8" s="70">
        <v>46</v>
      </c>
      <c r="E8" s="70">
        <v>6</v>
      </c>
      <c r="F8" s="70">
        <v>0</v>
      </c>
      <c r="G8" s="70">
        <v>1</v>
      </c>
      <c r="H8" s="70" t="s">
        <v>152</v>
      </c>
      <c r="I8" s="70" t="s">
        <v>152</v>
      </c>
      <c r="J8" s="70" t="s">
        <v>153</v>
      </c>
      <c r="K8" s="70" t="s">
        <v>154</v>
      </c>
      <c r="L8" s="70" t="s">
        <v>155</v>
      </c>
      <c r="M8" s="70" t="s">
        <v>156</v>
      </c>
      <c r="N8" s="70" t="s">
        <v>157</v>
      </c>
      <c r="O8" s="70" t="s">
        <v>158</v>
      </c>
      <c r="P8" s="70" t="s">
        <v>159</v>
      </c>
      <c r="Q8" s="71">
        <v>22</v>
      </c>
      <c r="R8" s="70" t="s">
        <v>160</v>
      </c>
      <c r="S8" s="70" t="s">
        <v>161</v>
      </c>
      <c r="T8" s="70" t="s">
        <v>162</v>
      </c>
      <c r="U8" s="71">
        <v>1063293</v>
      </c>
      <c r="V8" s="71">
        <v>66174</v>
      </c>
      <c r="W8" s="70" t="s">
        <v>163</v>
      </c>
      <c r="X8" s="72" t="s">
        <v>164</v>
      </c>
      <c r="Y8" s="71">
        <v>665</v>
      </c>
      <c r="Z8" s="71" t="s">
        <v>38</v>
      </c>
      <c r="AA8" s="71">
        <v>16</v>
      </c>
      <c r="AB8" s="71">
        <v>50</v>
      </c>
      <c r="AC8" s="71">
        <v>2</v>
      </c>
      <c r="AD8" s="71">
        <v>733</v>
      </c>
      <c r="AE8" s="71">
        <v>665</v>
      </c>
      <c r="AF8" s="71" t="s">
        <v>38</v>
      </c>
      <c r="AG8" s="71">
        <v>665</v>
      </c>
      <c r="AH8" s="73">
        <v>103.9</v>
      </c>
      <c r="AI8" s="73">
        <v>103.1</v>
      </c>
      <c r="AJ8" s="73">
        <v>101.3</v>
      </c>
      <c r="AK8" s="73">
        <v>101.5</v>
      </c>
      <c r="AL8" s="73">
        <v>100.1</v>
      </c>
      <c r="AM8" s="73">
        <v>101.1</v>
      </c>
      <c r="AN8" s="73">
        <v>100.3</v>
      </c>
      <c r="AO8" s="73">
        <v>99.8</v>
      </c>
      <c r="AP8" s="73">
        <v>100.1</v>
      </c>
      <c r="AQ8" s="73">
        <v>100</v>
      </c>
      <c r="AR8" s="73">
        <v>98.8</v>
      </c>
      <c r="AS8" s="73">
        <v>101</v>
      </c>
      <c r="AT8" s="73">
        <v>101.8</v>
      </c>
      <c r="AU8" s="73">
        <v>99.2</v>
      </c>
      <c r="AV8" s="73">
        <v>99</v>
      </c>
      <c r="AW8" s="73">
        <v>96.9</v>
      </c>
      <c r="AX8" s="73">
        <v>94.6</v>
      </c>
      <c r="AY8" s="73">
        <v>94.4</v>
      </c>
      <c r="AZ8" s="73">
        <v>93.6</v>
      </c>
      <c r="BA8" s="73">
        <v>94</v>
      </c>
      <c r="BB8" s="73">
        <v>94.1</v>
      </c>
      <c r="BC8" s="73">
        <v>89.7</v>
      </c>
      <c r="BD8" s="74">
        <v>31.8</v>
      </c>
      <c r="BE8" s="74">
        <v>29</v>
      </c>
      <c r="BF8" s="74">
        <v>28.3</v>
      </c>
      <c r="BG8" s="74">
        <v>26.6</v>
      </c>
      <c r="BH8" s="74">
        <v>26.2</v>
      </c>
      <c r="BI8" s="74">
        <v>37.700000000000003</v>
      </c>
      <c r="BJ8" s="74">
        <v>36.799999999999997</v>
      </c>
      <c r="BK8" s="74">
        <v>33.9</v>
      </c>
      <c r="BL8" s="74">
        <v>34.9</v>
      </c>
      <c r="BM8" s="74">
        <v>32.6</v>
      </c>
      <c r="BN8" s="74">
        <v>64.099999999999994</v>
      </c>
      <c r="BO8" s="73">
        <v>82.6</v>
      </c>
      <c r="BP8" s="73">
        <v>81</v>
      </c>
      <c r="BQ8" s="73">
        <v>80.7</v>
      </c>
      <c r="BR8" s="73">
        <v>86.3</v>
      </c>
      <c r="BS8" s="73">
        <v>82.9</v>
      </c>
      <c r="BT8" s="73">
        <v>80.7</v>
      </c>
      <c r="BU8" s="73">
        <v>80.7</v>
      </c>
      <c r="BV8" s="73">
        <v>79.5</v>
      </c>
      <c r="BW8" s="73">
        <v>79.900000000000006</v>
      </c>
      <c r="BX8" s="73">
        <v>80.2</v>
      </c>
      <c r="BY8" s="73">
        <v>74.900000000000006</v>
      </c>
      <c r="BZ8" s="74">
        <v>66746</v>
      </c>
      <c r="CA8" s="74">
        <v>70530</v>
      </c>
      <c r="CB8" s="74">
        <v>72039</v>
      </c>
      <c r="CC8" s="74">
        <v>71258</v>
      </c>
      <c r="CD8" s="74">
        <v>73856</v>
      </c>
      <c r="CE8" s="74">
        <v>60787</v>
      </c>
      <c r="CF8" s="74">
        <v>62913</v>
      </c>
      <c r="CG8" s="74">
        <v>64765</v>
      </c>
      <c r="CH8" s="74">
        <v>66228</v>
      </c>
      <c r="CI8" s="74">
        <v>68751</v>
      </c>
      <c r="CJ8" s="73">
        <v>52412</v>
      </c>
      <c r="CK8" s="74">
        <v>16395</v>
      </c>
      <c r="CL8" s="74">
        <v>17083</v>
      </c>
      <c r="CM8" s="74">
        <v>17959</v>
      </c>
      <c r="CN8" s="74">
        <v>19027</v>
      </c>
      <c r="CO8" s="74">
        <v>20044</v>
      </c>
      <c r="CP8" s="74">
        <v>15610</v>
      </c>
      <c r="CQ8" s="74">
        <v>16993</v>
      </c>
      <c r="CR8" s="74">
        <v>17680</v>
      </c>
      <c r="CS8" s="74">
        <v>18393</v>
      </c>
      <c r="CT8" s="74">
        <v>19207</v>
      </c>
      <c r="CU8" s="73">
        <v>14708</v>
      </c>
      <c r="CV8" s="74">
        <v>40.9</v>
      </c>
      <c r="CW8" s="74">
        <v>42.4</v>
      </c>
      <c r="CX8" s="74">
        <v>44.1</v>
      </c>
      <c r="CY8" s="74">
        <v>42</v>
      </c>
      <c r="CZ8" s="74">
        <v>44.3</v>
      </c>
      <c r="DA8" s="74">
        <v>48.7</v>
      </c>
      <c r="DB8" s="74">
        <v>48.5</v>
      </c>
      <c r="DC8" s="74">
        <v>49.2</v>
      </c>
      <c r="DD8" s="74">
        <v>48.7</v>
      </c>
      <c r="DE8" s="74">
        <v>48.3</v>
      </c>
      <c r="DF8" s="74">
        <v>54.8</v>
      </c>
      <c r="DG8" s="74">
        <v>32.5</v>
      </c>
      <c r="DH8" s="74">
        <v>33</v>
      </c>
      <c r="DI8" s="74">
        <v>33.799999999999997</v>
      </c>
      <c r="DJ8" s="74">
        <v>34.200000000000003</v>
      </c>
      <c r="DK8" s="74">
        <v>35.799999999999997</v>
      </c>
      <c r="DL8" s="74">
        <v>26.3</v>
      </c>
      <c r="DM8" s="74">
        <v>27.5</v>
      </c>
      <c r="DN8" s="74">
        <v>27.4</v>
      </c>
      <c r="DO8" s="74">
        <v>27.8</v>
      </c>
      <c r="DP8" s="74">
        <v>28.1</v>
      </c>
      <c r="DQ8" s="74">
        <v>24.3</v>
      </c>
      <c r="DR8" s="73">
        <v>47.2</v>
      </c>
      <c r="DS8" s="73">
        <v>48.4</v>
      </c>
      <c r="DT8" s="73">
        <v>42.6</v>
      </c>
      <c r="DU8" s="73">
        <v>44.9</v>
      </c>
      <c r="DV8" s="73">
        <v>48.7</v>
      </c>
      <c r="DW8" s="73">
        <v>50.7</v>
      </c>
      <c r="DX8" s="73">
        <v>51.3</v>
      </c>
      <c r="DY8" s="73">
        <v>51.2</v>
      </c>
      <c r="DZ8" s="73">
        <v>52</v>
      </c>
      <c r="EA8" s="73">
        <v>52.5</v>
      </c>
      <c r="EB8" s="73">
        <v>52.5</v>
      </c>
      <c r="EC8" s="73">
        <v>63.7</v>
      </c>
      <c r="ED8" s="73">
        <v>63.4</v>
      </c>
      <c r="EE8" s="73">
        <v>51.1</v>
      </c>
      <c r="EF8" s="73">
        <v>55.7</v>
      </c>
      <c r="EG8" s="73">
        <v>64.099999999999994</v>
      </c>
      <c r="EH8" s="73">
        <v>62.6</v>
      </c>
      <c r="EI8" s="73">
        <v>64.099999999999994</v>
      </c>
      <c r="EJ8" s="73">
        <v>64.3</v>
      </c>
      <c r="EK8" s="73">
        <v>66</v>
      </c>
      <c r="EL8" s="73">
        <v>67.099999999999994</v>
      </c>
      <c r="EM8" s="73">
        <v>68.8</v>
      </c>
      <c r="EN8" s="74">
        <v>53942314</v>
      </c>
      <c r="EO8" s="74">
        <v>55361583</v>
      </c>
      <c r="EP8" s="74">
        <v>64079894</v>
      </c>
      <c r="EQ8" s="74">
        <v>63979181</v>
      </c>
      <c r="ER8" s="74">
        <v>64210763</v>
      </c>
      <c r="ES8" s="74">
        <v>50543381</v>
      </c>
      <c r="ET8" s="74">
        <v>51238617</v>
      </c>
      <c r="EU8" s="74">
        <v>51669762</v>
      </c>
      <c r="EV8" s="74">
        <v>53351028</v>
      </c>
      <c r="EW8" s="74">
        <v>55620962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165</v>
      </c>
      <c r="C10" s="79" t="s">
        <v>166</v>
      </c>
      <c r="D10" s="79" t="s">
        <v>167</v>
      </c>
      <c r="E10" s="79" t="s">
        <v>168</v>
      </c>
      <c r="F10" s="79" t="s">
        <v>169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170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2020-01-21T02:02:55Z</cp:lastPrinted>
  <dcterms:created xsi:type="dcterms:W3CDTF">2019-12-05T07:36:22Z</dcterms:created>
  <dcterms:modified xsi:type="dcterms:W3CDTF">2020-01-21T05:46:20Z</dcterms:modified>
  <cp:category/>
</cp:coreProperties>
</file>