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1_保健医療企画課\04_病院事業グループ\平成31年度\１　調査\112　公営企業に係る経営比較分析表（平成30年度決算）の分析等について\09_回答(最終)\"/>
    </mc:Choice>
  </mc:AlternateContent>
  <workbookProtection workbookAlgorithmName="SHA-512" workbookHashValue="UdRtFjKv2CUQwqbiHpxOuhxnZiNCUJsD8ThwWKOMVrU8G9YoxUdpF/PrHSdI6FZfaD8Sm3hnKkqYajshMLzjfQ==" workbookSaltValue="Xxhh5ey0tl68rtNVHYalFg==" workbookSpinCount="100000" lockStructure="1"/>
  <bookViews>
    <workbookView xWindow="0" yWindow="0" windowWidth="16230" windowHeight="41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CN12" i="4"/>
  <c r="B12" i="4"/>
  <c r="JW10" i="4"/>
  <c r="ID10" i="4"/>
  <c r="FZ10" i="4"/>
  <c r="EG10" i="4"/>
  <c r="CN10" i="4"/>
  <c r="AU10" i="4"/>
  <c r="B10" i="4"/>
  <c r="LP8" i="4"/>
  <c r="JW8" i="4"/>
  <c r="ID8" i="4"/>
  <c r="FZ8" i="4"/>
  <c r="CN8" i="4"/>
  <c r="AU8" i="4"/>
  <c r="B8" i="4"/>
  <c r="MN54" i="4" l="1"/>
  <c r="MN32" i="4"/>
  <c r="MH78" i="4"/>
  <c r="IZ54" i="4"/>
  <c r="IZ32" i="4"/>
  <c r="FL54" i="4"/>
  <c r="HM78" i="4"/>
  <c r="CS78" i="4"/>
  <c r="BX54" i="4"/>
  <c r="BX32" i="4"/>
  <c r="FL32" i="4"/>
  <c r="C11" i="5"/>
  <c r="D11" i="5"/>
  <c r="E11" i="5"/>
  <c r="B11" i="5"/>
  <c r="HG54" i="4" l="1"/>
  <c r="FH78" i="4"/>
  <c r="DS54" i="4"/>
  <c r="DS32" i="4"/>
  <c r="AE54" i="4"/>
  <c r="AN78" i="4"/>
  <c r="KU54" i="4"/>
  <c r="KU32" i="4"/>
  <c r="KC78" i="4"/>
  <c r="HG32" i="4"/>
  <c r="AE32" i="4"/>
  <c r="JJ78" i="4"/>
  <c r="GR54" i="4"/>
  <c r="GR32" i="4"/>
  <c r="EO78" i="4"/>
  <c r="DD54" i="4"/>
  <c r="DD32" i="4"/>
  <c r="U78" i="4"/>
  <c r="P54" i="4"/>
  <c r="P32" i="4"/>
  <c r="KF54" i="4"/>
  <c r="KF32" i="4"/>
  <c r="BI54" i="4"/>
  <c r="LY54" i="4"/>
  <c r="LY32" i="4"/>
  <c r="LO78" i="4"/>
  <c r="IK32" i="4"/>
  <c r="GT78" i="4"/>
  <c r="EW54" i="4"/>
  <c r="EW32" i="4"/>
  <c r="BZ78" i="4"/>
  <c r="BI32" i="4"/>
  <c r="IK54" i="4"/>
  <c r="GA78" i="4"/>
  <c r="EH32" i="4"/>
  <c r="BG78" i="4"/>
  <c r="AT54" i="4"/>
  <c r="AT32" i="4"/>
  <c r="LJ54" i="4"/>
  <c r="KV78" i="4"/>
  <c r="HV54" i="4"/>
  <c r="HV32" i="4"/>
  <c r="EH54" i="4"/>
  <c r="LJ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<sst xmlns="http://schemas.openxmlformats.org/spreadsheetml/2006/main" count="322" uniqueCount="180">
  <si>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</si>
  <si>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</si>
  <si>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</si>
  <si>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</si>
  <si>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</si>
  <si>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</si>
  <si>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</si>
  <si>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</si>
  <si>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</si>
  <si>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</si>
  <si>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</si>
  <si>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</si>
  <si>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</si>
  <si>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</si>
  <si>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</si>
  <si>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</si>
  <si>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</si>
  <si>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</si>
  <si>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</si>
  <si>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</si>
  <si>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</si>
  <si>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</si>
  <si>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</si>
  <si>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</si>
  <si>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</si>
  <si>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</si>
  <si>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</si>
  <si>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</si>
  <si>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</si>
  <si>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</si>
  <si>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</si>
  <si>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</si>
  <si>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</si>
  <si>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</si>
  <si>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</si>
  <si>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</si>
  <si>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</si>
  <si>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</si>
  <si>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</si>
  <si>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</si>
  <si>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</si>
  <si>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</si>
  <si>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</si>
  <si>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</si>
  <si>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</si>
  <si>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</si>
  <si>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</si>
  <si>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</si>
  <si>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</si>
  <si>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</si>
  <si>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</si>
  <si>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</si>
  <si>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</si>
  <si>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</si>
  <si>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</si>
  <si>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</si>
  <si>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</si>
  <si>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</si>
  <si>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</si>
  <si>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</si>
  <si>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</si>
  <si>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</si>
  <si>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</si>
  <si>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</si>
  <si>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</si>
  <si>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</si>
  <si>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</si>
  <si>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</si>
  <si>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</si>
  <si>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</si>
  <si>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</si>
  <si>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</si>
  <si>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</si>
  <si>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</si>
  <si>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</si>
  <si>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</si>
  <si>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</si>
  <si>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</si>
  <si>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</si>
  <si>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</si>
  <si>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</si>
  <si>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</si>
  <si>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</si>
  <si>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</si>
  <si>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</si>
  <si>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</si>
  <si>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</si>
  <si>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</si>
  <si>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</si>
  <si>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</si>
  <si>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</si>
  <si>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</si>
  <si>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</si>
  <si>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</si>
  <si>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</si>
  <si>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</si>
  <si>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</si>
  <si>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</si>
  <si>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</si>
  <si>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</si>
  <si>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</si>
  <si>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</si>
  <si>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</si>
  <si>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</si>
  <si>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</si>
  <si>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</si>
  <si>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</si>
  <si>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</si>
  <si>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</si>
  <si>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</si>
  <si>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</si>
  <si>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</si>
  <si>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</si>
  <si>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</si>
  <si>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</si>
  <si>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</si>
  <si>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</si>
  <si>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</si>
  <si>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</si>
  <si>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</si>
  <si>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</si>
  <si>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</si>
  <si>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</si>
  <si>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</si>
  <si>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</si>
  <si>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</si>
  <si>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</si>
  <si>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</si>
  <si>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</si>
  <si>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</si>
  <si>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</si>
  <si>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</si>
  <si>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</si>
  <si>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</si>
  <si>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</si>
  <si>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</si>
  <si>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</si>
  <si>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</si>
  <si>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</si>
  <si>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</si>
  <si>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</si>
  <si>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</si>
  <si>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</si>
  <si>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</si>
  <si>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</si>
  <si>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</si>
  <si>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</si>
  <si>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</si>
  <si>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</si>
  <si>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</si>
  <si>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</si>
  <si>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</si>
  <si>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</si>
  <si>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</si>
  <si>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</si>
  <si>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</si>
  <si>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</si>
  <si>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</si>
  <si>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大阪急性期・総合医療センター</t>
  </si>
  <si>
    <t>地方独立行政法人</t>
  </si>
  <si>
    <t>病院事業</t>
  </si>
  <si>
    <t>一般病院</t>
  </si>
  <si>
    <t>500床以上</t>
  </si>
  <si>
    <t>非設置</t>
  </si>
  <si>
    <t>直営</t>
  </si>
  <si>
    <t>対象</t>
  </si>
  <si>
    <t>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</si>
  <si>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</si>
  <si>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</si>
  <si>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</si>
  <si>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</si>
  <si>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</si>
  <si>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</si>
  <si>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</si>
  <si>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</si>
  <si>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</si>
  <si>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rPr>
        <b/>
        <sz val="11"/>
        <color theme="1"/>
        <rFont val="ＭＳ ゴシック"/>
        <family val="3"/>
        <charset val="128"/>
      </rPr>
      <t>①経常収支比率</t>
    </r>
    <r>
      <rPr>
        <sz val="11"/>
        <color theme="1"/>
        <rFont val="ＭＳ ゴシック"/>
        <family val="3"/>
        <charset val="128"/>
      </rPr>
      <t xml:space="preserve">：常勤職員数の増加等による給与費の増加等のため、経常収支比率が100％を下回った。
</t>
    </r>
    <r>
      <rPr>
        <b/>
        <sz val="11"/>
        <color theme="1"/>
        <rFont val="ＭＳ ゴシック"/>
        <family val="3"/>
        <charset val="128"/>
      </rPr>
      <t>②医業収支比率</t>
    </r>
    <r>
      <rPr>
        <sz val="11"/>
        <color theme="1"/>
        <rFont val="ＭＳ ゴシック"/>
        <family val="3"/>
        <charset val="128"/>
      </rPr>
      <t xml:space="preserve">：常勤職員数の増加等により給与費が増加したが、医業収益が増加したため、医業収支比率は前年度を上回った。また、類似病院平均値に比べ、高い水準にある。
</t>
    </r>
    <r>
      <rPr>
        <b/>
        <sz val="11"/>
        <color theme="1"/>
        <rFont val="ＭＳ ゴシック"/>
        <family val="3"/>
        <charset val="128"/>
      </rPr>
      <t>③累積欠損金</t>
    </r>
    <r>
      <rPr>
        <sz val="11"/>
        <color theme="1"/>
        <rFont val="ＭＳ ゴシック"/>
        <family val="3"/>
        <charset val="128"/>
      </rPr>
      <t xml:space="preserve">：常勤職員数の増加等による給与費の増加や薬品費の増加、職員手当の過年度支出の発生により、前年度を1.4ポイント上回った。
</t>
    </r>
    <r>
      <rPr>
        <b/>
        <sz val="11"/>
        <color theme="1"/>
        <rFont val="ＭＳ ゴシック"/>
        <family val="3"/>
        <charset val="128"/>
      </rPr>
      <t>④病床利用率</t>
    </r>
    <r>
      <rPr>
        <sz val="11"/>
        <color theme="1"/>
        <rFont val="ＭＳ ゴシック"/>
        <family val="3"/>
        <charset val="128"/>
      </rPr>
      <t xml:space="preserve">：早期からの退院支援の充実による平均在院日数の短縮や地域医療連携の推進等による新規患者の確保、効率的な病床運営を実施した。しかし、病床数の増加により、病床利用率は前年度を7.8ポイント下回ったが、類似病院平均値を上回っている。
</t>
    </r>
    <r>
      <rPr>
        <b/>
        <sz val="11"/>
        <color theme="1"/>
        <rFont val="ＭＳ ゴシック"/>
        <family val="3"/>
        <charset val="128"/>
      </rPr>
      <t>⑤入院患者1人1日当たり収益</t>
    </r>
    <r>
      <rPr>
        <sz val="11"/>
        <color theme="1"/>
        <rFont val="ＭＳ ゴシック"/>
        <family val="3"/>
        <charset val="128"/>
      </rPr>
      <t xml:space="preserve">：平均在院日数の短縮等により、前年度を約1千円上回った。
</t>
    </r>
    <r>
      <rPr>
        <b/>
        <sz val="11"/>
        <color theme="1"/>
        <rFont val="ＭＳ ゴシック"/>
        <family val="3"/>
        <charset val="128"/>
      </rPr>
      <t>⑥外来患者1人1日当たり収益</t>
    </r>
    <r>
      <rPr>
        <sz val="11"/>
        <color theme="1"/>
        <rFont val="ＭＳ ゴシック"/>
        <family val="3"/>
        <charset val="128"/>
      </rPr>
      <t xml:space="preserve">：外来化学療法室の機能強化等により、前年度を約1千円上回った。
</t>
    </r>
    <r>
      <rPr>
        <b/>
        <sz val="11"/>
        <color theme="1"/>
        <rFont val="ＭＳ ゴシック"/>
        <family val="3"/>
        <charset val="128"/>
      </rPr>
      <t>⑦職員給与費対医業収益比率</t>
    </r>
    <r>
      <rPr>
        <sz val="11"/>
        <color theme="1"/>
        <rFont val="ＭＳ ゴシック"/>
        <family val="3"/>
        <charset val="128"/>
      </rPr>
      <t xml:space="preserve">：常勤職員数の増加等により給与費が大幅に増加した。しかし、入院収益、外来収益等も大きく増加した。その結果、前年度比較で0.5ポイント減少した。
</t>
    </r>
    <r>
      <rPr>
        <b/>
        <sz val="11"/>
        <color theme="1"/>
        <rFont val="ＭＳ ゴシック"/>
        <family val="3"/>
        <charset val="128"/>
      </rPr>
      <t>⑧材料費対医業収益比率</t>
    </r>
    <r>
      <rPr>
        <sz val="11"/>
        <color theme="1"/>
        <rFont val="ＭＳ ゴシック"/>
        <family val="3"/>
        <charset val="128"/>
      </rPr>
      <t>：手術件数の増加に伴う診療材料費の増加や外来化学療法室の機能強化等により、類似病院平均値を2.0ポイント上回った。</t>
    </r>
    <rPh sb="79" eb="81">
      <t>イギョウ</t>
    </rPh>
    <rPh sb="81" eb="83">
      <t>シュウエキ</t>
    </rPh>
    <rPh sb="84" eb="86">
      <t>ゾウカ</t>
    </rPh>
    <rPh sb="91" eb="93">
      <t>イギョウ</t>
    </rPh>
    <rPh sb="93" eb="95">
      <t>シュウシ</t>
    </rPh>
    <rPh sb="95" eb="97">
      <t>ヒリツ</t>
    </rPh>
    <rPh sb="98" eb="101">
      <t>ゼンネンド</t>
    </rPh>
    <rPh sb="102" eb="104">
      <t>ウワマワ</t>
    </rPh>
    <rPh sb="114" eb="117">
      <t>ヘイキンチ</t>
    </rPh>
    <rPh sb="118" eb="119">
      <t>クラ</t>
    </rPh>
    <rPh sb="121" eb="122">
      <t>タカ</t>
    </rPh>
    <rPh sb="123" eb="125">
      <t>スイジュン</t>
    </rPh>
    <rPh sb="156" eb="158">
      <t>ヤクヒン</t>
    </rPh>
    <rPh sb="158" eb="159">
      <t>ヒ</t>
    </rPh>
    <rPh sb="160" eb="162">
      <t>ゾウカ</t>
    </rPh>
    <rPh sb="163" eb="165">
      <t>ショクイン</t>
    </rPh>
    <rPh sb="165" eb="167">
      <t>テアテ</t>
    </rPh>
    <rPh sb="168" eb="171">
      <t>カネンド</t>
    </rPh>
    <rPh sb="171" eb="173">
      <t>シシュツ</t>
    </rPh>
    <rPh sb="174" eb="176">
      <t>ハッセイ</t>
    </rPh>
    <rPh sb="268" eb="270">
      <t>ビョウショウ</t>
    </rPh>
    <rPh sb="270" eb="271">
      <t>スウ</t>
    </rPh>
    <rPh sb="272" eb="274">
      <t>ゾウカ</t>
    </rPh>
    <rPh sb="278" eb="280">
      <t>ビョウショウ</t>
    </rPh>
    <rPh sb="280" eb="283">
      <t>リヨウリツ</t>
    </rPh>
    <rPh sb="284" eb="287">
      <t>ゼンネンド</t>
    </rPh>
    <rPh sb="295" eb="297">
      <t>シタマワ</t>
    </rPh>
    <rPh sb="375" eb="377">
      <t>ガイライ</t>
    </rPh>
    <rPh sb="377" eb="379">
      <t>カガク</t>
    </rPh>
    <rPh sb="379" eb="381">
      <t>リョウホウ</t>
    </rPh>
    <rPh sb="381" eb="382">
      <t>シツ</t>
    </rPh>
    <rPh sb="383" eb="385">
      <t>キノウ</t>
    </rPh>
    <rPh sb="385" eb="387">
      <t>キョウカ</t>
    </rPh>
    <rPh sb="387" eb="388">
      <t>ナド</t>
    </rPh>
    <rPh sb="396" eb="397">
      <t>ヤク</t>
    </rPh>
    <rPh sb="398" eb="400">
      <t>センエン</t>
    </rPh>
    <rPh sb="400" eb="402">
      <t>ウワマワ</t>
    </rPh>
    <rPh sb="448" eb="452">
      <t>ニュウインシュウエキ</t>
    </rPh>
    <rPh sb="453" eb="455">
      <t>ガイライ</t>
    </rPh>
    <rPh sb="455" eb="457">
      <t>シュウエキ</t>
    </rPh>
    <rPh sb="457" eb="458">
      <t>ナド</t>
    </rPh>
    <rPh sb="459" eb="460">
      <t>オオ</t>
    </rPh>
    <rPh sb="462" eb="464">
      <t>ゾウカ</t>
    </rPh>
    <rPh sb="469" eb="471">
      <t>ケッカ</t>
    </rPh>
    <rPh sb="485" eb="487">
      <t>ゲンショウ</t>
    </rPh>
    <rPh sb="522" eb="524">
      <t>ガイライ</t>
    </rPh>
    <rPh sb="524" eb="526">
      <t>カガク</t>
    </rPh>
    <rPh sb="526" eb="528">
      <t>リョウホウ</t>
    </rPh>
    <rPh sb="528" eb="529">
      <t>シツ</t>
    </rPh>
    <rPh sb="530" eb="532">
      <t>キノウ</t>
    </rPh>
    <rPh sb="532" eb="534">
      <t>キョウカ</t>
    </rPh>
    <rPh sb="534" eb="535">
      <t>ナド</t>
    </rPh>
    <phoneticPr fontId="5"/>
  </si>
  <si>
    <r>
      <rPr>
        <b/>
        <sz val="11"/>
        <color theme="1"/>
        <rFont val="ＭＳ ゴシック"/>
        <family val="3"/>
        <charset val="128"/>
      </rPr>
      <t>①有形固定資産減価償却率</t>
    </r>
    <r>
      <rPr>
        <sz val="11"/>
        <color theme="1"/>
        <rFont val="ＭＳ ゴシック"/>
        <family val="3"/>
        <charset val="128"/>
      </rPr>
      <t xml:space="preserve">:大阪府市共同 住吉母子医療センター完成に伴う償却対象資産の増加のため、前年度と比較して2.2ポイント下回り、類似病院の平均を1.5ポイント下回った。
</t>
    </r>
    <r>
      <rPr>
        <b/>
        <sz val="11"/>
        <color theme="1"/>
        <rFont val="ＭＳ ゴシック"/>
        <family val="3"/>
        <charset val="128"/>
      </rPr>
      <t>②器械備品減価償却率</t>
    </r>
    <r>
      <rPr>
        <sz val="11"/>
        <color theme="1"/>
        <rFont val="ＭＳ ゴシック"/>
        <family val="3"/>
        <charset val="128"/>
      </rPr>
      <t xml:space="preserve">：リース資産や器械備品の償却が進んだため、平成29年度より1.7ポイント増加した。
</t>
    </r>
    <r>
      <rPr>
        <b/>
        <sz val="11"/>
        <color theme="1"/>
        <rFont val="ＭＳ ゴシック"/>
        <family val="3"/>
        <charset val="128"/>
      </rPr>
      <t>③1床当たり有形固定資産</t>
    </r>
    <r>
      <rPr>
        <sz val="11"/>
        <color theme="1"/>
        <rFont val="ＭＳ ゴシック"/>
        <family val="3"/>
        <charset val="128"/>
      </rPr>
      <t>：平成29年度は、大阪府市共同 住吉母子医療センターの竣工により平成28年度より上回ったが、平成30年度は大阪府市共同 住吉母子医療センターが開設し、病床数が768床から865床に増加したため、前年度と比較して約2,700千円下回っており、類似病院の平均を下回っている。</t>
    </r>
    <rPh sb="30" eb="32">
      <t>カンセイ</t>
    </rPh>
    <rPh sb="33" eb="34">
      <t>トモナ</t>
    </rPh>
    <rPh sb="35" eb="37">
      <t>ショウキャク</t>
    </rPh>
    <rPh sb="37" eb="39">
      <t>タイショウ</t>
    </rPh>
    <rPh sb="39" eb="41">
      <t>シサン</t>
    </rPh>
    <rPh sb="42" eb="44">
      <t>ゾウカ</t>
    </rPh>
    <rPh sb="48" eb="51">
      <t>ゼンネンド</t>
    </rPh>
    <rPh sb="52" eb="54">
      <t>ヒカク</t>
    </rPh>
    <rPh sb="63" eb="65">
      <t>シタマワ</t>
    </rPh>
    <rPh sb="67" eb="69">
      <t>ルイジ</t>
    </rPh>
    <rPh sb="69" eb="71">
      <t>ビョウイン</t>
    </rPh>
    <rPh sb="72" eb="74">
      <t>ヘイキン</t>
    </rPh>
    <rPh sb="82" eb="84">
      <t>シタマワ</t>
    </rPh>
    <phoneticPr fontId="5"/>
  </si>
  <si>
    <t xml:space="preserve">高度な急性期医療のセンター機能、他の医療機関では対応困難な合併症医療の受入機能、基幹災害医療センター、高度救命救急センター、大阪府難病診療連携拠点病院、エイズ治療拠点病院、地域がん診療連携拠点病院、地域医療支援病院、臨床研修指定病院、労災保険指定医療機関、地域周産期母子医療センター、障がい者医療・リハビリテーションセンター、日本臓器移植ﾈｯﾄﾜｰｸ特定移植検査センター、肝炎専門医療機関、卒後臨床研修評価機構認定病院、がんゲノム医療連携病院
</t>
    <phoneticPr fontId="5"/>
  </si>
  <si>
    <t>　大阪府市共同 住吉母子医療センターの開設に伴う人員の増加や医療機能の強化により、給与費や材料費等について大幅に増加している。しかし、地域医療連携の推進等による新規患者の確保や、効率的な病床運営による病床利用率の確保等により、収益を上げている。その結果、経常収支比率や医業収支比率は前年度と比較して改善した。
　1床当たりの有形固定資産は、効果的な投資を実施しているため、平均値を下回っている。減価償却費関係について、有形固定資産減価償却率は大阪府市共同 住吉母子医療センターの開設により、老朽化指標が改善し、類似病院平均より低くなった。
　引き続き、健全かつ効率的な経営に取り組みながら、施設ならびに設備機器の効率的な投資に取り組んで行く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</si>
</sst>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93.2</c:v>
                </c:pt>
                <c:pt idx="1">
                  <c:v>95.2</c:v>
                </c:pt>
                <c:pt idx="2">
                  <c:v>91.9</c:v>
                </c:pt>
                <c:pt idx="3">
                  <c:v>90.8</c:v>
                </c:pt>
                <c:pt idx="4">
                  <c:v>83</c:v>
                </c:pt>
              </c:numCache>
            </c:numRef>
          </c:val>
          <c:extLst>
            <c:ext xmlns:c16="http://schemas.microsoft.com/office/drawing/2014/chart" uri="{C3380CC4-5D6E-409C-BE32-E72D297353CC}">
              <c16:uniqueId val="{00000000-3058-48DE-95DF-B3A8C96348FA}"/>
            </c:ext>
          </c:extLst>
        </c:ser>
        <c:dLbls>
          <c:showLegendKey val="0"/>
          <c:showVal val="0"/>
          <c:showCatName val="0"/>
          <c:showSerName val="0"/>
          <c:showPercent val="0"/>
          <c:showBubbleSize val="0"/>
        </c:dLbls>
        <c:gapWidth val="150"/>
        <c:axId val="-752093888"/>
        <c:axId val="-7521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3058-48DE-95DF-B3A8C96348FA}"/>
            </c:ext>
          </c:extLst>
        </c:ser>
        <c:dLbls>
          <c:showLegendKey val="0"/>
          <c:showVal val="0"/>
          <c:showCatName val="0"/>
          <c:showSerName val="0"/>
          <c:showPercent val="0"/>
          <c:showBubbleSize val="0"/>
        </c:dLbls>
        <c:marker val="1"/>
        <c:smooth val="0"/>
        <c:axId val="-752093888"/>
        <c:axId val="-752105856"/>
      </c:lineChart>
      <c:dateAx>
        <c:axId val="-752093888"/>
        <c:scaling>
          <c:orientation val="minMax"/>
        </c:scaling>
        <c:delete val="1"/>
        <c:axPos val="b"/>
        <c:numFmt formatCode="ge" sourceLinked="1"/>
        <c:majorTickMark val="none"/>
        <c:minorTickMark val="none"/>
        <c:tickLblPos val="none"/>
        <c:crossAx val="-752105856"/>
        <c:crosses val="autoZero"/>
        <c:auto val="1"/>
        <c:lblOffset val="100"/>
        <c:baseTimeUnit val="years"/>
      </c:dateAx>
      <c:valAx>
        <c:axId val="-75210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0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2.5</c:v>
                </c:pt>
                <c:pt idx="4">
                  <c:v>3.9</c:v>
                </c:pt>
              </c:numCache>
            </c:numRef>
          </c:val>
          <c:extLst>
            <c:ext xmlns:c16="http://schemas.microsoft.com/office/drawing/2014/chart" uri="{C3380CC4-5D6E-409C-BE32-E72D297353CC}">
              <c16:uniqueId val="{00000000-EED3-4828-99A2-76D4162F5176}"/>
            </c:ext>
          </c:extLst>
        </c:ser>
        <c:dLbls>
          <c:showLegendKey val="0"/>
          <c:showVal val="0"/>
          <c:showCatName val="0"/>
          <c:showSerName val="0"/>
          <c:showPercent val="0"/>
          <c:showBubbleSize val="0"/>
        </c:dLbls>
        <c:gapWidth val="150"/>
        <c:axId val="-752094432"/>
        <c:axId val="-7520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EED3-4828-99A2-76D4162F5176}"/>
            </c:ext>
          </c:extLst>
        </c:ser>
        <c:dLbls>
          <c:showLegendKey val="0"/>
          <c:showVal val="0"/>
          <c:showCatName val="0"/>
          <c:showSerName val="0"/>
          <c:showPercent val="0"/>
          <c:showBubbleSize val="0"/>
        </c:dLbls>
        <c:marker val="1"/>
        <c:smooth val="0"/>
        <c:axId val="-752094432"/>
        <c:axId val="-752097152"/>
      </c:lineChart>
      <c:dateAx>
        <c:axId val="-752094432"/>
        <c:scaling>
          <c:orientation val="minMax"/>
        </c:scaling>
        <c:delete val="1"/>
        <c:axPos val="b"/>
        <c:numFmt formatCode="ge" sourceLinked="1"/>
        <c:majorTickMark val="none"/>
        <c:minorTickMark val="none"/>
        <c:tickLblPos val="none"/>
        <c:crossAx val="-752097152"/>
        <c:crosses val="autoZero"/>
        <c:auto val="1"/>
        <c:lblOffset val="100"/>
        <c:baseTimeUnit val="years"/>
      </c:dateAx>
      <c:valAx>
        <c:axId val="-75209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09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94.8</c:v>
                </c:pt>
                <c:pt idx="1">
                  <c:v>97.2</c:v>
                </c:pt>
                <c:pt idx="2">
                  <c:v>97</c:v>
                </c:pt>
                <c:pt idx="3">
                  <c:v>95</c:v>
                </c:pt>
                <c:pt idx="4">
                  <c:v>95.7</c:v>
                </c:pt>
              </c:numCache>
            </c:numRef>
          </c:val>
          <c:extLst>
            <c:ext xmlns:c16="http://schemas.microsoft.com/office/drawing/2014/chart" uri="{C3380CC4-5D6E-409C-BE32-E72D297353CC}">
              <c16:uniqueId val="{00000000-6A94-46C5-AF4E-5EFD838AAD5F}"/>
            </c:ext>
          </c:extLst>
        </c:ser>
        <c:dLbls>
          <c:showLegendKey val="0"/>
          <c:showVal val="0"/>
          <c:showCatName val="0"/>
          <c:showSerName val="0"/>
          <c:showPercent val="0"/>
          <c:showBubbleSize val="0"/>
        </c:dLbls>
        <c:gapWidth val="150"/>
        <c:axId val="-752106400"/>
        <c:axId val="-7520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6A94-46C5-AF4E-5EFD838AAD5F}"/>
            </c:ext>
          </c:extLst>
        </c:ser>
        <c:dLbls>
          <c:showLegendKey val="0"/>
          <c:showVal val="0"/>
          <c:showCatName val="0"/>
          <c:showSerName val="0"/>
          <c:showPercent val="0"/>
          <c:showBubbleSize val="0"/>
        </c:dLbls>
        <c:marker val="1"/>
        <c:smooth val="0"/>
        <c:axId val="-752106400"/>
        <c:axId val="-752096064"/>
      </c:lineChart>
      <c:dateAx>
        <c:axId val="-752106400"/>
        <c:scaling>
          <c:orientation val="minMax"/>
        </c:scaling>
        <c:delete val="1"/>
        <c:axPos val="b"/>
        <c:numFmt formatCode="ge" sourceLinked="1"/>
        <c:majorTickMark val="none"/>
        <c:minorTickMark val="none"/>
        <c:tickLblPos val="none"/>
        <c:crossAx val="-752096064"/>
        <c:crosses val="autoZero"/>
        <c:auto val="1"/>
        <c:lblOffset val="100"/>
        <c:baseTimeUnit val="years"/>
      </c:dateAx>
      <c:valAx>
        <c:axId val="-75209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10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101.8</c:v>
                </c:pt>
                <c:pt idx="1">
                  <c:v>104.4</c:v>
                </c:pt>
                <c:pt idx="2">
                  <c:v>101.2</c:v>
                </c:pt>
                <c:pt idx="3">
                  <c:v>97.7</c:v>
                </c:pt>
                <c:pt idx="4">
                  <c:v>98</c:v>
                </c:pt>
              </c:numCache>
            </c:numRef>
          </c:val>
          <c:extLst>
            <c:ext xmlns:c16="http://schemas.microsoft.com/office/drawing/2014/chart" uri="{C3380CC4-5D6E-409C-BE32-E72D297353CC}">
              <c16:uniqueId val="{00000000-3ACC-409E-A5C7-24EA9C66188E}"/>
            </c:ext>
          </c:extLst>
        </c:ser>
        <c:dLbls>
          <c:showLegendKey val="0"/>
          <c:showVal val="0"/>
          <c:showCatName val="0"/>
          <c:showSerName val="0"/>
          <c:showPercent val="0"/>
          <c:showBubbleSize val="0"/>
        </c:dLbls>
        <c:gapWidth val="150"/>
        <c:axId val="-752108032"/>
        <c:axId val="-7520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3ACC-409E-A5C7-24EA9C66188E}"/>
            </c:ext>
          </c:extLst>
        </c:ser>
        <c:dLbls>
          <c:showLegendKey val="0"/>
          <c:showVal val="0"/>
          <c:showCatName val="0"/>
          <c:showSerName val="0"/>
          <c:showPercent val="0"/>
          <c:showBubbleSize val="0"/>
        </c:dLbls>
        <c:marker val="1"/>
        <c:smooth val="0"/>
        <c:axId val="-752108032"/>
        <c:axId val="-752093344"/>
      </c:lineChart>
      <c:dateAx>
        <c:axId val="-752108032"/>
        <c:scaling>
          <c:orientation val="minMax"/>
        </c:scaling>
        <c:delete val="1"/>
        <c:axPos val="b"/>
        <c:numFmt formatCode="ge" sourceLinked="1"/>
        <c:majorTickMark val="none"/>
        <c:minorTickMark val="none"/>
        <c:tickLblPos val="none"/>
        <c:crossAx val="-752093344"/>
        <c:crosses val="autoZero"/>
        <c:auto val="1"/>
        <c:lblOffset val="100"/>
        <c:baseTimeUnit val="years"/>
      </c:dateAx>
      <c:valAx>
        <c:axId val="-75209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521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46.8</c:v>
                </c:pt>
                <c:pt idx="1">
                  <c:v>52</c:v>
                </c:pt>
                <c:pt idx="2">
                  <c:v>55</c:v>
                </c:pt>
                <c:pt idx="3">
                  <c:v>53.2</c:v>
                </c:pt>
                <c:pt idx="4">
                  <c:v>51</c:v>
                </c:pt>
              </c:numCache>
            </c:numRef>
          </c:val>
          <c:extLst>
            <c:ext xmlns:c16="http://schemas.microsoft.com/office/drawing/2014/chart" uri="{C3380CC4-5D6E-409C-BE32-E72D297353CC}">
              <c16:uniqueId val="{00000000-F5BB-4410-B2F7-B33002125827}"/>
            </c:ext>
          </c:extLst>
        </c:ser>
        <c:dLbls>
          <c:showLegendKey val="0"/>
          <c:showVal val="0"/>
          <c:showCatName val="0"/>
          <c:showSerName val="0"/>
          <c:showPercent val="0"/>
          <c:showBubbleSize val="0"/>
        </c:dLbls>
        <c:gapWidth val="150"/>
        <c:axId val="-752094976"/>
        <c:axId val="-7521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F5BB-4410-B2F7-B33002125827}"/>
            </c:ext>
          </c:extLst>
        </c:ser>
        <c:dLbls>
          <c:showLegendKey val="0"/>
          <c:showVal val="0"/>
          <c:showCatName val="0"/>
          <c:showSerName val="0"/>
          <c:showPercent val="0"/>
          <c:showBubbleSize val="0"/>
        </c:dLbls>
        <c:marker val="1"/>
        <c:smooth val="0"/>
        <c:axId val="-752094976"/>
        <c:axId val="-752107488"/>
      </c:lineChart>
      <c:dateAx>
        <c:axId val="-752094976"/>
        <c:scaling>
          <c:orientation val="minMax"/>
        </c:scaling>
        <c:delete val="1"/>
        <c:axPos val="b"/>
        <c:numFmt formatCode="ge" sourceLinked="1"/>
        <c:majorTickMark val="none"/>
        <c:minorTickMark val="none"/>
        <c:tickLblPos val="none"/>
        <c:crossAx val="-752107488"/>
        <c:crosses val="autoZero"/>
        <c:auto val="1"/>
        <c:lblOffset val="100"/>
        <c:baseTimeUnit val="years"/>
      </c:dateAx>
      <c:valAx>
        <c:axId val="-75210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0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58.6</c:v>
                </c:pt>
                <c:pt idx="1">
                  <c:v>66.7</c:v>
                </c:pt>
                <c:pt idx="2">
                  <c:v>73.400000000000006</c:v>
                </c:pt>
                <c:pt idx="3">
                  <c:v>62</c:v>
                </c:pt>
                <c:pt idx="4">
                  <c:v>63.7</c:v>
                </c:pt>
              </c:numCache>
            </c:numRef>
          </c:val>
          <c:extLst>
            <c:ext xmlns:c16="http://schemas.microsoft.com/office/drawing/2014/chart" uri="{C3380CC4-5D6E-409C-BE32-E72D297353CC}">
              <c16:uniqueId val="{00000000-4E15-4E42-A356-201AC9E2C6F3}"/>
            </c:ext>
          </c:extLst>
        </c:ser>
        <c:dLbls>
          <c:showLegendKey val="0"/>
          <c:showVal val="0"/>
          <c:showCatName val="0"/>
          <c:showSerName val="0"/>
          <c:showPercent val="0"/>
          <c:showBubbleSize val="0"/>
        </c:dLbls>
        <c:gapWidth val="150"/>
        <c:axId val="-752106944"/>
        <c:axId val="-100681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4E15-4E42-A356-201AC9E2C6F3}"/>
            </c:ext>
          </c:extLst>
        </c:ser>
        <c:dLbls>
          <c:showLegendKey val="0"/>
          <c:showVal val="0"/>
          <c:showCatName val="0"/>
          <c:showSerName val="0"/>
          <c:showPercent val="0"/>
          <c:showBubbleSize val="0"/>
        </c:dLbls>
        <c:marker val="1"/>
        <c:smooth val="0"/>
        <c:axId val="-752106944"/>
        <c:axId val="-1006814896"/>
      </c:lineChart>
      <c:dateAx>
        <c:axId val="-752106944"/>
        <c:scaling>
          <c:orientation val="minMax"/>
        </c:scaling>
        <c:delete val="1"/>
        <c:axPos val="b"/>
        <c:numFmt formatCode="ge" sourceLinked="1"/>
        <c:majorTickMark val="none"/>
        <c:minorTickMark val="none"/>
        <c:tickLblPos val="none"/>
        <c:crossAx val="-1006814896"/>
        <c:crosses val="autoZero"/>
        <c:auto val="1"/>
        <c:lblOffset val="100"/>
        <c:baseTimeUnit val="years"/>
      </c:dateAx>
      <c:valAx>
        <c:axId val="-100681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10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40200167</c:v>
                </c:pt>
                <c:pt idx="1">
                  <c:v>40565329</c:v>
                </c:pt>
                <c:pt idx="2">
                  <c:v>42402470</c:v>
                </c:pt>
                <c:pt idx="3">
                  <c:v>48919668</c:v>
                </c:pt>
                <c:pt idx="4">
                  <c:v>46175806</c:v>
                </c:pt>
              </c:numCache>
            </c:numRef>
          </c:val>
          <c:extLst>
            <c:ext xmlns:c16="http://schemas.microsoft.com/office/drawing/2014/chart" uri="{C3380CC4-5D6E-409C-BE32-E72D297353CC}">
              <c16:uniqueId val="{00000000-2A5D-48D5-8310-012147EA5E77}"/>
            </c:ext>
          </c:extLst>
        </c:ser>
        <c:dLbls>
          <c:showLegendKey val="0"/>
          <c:showVal val="0"/>
          <c:showCatName val="0"/>
          <c:showSerName val="0"/>
          <c:showPercent val="0"/>
          <c:showBubbleSize val="0"/>
        </c:dLbls>
        <c:gapWidth val="150"/>
        <c:axId val="-1006814352"/>
        <c:axId val="-6736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2A5D-48D5-8310-012147EA5E77}"/>
            </c:ext>
          </c:extLst>
        </c:ser>
        <c:dLbls>
          <c:showLegendKey val="0"/>
          <c:showVal val="0"/>
          <c:showCatName val="0"/>
          <c:showSerName val="0"/>
          <c:showPercent val="0"/>
          <c:showBubbleSize val="0"/>
        </c:dLbls>
        <c:marker val="1"/>
        <c:smooth val="0"/>
        <c:axId val="-1006814352"/>
        <c:axId val="-673612544"/>
      </c:lineChart>
      <c:dateAx>
        <c:axId val="-1006814352"/>
        <c:scaling>
          <c:orientation val="minMax"/>
        </c:scaling>
        <c:delete val="1"/>
        <c:axPos val="b"/>
        <c:numFmt formatCode="ge" sourceLinked="1"/>
        <c:majorTickMark val="none"/>
        <c:minorTickMark val="none"/>
        <c:tickLblPos val="none"/>
        <c:crossAx val="-673612544"/>
        <c:crosses val="autoZero"/>
        <c:auto val="1"/>
        <c:lblOffset val="100"/>
        <c:baseTimeUnit val="years"/>
      </c:dateAx>
      <c:valAx>
        <c:axId val="-67361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81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26.7</c:v>
                </c:pt>
                <c:pt idx="1">
                  <c:v>27.5</c:v>
                </c:pt>
                <c:pt idx="2">
                  <c:v>29</c:v>
                </c:pt>
                <c:pt idx="3">
                  <c:v>30</c:v>
                </c:pt>
                <c:pt idx="4">
                  <c:v>30.1</c:v>
                </c:pt>
              </c:numCache>
            </c:numRef>
          </c:val>
          <c:extLst>
            <c:ext xmlns:c16="http://schemas.microsoft.com/office/drawing/2014/chart" uri="{C3380CC4-5D6E-409C-BE32-E72D297353CC}">
              <c16:uniqueId val="{00000000-E898-4E80-AF81-24C42F1BE372}"/>
            </c:ext>
          </c:extLst>
        </c:ser>
        <c:dLbls>
          <c:showLegendKey val="0"/>
          <c:showVal val="0"/>
          <c:showCatName val="0"/>
          <c:showSerName val="0"/>
          <c:showPercent val="0"/>
          <c:showBubbleSize val="0"/>
        </c:dLbls>
        <c:gapWidth val="150"/>
        <c:axId val="-673598400"/>
        <c:axId val="-67359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E898-4E80-AF81-24C42F1BE372}"/>
            </c:ext>
          </c:extLst>
        </c:ser>
        <c:dLbls>
          <c:showLegendKey val="0"/>
          <c:showVal val="0"/>
          <c:showCatName val="0"/>
          <c:showSerName val="0"/>
          <c:showPercent val="0"/>
          <c:showBubbleSize val="0"/>
        </c:dLbls>
        <c:marker val="1"/>
        <c:smooth val="0"/>
        <c:axId val="-673598400"/>
        <c:axId val="-673597856"/>
      </c:lineChart>
      <c:dateAx>
        <c:axId val="-673598400"/>
        <c:scaling>
          <c:orientation val="minMax"/>
        </c:scaling>
        <c:delete val="1"/>
        <c:axPos val="b"/>
        <c:numFmt formatCode="ge" sourceLinked="1"/>
        <c:majorTickMark val="none"/>
        <c:minorTickMark val="none"/>
        <c:tickLblPos val="none"/>
        <c:crossAx val="-673597856"/>
        <c:crosses val="autoZero"/>
        <c:auto val="1"/>
        <c:lblOffset val="100"/>
        <c:baseTimeUnit val="years"/>
      </c:dateAx>
      <c:valAx>
        <c:axId val="-67359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359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c:v>
                </c:pt>
                <c:pt idx="1">
                  <c:v>43.5</c:v>
                </c:pt>
                <c:pt idx="2">
                  <c:v>44</c:v>
                </c:pt>
                <c:pt idx="3">
                  <c:v>46.3</c:v>
                </c:pt>
                <c:pt idx="4">
                  <c:v>45.8</c:v>
                </c:pt>
              </c:numCache>
            </c:numRef>
          </c:val>
          <c:extLst>
            <c:ext xmlns:c16="http://schemas.microsoft.com/office/drawing/2014/chart" uri="{C3380CC4-5D6E-409C-BE32-E72D297353CC}">
              <c16:uniqueId val="{00000000-3BDE-47E9-BB1B-A10124C37FA1}"/>
            </c:ext>
          </c:extLst>
        </c:ser>
        <c:dLbls>
          <c:showLegendKey val="0"/>
          <c:showVal val="0"/>
          <c:showCatName val="0"/>
          <c:showSerName val="0"/>
          <c:showPercent val="0"/>
          <c:showBubbleSize val="0"/>
        </c:dLbls>
        <c:gapWidth val="150"/>
        <c:axId val="-673610912"/>
        <c:axId val="-67361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3BDE-47E9-BB1B-A10124C37FA1}"/>
            </c:ext>
          </c:extLst>
        </c:ser>
        <c:dLbls>
          <c:showLegendKey val="0"/>
          <c:showVal val="0"/>
          <c:showCatName val="0"/>
          <c:showSerName val="0"/>
          <c:showPercent val="0"/>
          <c:showBubbleSize val="0"/>
        </c:dLbls>
        <c:marker val="1"/>
        <c:smooth val="0"/>
        <c:axId val="-673610912"/>
        <c:axId val="-673613088"/>
      </c:lineChart>
      <c:dateAx>
        <c:axId val="-673610912"/>
        <c:scaling>
          <c:orientation val="minMax"/>
        </c:scaling>
        <c:delete val="1"/>
        <c:axPos val="b"/>
        <c:numFmt formatCode="ge" sourceLinked="1"/>
        <c:majorTickMark val="none"/>
        <c:minorTickMark val="none"/>
        <c:tickLblPos val="none"/>
        <c:crossAx val="-673613088"/>
        <c:crosses val="autoZero"/>
        <c:auto val="1"/>
        <c:lblOffset val="100"/>
        <c:baseTimeUnit val="years"/>
      </c:dateAx>
      <c:valAx>
        <c:axId val="-67361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361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19003</c:v>
                </c:pt>
                <c:pt idx="1">
                  <c:v>20825</c:v>
                </c:pt>
                <c:pt idx="2">
                  <c:v>22262</c:v>
                </c:pt>
                <c:pt idx="3">
                  <c:v>22105</c:v>
                </c:pt>
                <c:pt idx="4">
                  <c:v>23350</c:v>
                </c:pt>
              </c:numCache>
            </c:numRef>
          </c:val>
          <c:extLst>
            <c:ext xmlns:c16="http://schemas.microsoft.com/office/drawing/2014/chart" uri="{C3380CC4-5D6E-409C-BE32-E72D297353CC}">
              <c16:uniqueId val="{00000000-EDBD-4EA7-934E-524ED4B76876}"/>
            </c:ext>
          </c:extLst>
        </c:ser>
        <c:dLbls>
          <c:showLegendKey val="0"/>
          <c:showVal val="0"/>
          <c:showCatName val="0"/>
          <c:showSerName val="0"/>
          <c:showPercent val="0"/>
          <c:showBubbleSize val="0"/>
        </c:dLbls>
        <c:gapWidth val="150"/>
        <c:axId val="-673606560"/>
        <c:axId val="-6736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EDBD-4EA7-934E-524ED4B76876}"/>
            </c:ext>
          </c:extLst>
        </c:ser>
        <c:dLbls>
          <c:showLegendKey val="0"/>
          <c:showVal val="0"/>
          <c:showCatName val="0"/>
          <c:showSerName val="0"/>
          <c:showPercent val="0"/>
          <c:showBubbleSize val="0"/>
        </c:dLbls>
        <c:marker val="1"/>
        <c:smooth val="0"/>
        <c:axId val="-673606560"/>
        <c:axId val="-673607648"/>
      </c:lineChart>
      <c:dateAx>
        <c:axId val="-673606560"/>
        <c:scaling>
          <c:orientation val="minMax"/>
        </c:scaling>
        <c:delete val="1"/>
        <c:axPos val="b"/>
        <c:numFmt formatCode="ge" sourceLinked="1"/>
        <c:majorTickMark val="none"/>
        <c:minorTickMark val="none"/>
        <c:tickLblPos val="none"/>
        <c:crossAx val="-673607648"/>
        <c:crosses val="autoZero"/>
        <c:auto val="1"/>
        <c:lblOffset val="100"/>
        <c:baseTimeUnit val="years"/>
      </c:dateAx>
      <c:valAx>
        <c:axId val="-673607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36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69831</c:v>
                </c:pt>
                <c:pt idx="1">
                  <c:v>71534</c:v>
                </c:pt>
                <c:pt idx="2">
                  <c:v>74480</c:v>
                </c:pt>
                <c:pt idx="3">
                  <c:v>77576</c:v>
                </c:pt>
                <c:pt idx="4">
                  <c:v>78843</c:v>
                </c:pt>
              </c:numCache>
            </c:numRef>
          </c:val>
          <c:extLst>
            <c:ext xmlns:c16="http://schemas.microsoft.com/office/drawing/2014/chart" uri="{C3380CC4-5D6E-409C-BE32-E72D297353CC}">
              <c16:uniqueId val="{00000000-167D-46B7-A2AC-07A39A84AE0F}"/>
            </c:ext>
          </c:extLst>
        </c:ser>
        <c:dLbls>
          <c:showLegendKey val="0"/>
          <c:showVal val="0"/>
          <c:showCatName val="0"/>
          <c:showSerName val="0"/>
          <c:showPercent val="0"/>
          <c:showBubbleSize val="0"/>
        </c:dLbls>
        <c:gapWidth val="150"/>
        <c:axId val="-673602208"/>
        <c:axId val="-6736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167D-46B7-A2AC-07A39A84AE0F}"/>
            </c:ext>
          </c:extLst>
        </c:ser>
        <c:dLbls>
          <c:showLegendKey val="0"/>
          <c:showVal val="0"/>
          <c:showCatName val="0"/>
          <c:showSerName val="0"/>
          <c:showPercent val="0"/>
          <c:showBubbleSize val="0"/>
        </c:dLbls>
        <c:marker val="1"/>
        <c:smooth val="0"/>
        <c:axId val="-673602208"/>
        <c:axId val="-673612000"/>
      </c:lineChart>
      <c:dateAx>
        <c:axId val="-673602208"/>
        <c:scaling>
          <c:orientation val="minMax"/>
        </c:scaling>
        <c:delete val="1"/>
        <c:axPos val="b"/>
        <c:numFmt formatCode="ge" sourceLinked="1"/>
        <c:majorTickMark val="none"/>
        <c:minorTickMark val="none"/>
        <c:tickLblPos val="none"/>
        <c:crossAx val="-673612000"/>
        <c:crosses val="autoZero"/>
        <c:auto val="1"/>
        <c:lblOffset val="100"/>
        <c:baseTimeUnit val="years"/>
      </c:dateAx>
      <c:valAx>
        <c:axId val="-673612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360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GG13" zoomScale="85" zoomScaleNormal="40" zoomScaleSheetLayoutView="85" workbookViewId="0">
      <selection activeCell="OB75" sqref="OB75"/>
    </sheetView>
  </sheetViews>
  <sheetFormatPr defaultColWidth="2.625" defaultRowHeight="13.5" x14ac:dyDescent="0.15"/>
  <cols>
    <col min="1" max="1" width="2" customWidth="1"/>
    <col min="2" max="2" width="0.875" customWidth="1"/>
    <col min="3" max="372" width="0.625" customWidth="1"/>
    <col min="373" max="373" width="2.25" customWidth="1"/>
    <col min="374" max="388" width="4.75"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x14ac:dyDescent="0.15">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x14ac:dyDescent="0.15">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1" t="str">
        <f>データ!H6</f>
        <v>大阪府地方独立行政法人大阪府立病院機構　大阪急性期・総合医療センター</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x14ac:dyDescent="0.15">
      <c r="A8" s="2"/>
      <c r="B8" s="138" t="str">
        <f>データ!K6</f>
        <v>地方独立行政法人</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40"/>
      <c r="AU8" s="138" t="str">
        <f>データ!L6</f>
        <v>病院事業</v>
      </c>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40"/>
      <c r="CN8" s="138" t="str">
        <f>データ!M6</f>
        <v>一般病院</v>
      </c>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40"/>
      <c r="EG8" s="138" t="str">
        <f>データ!N6</f>
        <v>500床以上</v>
      </c>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40"/>
      <c r="FZ8" s="138" t="str">
        <f>データ!O7</f>
        <v>非設置</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27">
        <f>データ!Y6</f>
        <v>831</v>
      </c>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c r="JR8" s="128"/>
      <c r="JS8" s="128"/>
      <c r="JT8" s="128"/>
      <c r="JU8" s="128"/>
      <c r="JV8" s="129"/>
      <c r="JW8" s="127" t="str">
        <f>データ!Z6</f>
        <v>-</v>
      </c>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8"/>
      <c r="LK8" s="128"/>
      <c r="LL8" s="128"/>
      <c r="LM8" s="128"/>
      <c r="LN8" s="128"/>
      <c r="LO8" s="129"/>
      <c r="LP8" s="127" t="str">
        <f>データ!AA6</f>
        <v>-</v>
      </c>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128"/>
      <c r="ND8" s="128"/>
      <c r="NE8" s="128"/>
      <c r="NF8" s="128"/>
      <c r="NG8" s="128"/>
      <c r="NH8" s="129"/>
      <c r="NI8" s="3"/>
      <c r="NJ8" s="148" t="s">
        <v>10</v>
      </c>
      <c r="NK8" s="149"/>
      <c r="NL8" s="9" t="s">
        <v>11</v>
      </c>
      <c r="NM8" s="10"/>
      <c r="NN8" s="10"/>
      <c r="NO8" s="10"/>
      <c r="NP8" s="10"/>
      <c r="NQ8" s="10"/>
      <c r="NR8" s="10"/>
      <c r="NS8" s="10"/>
      <c r="NT8" s="10"/>
      <c r="NU8" s="10"/>
      <c r="NV8" s="10"/>
      <c r="NW8" s="11"/>
      <c r="NX8" s="3"/>
    </row>
    <row r="9" spans="1:388" ht="18.75" customHeight="1" x14ac:dyDescent="0.15">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46" t="s">
        <v>20</v>
      </c>
      <c r="NK9" s="147"/>
      <c r="NL9" s="12" t="s">
        <v>21</v>
      </c>
      <c r="NM9" s="13"/>
      <c r="NN9" s="13"/>
      <c r="NO9" s="13"/>
      <c r="NP9" s="13"/>
      <c r="NQ9" s="13"/>
      <c r="NR9" s="13"/>
      <c r="NS9" s="13"/>
      <c r="NT9" s="13"/>
      <c r="NU9" s="14"/>
      <c r="NV9" s="14"/>
      <c r="NW9" s="15"/>
      <c r="NX9" s="3"/>
    </row>
    <row r="10" spans="1:388" ht="18.75" customHeight="1" x14ac:dyDescent="0.15">
      <c r="A10" s="2"/>
      <c r="B10" s="138" t="str">
        <f>データ!P6</f>
        <v>直営</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40"/>
      <c r="AU10" s="127">
        <f>データ!Q6</f>
        <v>35</v>
      </c>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9"/>
      <c r="CN10" s="138" t="str">
        <f>データ!R6</f>
        <v>対象</v>
      </c>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40"/>
      <c r="EG10" s="138" t="str">
        <f>データ!S6</f>
        <v>透 I 未 訓 ガ</v>
      </c>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40"/>
      <c r="FZ10" s="138" t="str">
        <f>データ!T6</f>
        <v>救 臨 が 災 地</v>
      </c>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40"/>
      <c r="ID10" s="127">
        <f>データ!AB6</f>
        <v>34</v>
      </c>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9"/>
      <c r="JW10" s="127" t="str">
        <f>データ!AC6</f>
        <v>-</v>
      </c>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9"/>
      <c r="LP10" s="127">
        <f>データ!AD6</f>
        <v>865</v>
      </c>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9"/>
      <c r="NI10" s="2"/>
      <c r="NJ10" s="141" t="s">
        <v>22</v>
      </c>
      <c r="NK10" s="142"/>
      <c r="NL10" s="16" t="s">
        <v>23</v>
      </c>
      <c r="NM10" s="17"/>
      <c r="NN10" s="17"/>
      <c r="NO10" s="17"/>
      <c r="NP10" s="17"/>
      <c r="NQ10" s="17"/>
      <c r="NR10" s="17"/>
      <c r="NS10" s="17"/>
      <c r="NT10" s="17"/>
      <c r="NU10" s="17"/>
      <c r="NV10" s="17"/>
      <c r="NW10" s="18"/>
      <c r="NX10" s="3"/>
    </row>
    <row r="11" spans="1:388" ht="18.75" customHeight="1" x14ac:dyDescent="0.15">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ID11" s="143" t="s">
        <v>28</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29</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30</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x14ac:dyDescent="0.15">
      <c r="A12" s="2"/>
      <c r="B12" s="127" t="str">
        <f>データ!U6</f>
        <v>-</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9"/>
      <c r="AU12" s="127">
        <f>データ!V6</f>
        <v>89064</v>
      </c>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9"/>
      <c r="CN12" s="138" t="str">
        <f>データ!W6</f>
        <v>非該当</v>
      </c>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40"/>
      <c r="EG12" s="138" t="str">
        <f>データ!X6</f>
        <v>７：１</v>
      </c>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40"/>
      <c r="ID12" s="127">
        <f>データ!AE6</f>
        <v>831</v>
      </c>
      <c r="IE12" s="128"/>
      <c r="IF12" s="128"/>
      <c r="IG12" s="128"/>
      <c r="IH12" s="128"/>
      <c r="II12" s="128"/>
      <c r="IJ12" s="128"/>
      <c r="IK12" s="128"/>
      <c r="IL12" s="128"/>
      <c r="IM12" s="128"/>
      <c r="IN12" s="128"/>
      <c r="IO12" s="128"/>
      <c r="IP12" s="128"/>
      <c r="IQ12" s="128"/>
      <c r="IR12" s="128"/>
      <c r="IS12" s="128"/>
      <c r="IT12" s="128"/>
      <c r="IU12" s="128"/>
      <c r="IV12" s="128"/>
      <c r="IW12" s="128"/>
      <c r="IX12" s="128"/>
      <c r="IY12" s="128"/>
      <c r="IZ12" s="128"/>
      <c r="JA12" s="128"/>
      <c r="JB12" s="128"/>
      <c r="JC12" s="128"/>
      <c r="JD12" s="128"/>
      <c r="JE12" s="128"/>
      <c r="JF12" s="128"/>
      <c r="JG12" s="128"/>
      <c r="JH12" s="128"/>
      <c r="JI12" s="128"/>
      <c r="JJ12" s="128"/>
      <c r="JK12" s="128"/>
      <c r="JL12" s="128"/>
      <c r="JM12" s="128"/>
      <c r="JN12" s="128"/>
      <c r="JO12" s="128"/>
      <c r="JP12" s="128"/>
      <c r="JQ12" s="128"/>
      <c r="JR12" s="128"/>
      <c r="JS12" s="128"/>
      <c r="JT12" s="128"/>
      <c r="JU12" s="128"/>
      <c r="JV12" s="129"/>
      <c r="JW12" s="127" t="str">
        <f>データ!AF6</f>
        <v>-</v>
      </c>
      <c r="JX12" s="128"/>
      <c r="JY12" s="128"/>
      <c r="JZ12" s="128"/>
      <c r="KA12" s="128"/>
      <c r="KB12" s="128"/>
      <c r="KC12" s="128"/>
      <c r="KD12" s="128"/>
      <c r="KE12" s="128"/>
      <c r="KF12" s="128"/>
      <c r="KG12" s="128"/>
      <c r="KH12" s="128"/>
      <c r="KI12" s="128"/>
      <c r="KJ12" s="128"/>
      <c r="KK12" s="128"/>
      <c r="KL12" s="128"/>
      <c r="KM12" s="128"/>
      <c r="KN12" s="128"/>
      <c r="KO12" s="128"/>
      <c r="KP12" s="128"/>
      <c r="KQ12" s="128"/>
      <c r="KR12" s="128"/>
      <c r="KS12" s="128"/>
      <c r="KT12" s="128"/>
      <c r="KU12" s="128"/>
      <c r="KV12" s="128"/>
      <c r="KW12" s="128"/>
      <c r="KX12" s="128"/>
      <c r="KY12" s="128"/>
      <c r="KZ12" s="128"/>
      <c r="LA12" s="128"/>
      <c r="LB12" s="128"/>
      <c r="LC12" s="128"/>
      <c r="LD12" s="128"/>
      <c r="LE12" s="128"/>
      <c r="LF12" s="128"/>
      <c r="LG12" s="128"/>
      <c r="LH12" s="128"/>
      <c r="LI12" s="128"/>
      <c r="LJ12" s="128"/>
      <c r="LK12" s="128"/>
      <c r="LL12" s="128"/>
      <c r="LM12" s="128"/>
      <c r="LN12" s="128"/>
      <c r="LO12" s="129"/>
      <c r="LP12" s="127">
        <f>データ!AG6</f>
        <v>831</v>
      </c>
      <c r="LQ12" s="128"/>
      <c r="LR12" s="128"/>
      <c r="LS12" s="128"/>
      <c r="LT12" s="128"/>
      <c r="LU12" s="128"/>
      <c r="LV12" s="128"/>
      <c r="LW12" s="128"/>
      <c r="LX12" s="128"/>
      <c r="LY12" s="128"/>
      <c r="LZ12" s="128"/>
      <c r="MA12" s="128"/>
      <c r="MB12" s="128"/>
      <c r="MC12" s="128"/>
      <c r="MD12" s="128"/>
      <c r="ME12" s="128"/>
      <c r="MF12" s="128"/>
      <c r="MG12" s="128"/>
      <c r="MH12" s="128"/>
      <c r="MI12" s="128"/>
      <c r="MJ12" s="128"/>
      <c r="MK12" s="128"/>
      <c r="ML12" s="128"/>
      <c r="MM12" s="128"/>
      <c r="MN12" s="128"/>
      <c r="MO12" s="128"/>
      <c r="MP12" s="128"/>
      <c r="MQ12" s="128"/>
      <c r="MR12" s="128"/>
      <c r="MS12" s="128"/>
      <c r="MT12" s="128"/>
      <c r="MU12" s="128"/>
      <c r="MV12" s="128"/>
      <c r="MW12" s="128"/>
      <c r="MX12" s="128"/>
      <c r="MY12" s="128"/>
      <c r="MZ12" s="128"/>
      <c r="NA12" s="128"/>
      <c r="NB12" s="128"/>
      <c r="NC12" s="128"/>
      <c r="ND12" s="128"/>
      <c r="NE12" s="128"/>
      <c r="NF12" s="128"/>
      <c r="NG12" s="128"/>
      <c r="NH12" s="129"/>
      <c r="NI12" s="19"/>
      <c r="NJ12" s="3"/>
      <c r="NK12" s="3"/>
      <c r="NL12" s="3"/>
      <c r="NM12" s="3"/>
      <c r="NN12" s="3"/>
      <c r="NO12" s="3"/>
      <c r="NP12" s="3"/>
      <c r="NQ12" s="3"/>
      <c r="NR12" s="3"/>
      <c r="NS12" s="3"/>
      <c r="NT12" s="3"/>
      <c r="NU12" s="3"/>
      <c r="NV12" s="3"/>
      <c r="NW12" s="3"/>
      <c r="NX12" s="3"/>
    </row>
    <row r="13" spans="1:388" ht="17.25" customHeight="1" x14ac:dyDescent="0.2">
      <c r="A13" s="2"/>
      <c r="B13" s="130" t="s">
        <v>31</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9"/>
      <c r="NJ13" s="20"/>
      <c r="NK13" s="20"/>
      <c r="NL13" s="20"/>
      <c r="NM13" s="20"/>
      <c r="NN13" s="20"/>
      <c r="NO13" s="20"/>
      <c r="NP13" s="20"/>
      <c r="NQ13" s="20"/>
      <c r="NR13" s="20"/>
      <c r="NS13" s="20"/>
      <c r="NT13" s="20"/>
      <c r="NU13" s="20"/>
      <c r="NV13" s="20"/>
      <c r="NW13" s="20"/>
      <c r="NX13" s="20"/>
    </row>
    <row r="14" spans="1:388" ht="17.25" customHeight="1" x14ac:dyDescent="0.15">
      <c r="A14" s="2"/>
      <c r="B14" s="130" t="s">
        <v>32</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c r="IR14" s="130"/>
      <c r="IS14" s="130"/>
      <c r="IT14" s="130"/>
      <c r="IU14" s="130"/>
      <c r="IV14" s="130"/>
      <c r="IW14" s="130"/>
      <c r="IX14" s="130"/>
      <c r="IY14" s="130"/>
      <c r="IZ14" s="130"/>
      <c r="JA14" s="130"/>
      <c r="JB14" s="130"/>
      <c r="JC14" s="130"/>
      <c r="JD14" s="130"/>
      <c r="JE14" s="130"/>
      <c r="JF14" s="130"/>
      <c r="JG14" s="130"/>
      <c r="JH14" s="130"/>
      <c r="JI14" s="130"/>
      <c r="JJ14" s="130"/>
      <c r="JK14" s="130"/>
      <c r="JL14" s="130"/>
      <c r="JM14" s="130"/>
      <c r="JN14" s="130"/>
      <c r="JO14" s="130"/>
      <c r="JP14" s="130"/>
      <c r="JQ14" s="130"/>
      <c r="JR14" s="130"/>
      <c r="JS14" s="130"/>
      <c r="JT14" s="130"/>
      <c r="JU14" s="130"/>
      <c r="JV14" s="130"/>
      <c r="JW14" s="130"/>
      <c r="JX14" s="130"/>
      <c r="JY14" s="130"/>
      <c r="JZ14" s="130"/>
      <c r="KA14" s="130"/>
      <c r="KB14" s="130"/>
      <c r="KC14" s="130"/>
      <c r="KD14" s="130"/>
      <c r="KE14" s="130"/>
      <c r="KF14" s="130"/>
      <c r="KG14" s="130"/>
      <c r="KH14" s="130"/>
      <c r="KI14" s="130"/>
      <c r="KJ14" s="130"/>
      <c r="KK14" s="130"/>
      <c r="KL14" s="130"/>
      <c r="KM14" s="130"/>
      <c r="KN14" s="130"/>
      <c r="KO14" s="130"/>
      <c r="KP14" s="130"/>
      <c r="KQ14" s="130"/>
      <c r="KR14" s="130"/>
      <c r="KS14" s="130"/>
      <c r="KT14" s="130"/>
      <c r="KU14" s="130"/>
      <c r="KV14" s="130"/>
      <c r="KW14" s="130"/>
      <c r="KX14" s="130"/>
      <c r="KY14" s="130"/>
      <c r="KZ14" s="130"/>
      <c r="LA14" s="130"/>
      <c r="LB14" s="130"/>
      <c r="LC14" s="130"/>
      <c r="LD14" s="130"/>
      <c r="LE14" s="130"/>
      <c r="LF14" s="130"/>
      <c r="LG14" s="130"/>
      <c r="LH14" s="130"/>
      <c r="LI14" s="130"/>
      <c r="LJ14" s="130"/>
      <c r="LK14" s="130"/>
      <c r="LL14" s="130"/>
      <c r="LM14" s="130"/>
      <c r="LN14" s="130"/>
      <c r="LO14" s="130"/>
      <c r="LP14" s="130"/>
      <c r="LQ14" s="130"/>
      <c r="LR14" s="130"/>
      <c r="LS14" s="130"/>
      <c r="LT14" s="130"/>
      <c r="LU14" s="130"/>
      <c r="LV14" s="130"/>
      <c r="LW14" s="130"/>
      <c r="LX14" s="130"/>
      <c r="LY14" s="130"/>
      <c r="LZ14" s="130"/>
      <c r="MA14" s="130"/>
      <c r="MB14" s="130"/>
      <c r="MC14" s="130"/>
      <c r="MD14" s="130"/>
      <c r="ME14" s="130"/>
      <c r="MF14" s="130"/>
      <c r="MG14" s="130"/>
      <c r="MH14" s="130"/>
      <c r="MI14" s="130"/>
      <c r="MJ14" s="130"/>
      <c r="MK14" s="130"/>
      <c r="ML14" s="130"/>
      <c r="MM14" s="130"/>
      <c r="MN14" s="130"/>
      <c r="MO14" s="130"/>
      <c r="MP14" s="130"/>
      <c r="MQ14" s="130"/>
      <c r="MR14" s="130"/>
      <c r="MS14" s="130"/>
      <c r="MT14" s="130"/>
      <c r="MU14" s="130"/>
      <c r="MV14" s="130"/>
      <c r="MW14" s="130"/>
      <c r="MX14" s="130"/>
      <c r="MY14" s="130"/>
      <c r="MZ14" s="130"/>
      <c r="NA14" s="130"/>
      <c r="NB14" s="130"/>
      <c r="NC14" s="130"/>
      <c r="ND14" s="130"/>
      <c r="NE14" s="130"/>
      <c r="NF14" s="130"/>
      <c r="NG14" s="130"/>
      <c r="NH14" s="130"/>
      <c r="NI14" s="19"/>
      <c r="NJ14" s="131" t="s">
        <v>33</v>
      </c>
      <c r="NK14" s="131"/>
      <c r="NL14" s="131"/>
      <c r="NM14" s="131"/>
      <c r="NN14" s="131"/>
      <c r="NO14" s="131"/>
      <c r="NP14" s="131"/>
      <c r="NQ14" s="131"/>
      <c r="NR14" s="131"/>
      <c r="NS14" s="131"/>
      <c r="NT14" s="131"/>
      <c r="NU14" s="131"/>
      <c r="NV14" s="131"/>
      <c r="NW14" s="131"/>
      <c r="NX14" s="13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1"/>
      <c r="NK15" s="131"/>
      <c r="NL15" s="131"/>
      <c r="NM15" s="131"/>
      <c r="NN15" s="131"/>
      <c r="NO15" s="131"/>
      <c r="NP15" s="131"/>
      <c r="NQ15" s="131"/>
      <c r="NR15" s="131"/>
      <c r="NS15" s="131"/>
      <c r="NT15" s="131"/>
      <c r="NU15" s="131"/>
      <c r="NV15" s="131"/>
      <c r="NW15" s="131"/>
      <c r="NX15" s="131"/>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2" t="s">
        <v>35</v>
      </c>
      <c r="NK16" s="133"/>
      <c r="NL16" s="133"/>
      <c r="NM16" s="133"/>
      <c r="NN16" s="134"/>
      <c r="NO16" s="132" t="s">
        <v>36</v>
      </c>
      <c r="NP16" s="133"/>
      <c r="NQ16" s="133"/>
      <c r="NR16" s="133"/>
      <c r="NS16" s="134"/>
      <c r="NT16" s="132" t="s">
        <v>37</v>
      </c>
      <c r="NU16" s="133"/>
      <c r="NV16" s="133"/>
      <c r="NW16" s="133"/>
      <c r="NX16" s="134"/>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5"/>
      <c r="NK17" s="136"/>
      <c r="NL17" s="136"/>
      <c r="NM17" s="136"/>
      <c r="NN17" s="137"/>
      <c r="NO17" s="135"/>
      <c r="NP17" s="136"/>
      <c r="NQ17" s="136"/>
      <c r="NR17" s="136"/>
      <c r="NS17" s="137"/>
      <c r="NT17" s="135"/>
      <c r="NU17" s="136"/>
      <c r="NV17" s="136"/>
      <c r="NW17" s="136"/>
      <c r="NX17" s="13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72</v>
      </c>
      <c r="NK18" s="120"/>
      <c r="NL18" s="120"/>
      <c r="NM18" s="123" t="s">
        <v>175</v>
      </c>
      <c r="NN18" s="124"/>
      <c r="NO18" s="119" t="s">
        <v>61</v>
      </c>
      <c r="NP18" s="120"/>
      <c r="NQ18" s="120"/>
      <c r="NR18" s="123" t="s">
        <v>175</v>
      </c>
      <c r="NS18" s="124"/>
      <c r="NT18" s="119" t="s">
        <v>38</v>
      </c>
      <c r="NU18" s="120"/>
      <c r="NV18" s="120"/>
      <c r="NW18" s="123" t="s">
        <v>175</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178</v>
      </c>
      <c r="NK22" s="161"/>
      <c r="NL22" s="161"/>
      <c r="NM22" s="161"/>
      <c r="NN22" s="161"/>
      <c r="NO22" s="161"/>
      <c r="NP22" s="161"/>
      <c r="NQ22" s="161"/>
      <c r="NR22" s="161"/>
      <c r="NS22" s="161"/>
      <c r="NT22" s="161"/>
      <c r="NU22" s="161"/>
      <c r="NV22" s="161"/>
      <c r="NW22" s="161"/>
      <c r="NX22" s="162"/>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3"/>
      <c r="NK23" s="164"/>
      <c r="NL23" s="164"/>
      <c r="NM23" s="164"/>
      <c r="NN23" s="164"/>
      <c r="NO23" s="164"/>
      <c r="NP23" s="164"/>
      <c r="NQ23" s="164"/>
      <c r="NR23" s="164"/>
      <c r="NS23" s="164"/>
      <c r="NT23" s="164"/>
      <c r="NU23" s="164"/>
      <c r="NV23" s="164"/>
      <c r="NW23" s="164"/>
      <c r="NX23" s="16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3"/>
      <c r="NK24" s="164"/>
      <c r="NL24" s="164"/>
      <c r="NM24" s="164"/>
      <c r="NN24" s="164"/>
      <c r="NO24" s="164"/>
      <c r="NP24" s="164"/>
      <c r="NQ24" s="164"/>
      <c r="NR24" s="164"/>
      <c r="NS24" s="164"/>
      <c r="NT24" s="164"/>
      <c r="NU24" s="164"/>
      <c r="NV24" s="164"/>
      <c r="NW24" s="164"/>
      <c r="NX24" s="16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3"/>
      <c r="NK25" s="164"/>
      <c r="NL25" s="164"/>
      <c r="NM25" s="164"/>
      <c r="NN25" s="164"/>
      <c r="NO25" s="164"/>
      <c r="NP25" s="164"/>
      <c r="NQ25" s="164"/>
      <c r="NR25" s="164"/>
      <c r="NS25" s="164"/>
      <c r="NT25" s="164"/>
      <c r="NU25" s="164"/>
      <c r="NV25" s="164"/>
      <c r="NW25" s="164"/>
      <c r="NX25" s="16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3"/>
      <c r="NK26" s="164"/>
      <c r="NL26" s="164"/>
      <c r="NM26" s="164"/>
      <c r="NN26" s="164"/>
      <c r="NO26" s="164"/>
      <c r="NP26" s="164"/>
      <c r="NQ26" s="164"/>
      <c r="NR26" s="164"/>
      <c r="NS26" s="164"/>
      <c r="NT26" s="164"/>
      <c r="NU26" s="164"/>
      <c r="NV26" s="164"/>
      <c r="NW26" s="164"/>
      <c r="NX26" s="16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3"/>
      <c r="NK27" s="164"/>
      <c r="NL27" s="164"/>
      <c r="NM27" s="164"/>
      <c r="NN27" s="164"/>
      <c r="NO27" s="164"/>
      <c r="NP27" s="164"/>
      <c r="NQ27" s="164"/>
      <c r="NR27" s="164"/>
      <c r="NS27" s="164"/>
      <c r="NT27" s="164"/>
      <c r="NU27" s="164"/>
      <c r="NV27" s="164"/>
      <c r="NW27" s="164"/>
      <c r="NX27" s="16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3"/>
      <c r="NK28" s="164"/>
      <c r="NL28" s="164"/>
      <c r="NM28" s="164"/>
      <c r="NN28" s="164"/>
      <c r="NO28" s="164"/>
      <c r="NP28" s="164"/>
      <c r="NQ28" s="164"/>
      <c r="NR28" s="164"/>
      <c r="NS28" s="164"/>
      <c r="NT28" s="164"/>
      <c r="NU28" s="164"/>
      <c r="NV28" s="164"/>
      <c r="NW28" s="164"/>
      <c r="NX28" s="16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3"/>
      <c r="NK29" s="164"/>
      <c r="NL29" s="164"/>
      <c r="NM29" s="164"/>
      <c r="NN29" s="164"/>
      <c r="NO29" s="164"/>
      <c r="NP29" s="164"/>
      <c r="NQ29" s="164"/>
      <c r="NR29" s="164"/>
      <c r="NS29" s="164"/>
      <c r="NT29" s="164"/>
      <c r="NU29" s="164"/>
      <c r="NV29" s="164"/>
      <c r="NW29" s="164"/>
      <c r="NX29" s="16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3"/>
      <c r="NK30" s="164"/>
      <c r="NL30" s="164"/>
      <c r="NM30" s="164"/>
      <c r="NN30" s="164"/>
      <c r="NO30" s="164"/>
      <c r="NP30" s="164"/>
      <c r="NQ30" s="164"/>
      <c r="NR30" s="164"/>
      <c r="NS30" s="164"/>
      <c r="NT30" s="164"/>
      <c r="NU30" s="164"/>
      <c r="NV30" s="164"/>
      <c r="NW30" s="164"/>
      <c r="NX30" s="16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3"/>
      <c r="NK31" s="164"/>
      <c r="NL31" s="164"/>
      <c r="NM31" s="164"/>
      <c r="NN31" s="164"/>
      <c r="NO31" s="164"/>
      <c r="NP31" s="164"/>
      <c r="NQ31" s="164"/>
      <c r="NR31" s="164"/>
      <c r="NS31" s="164"/>
      <c r="NT31" s="164"/>
      <c r="NU31" s="164"/>
      <c r="NV31" s="164"/>
      <c r="NW31" s="164"/>
      <c r="NX31" s="16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63"/>
      <c r="NK32" s="164"/>
      <c r="NL32" s="164"/>
      <c r="NM32" s="164"/>
      <c r="NN32" s="164"/>
      <c r="NO32" s="164"/>
      <c r="NP32" s="164"/>
      <c r="NQ32" s="164"/>
      <c r="NR32" s="164"/>
      <c r="NS32" s="164"/>
      <c r="NT32" s="164"/>
      <c r="NU32" s="164"/>
      <c r="NV32" s="164"/>
      <c r="NW32" s="164"/>
      <c r="NX32" s="16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101.8</v>
      </c>
      <c r="Q33" s="88"/>
      <c r="R33" s="88"/>
      <c r="S33" s="88"/>
      <c r="T33" s="88"/>
      <c r="U33" s="88"/>
      <c r="V33" s="88"/>
      <c r="W33" s="88"/>
      <c r="X33" s="88"/>
      <c r="Y33" s="88"/>
      <c r="Z33" s="88"/>
      <c r="AA33" s="88"/>
      <c r="AB33" s="88"/>
      <c r="AC33" s="88"/>
      <c r="AD33" s="89"/>
      <c r="AE33" s="87">
        <f>データ!AI7</f>
        <v>104.4</v>
      </c>
      <c r="AF33" s="88"/>
      <c r="AG33" s="88"/>
      <c r="AH33" s="88"/>
      <c r="AI33" s="88"/>
      <c r="AJ33" s="88"/>
      <c r="AK33" s="88"/>
      <c r="AL33" s="88"/>
      <c r="AM33" s="88"/>
      <c r="AN33" s="88"/>
      <c r="AO33" s="88"/>
      <c r="AP33" s="88"/>
      <c r="AQ33" s="88"/>
      <c r="AR33" s="88"/>
      <c r="AS33" s="89"/>
      <c r="AT33" s="87">
        <f>データ!AJ7</f>
        <v>101.2</v>
      </c>
      <c r="AU33" s="88"/>
      <c r="AV33" s="88"/>
      <c r="AW33" s="88"/>
      <c r="AX33" s="88"/>
      <c r="AY33" s="88"/>
      <c r="AZ33" s="88"/>
      <c r="BA33" s="88"/>
      <c r="BB33" s="88"/>
      <c r="BC33" s="88"/>
      <c r="BD33" s="88"/>
      <c r="BE33" s="88"/>
      <c r="BF33" s="88"/>
      <c r="BG33" s="88"/>
      <c r="BH33" s="89"/>
      <c r="BI33" s="87">
        <f>データ!AK7</f>
        <v>97.7</v>
      </c>
      <c r="BJ33" s="88"/>
      <c r="BK33" s="88"/>
      <c r="BL33" s="88"/>
      <c r="BM33" s="88"/>
      <c r="BN33" s="88"/>
      <c r="BO33" s="88"/>
      <c r="BP33" s="88"/>
      <c r="BQ33" s="88"/>
      <c r="BR33" s="88"/>
      <c r="BS33" s="88"/>
      <c r="BT33" s="88"/>
      <c r="BU33" s="88"/>
      <c r="BV33" s="88"/>
      <c r="BW33" s="89"/>
      <c r="BX33" s="87">
        <f>データ!AL7</f>
        <v>98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94.8</v>
      </c>
      <c r="DE33" s="88"/>
      <c r="DF33" s="88"/>
      <c r="DG33" s="88"/>
      <c r="DH33" s="88"/>
      <c r="DI33" s="88"/>
      <c r="DJ33" s="88"/>
      <c r="DK33" s="88"/>
      <c r="DL33" s="88"/>
      <c r="DM33" s="88"/>
      <c r="DN33" s="88"/>
      <c r="DO33" s="88"/>
      <c r="DP33" s="88"/>
      <c r="DQ33" s="88"/>
      <c r="DR33" s="89"/>
      <c r="DS33" s="87">
        <f>データ!AT7</f>
        <v>97.2</v>
      </c>
      <c r="DT33" s="88"/>
      <c r="DU33" s="88"/>
      <c r="DV33" s="88"/>
      <c r="DW33" s="88"/>
      <c r="DX33" s="88"/>
      <c r="DY33" s="88"/>
      <c r="DZ33" s="88"/>
      <c r="EA33" s="88"/>
      <c r="EB33" s="88"/>
      <c r="EC33" s="88"/>
      <c r="ED33" s="88"/>
      <c r="EE33" s="88"/>
      <c r="EF33" s="88"/>
      <c r="EG33" s="89"/>
      <c r="EH33" s="87">
        <f>データ!AU7</f>
        <v>97</v>
      </c>
      <c r="EI33" s="88"/>
      <c r="EJ33" s="88"/>
      <c r="EK33" s="88"/>
      <c r="EL33" s="88"/>
      <c r="EM33" s="88"/>
      <c r="EN33" s="88"/>
      <c r="EO33" s="88"/>
      <c r="EP33" s="88"/>
      <c r="EQ33" s="88"/>
      <c r="ER33" s="88"/>
      <c r="ES33" s="88"/>
      <c r="ET33" s="88"/>
      <c r="EU33" s="88"/>
      <c r="EV33" s="89"/>
      <c r="EW33" s="87">
        <f>データ!AV7</f>
        <v>95</v>
      </c>
      <c r="EX33" s="88"/>
      <c r="EY33" s="88"/>
      <c r="EZ33" s="88"/>
      <c r="FA33" s="88"/>
      <c r="FB33" s="88"/>
      <c r="FC33" s="88"/>
      <c r="FD33" s="88"/>
      <c r="FE33" s="88"/>
      <c r="FF33" s="88"/>
      <c r="FG33" s="88"/>
      <c r="FH33" s="88"/>
      <c r="FI33" s="88"/>
      <c r="FJ33" s="88"/>
      <c r="FK33" s="89"/>
      <c r="FL33" s="87">
        <f>データ!AW7</f>
        <v>95.7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2.5</v>
      </c>
      <c r="IL33" s="88"/>
      <c r="IM33" s="88"/>
      <c r="IN33" s="88"/>
      <c r="IO33" s="88"/>
      <c r="IP33" s="88"/>
      <c r="IQ33" s="88"/>
      <c r="IR33" s="88"/>
      <c r="IS33" s="88"/>
      <c r="IT33" s="88"/>
      <c r="IU33" s="88"/>
      <c r="IV33" s="88"/>
      <c r="IW33" s="88"/>
      <c r="IX33" s="88"/>
      <c r="IY33" s="89"/>
      <c r="IZ33" s="87">
        <f>データ!BH7</f>
        <v>3.9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93.2</v>
      </c>
      <c r="KG33" s="88"/>
      <c r="KH33" s="88"/>
      <c r="KI33" s="88"/>
      <c r="KJ33" s="88"/>
      <c r="KK33" s="88"/>
      <c r="KL33" s="88"/>
      <c r="KM33" s="88"/>
      <c r="KN33" s="88"/>
      <c r="KO33" s="88"/>
      <c r="KP33" s="88"/>
      <c r="KQ33" s="88"/>
      <c r="KR33" s="88"/>
      <c r="KS33" s="88"/>
      <c r="KT33" s="89"/>
      <c r="KU33" s="87">
        <f>データ!BP7</f>
        <v>95.2</v>
      </c>
      <c r="KV33" s="88"/>
      <c r="KW33" s="88"/>
      <c r="KX33" s="88"/>
      <c r="KY33" s="88"/>
      <c r="KZ33" s="88"/>
      <c r="LA33" s="88"/>
      <c r="LB33" s="88"/>
      <c r="LC33" s="88"/>
      <c r="LD33" s="88"/>
      <c r="LE33" s="88"/>
      <c r="LF33" s="88"/>
      <c r="LG33" s="88"/>
      <c r="LH33" s="88"/>
      <c r="LI33" s="89"/>
      <c r="LJ33" s="87">
        <f>データ!BQ7</f>
        <v>91.9</v>
      </c>
      <c r="LK33" s="88"/>
      <c r="LL33" s="88"/>
      <c r="LM33" s="88"/>
      <c r="LN33" s="88"/>
      <c r="LO33" s="88"/>
      <c r="LP33" s="88"/>
      <c r="LQ33" s="88"/>
      <c r="LR33" s="88"/>
      <c r="LS33" s="88"/>
      <c r="LT33" s="88"/>
      <c r="LU33" s="88"/>
      <c r="LV33" s="88"/>
      <c r="LW33" s="88"/>
      <c r="LX33" s="89"/>
      <c r="LY33" s="87">
        <f>データ!BR7</f>
        <v>90.8</v>
      </c>
      <c r="LZ33" s="88"/>
      <c r="MA33" s="88"/>
      <c r="MB33" s="88"/>
      <c r="MC33" s="88"/>
      <c r="MD33" s="88"/>
      <c r="ME33" s="88"/>
      <c r="MF33" s="88"/>
      <c r="MG33" s="88"/>
      <c r="MH33" s="88"/>
      <c r="MI33" s="88"/>
      <c r="MJ33" s="88"/>
      <c r="MK33" s="88"/>
      <c r="ML33" s="88"/>
      <c r="MM33" s="89"/>
      <c r="MN33" s="87">
        <f>データ!BS7</f>
        <v>83</v>
      </c>
      <c r="MO33" s="88"/>
      <c r="MP33" s="88"/>
      <c r="MQ33" s="88"/>
      <c r="MR33" s="88"/>
      <c r="MS33" s="88"/>
      <c r="MT33" s="88"/>
      <c r="MU33" s="88"/>
      <c r="MV33" s="88"/>
      <c r="MW33" s="88"/>
      <c r="MX33" s="88"/>
      <c r="MY33" s="88"/>
      <c r="MZ33" s="88"/>
      <c r="NA33" s="88"/>
      <c r="NB33" s="89"/>
      <c r="ND33" s="5"/>
      <c r="NE33" s="5"/>
      <c r="NF33" s="5"/>
      <c r="NG33" s="5"/>
      <c r="NH33" s="27"/>
      <c r="NI33" s="2"/>
      <c r="NJ33" s="163"/>
      <c r="NK33" s="164"/>
      <c r="NL33" s="164"/>
      <c r="NM33" s="164"/>
      <c r="NN33" s="164"/>
      <c r="NO33" s="164"/>
      <c r="NP33" s="164"/>
      <c r="NQ33" s="164"/>
      <c r="NR33" s="164"/>
      <c r="NS33" s="164"/>
      <c r="NT33" s="164"/>
      <c r="NU33" s="164"/>
      <c r="NV33" s="164"/>
      <c r="NW33" s="164"/>
      <c r="NX33" s="16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66"/>
      <c r="NK34" s="167"/>
      <c r="NL34" s="167"/>
      <c r="NM34" s="167"/>
      <c r="NN34" s="167"/>
      <c r="NO34" s="167"/>
      <c r="NP34" s="167"/>
      <c r="NQ34" s="167"/>
      <c r="NR34" s="167"/>
      <c r="NS34" s="167"/>
      <c r="NT34" s="167"/>
      <c r="NU34" s="167"/>
      <c r="NV34" s="167"/>
      <c r="NW34" s="167"/>
      <c r="NX34" s="16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7.25"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31.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8.7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69831</v>
      </c>
      <c r="Q55" s="106"/>
      <c r="R55" s="106"/>
      <c r="S55" s="106"/>
      <c r="T55" s="106"/>
      <c r="U55" s="106"/>
      <c r="V55" s="106"/>
      <c r="W55" s="106"/>
      <c r="X55" s="106"/>
      <c r="Y55" s="106"/>
      <c r="Z55" s="106"/>
      <c r="AA55" s="106"/>
      <c r="AB55" s="106"/>
      <c r="AC55" s="106"/>
      <c r="AD55" s="107"/>
      <c r="AE55" s="105">
        <f>データ!CA7</f>
        <v>71534</v>
      </c>
      <c r="AF55" s="106"/>
      <c r="AG55" s="106"/>
      <c r="AH55" s="106"/>
      <c r="AI55" s="106"/>
      <c r="AJ55" s="106"/>
      <c r="AK55" s="106"/>
      <c r="AL55" s="106"/>
      <c r="AM55" s="106"/>
      <c r="AN55" s="106"/>
      <c r="AO55" s="106"/>
      <c r="AP55" s="106"/>
      <c r="AQ55" s="106"/>
      <c r="AR55" s="106"/>
      <c r="AS55" s="107"/>
      <c r="AT55" s="105">
        <f>データ!CB7</f>
        <v>74480</v>
      </c>
      <c r="AU55" s="106"/>
      <c r="AV55" s="106"/>
      <c r="AW55" s="106"/>
      <c r="AX55" s="106"/>
      <c r="AY55" s="106"/>
      <c r="AZ55" s="106"/>
      <c r="BA55" s="106"/>
      <c r="BB55" s="106"/>
      <c r="BC55" s="106"/>
      <c r="BD55" s="106"/>
      <c r="BE55" s="106"/>
      <c r="BF55" s="106"/>
      <c r="BG55" s="106"/>
      <c r="BH55" s="107"/>
      <c r="BI55" s="105">
        <f>データ!CC7</f>
        <v>77576</v>
      </c>
      <c r="BJ55" s="106"/>
      <c r="BK55" s="106"/>
      <c r="BL55" s="106"/>
      <c r="BM55" s="106"/>
      <c r="BN55" s="106"/>
      <c r="BO55" s="106"/>
      <c r="BP55" s="106"/>
      <c r="BQ55" s="106"/>
      <c r="BR55" s="106"/>
      <c r="BS55" s="106"/>
      <c r="BT55" s="106"/>
      <c r="BU55" s="106"/>
      <c r="BV55" s="106"/>
      <c r="BW55" s="107"/>
      <c r="BX55" s="105">
        <f>データ!CD7</f>
        <v>78843</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19003</v>
      </c>
      <c r="DE55" s="106"/>
      <c r="DF55" s="106"/>
      <c r="DG55" s="106"/>
      <c r="DH55" s="106"/>
      <c r="DI55" s="106"/>
      <c r="DJ55" s="106"/>
      <c r="DK55" s="106"/>
      <c r="DL55" s="106"/>
      <c r="DM55" s="106"/>
      <c r="DN55" s="106"/>
      <c r="DO55" s="106"/>
      <c r="DP55" s="106"/>
      <c r="DQ55" s="106"/>
      <c r="DR55" s="107"/>
      <c r="DS55" s="105">
        <f>データ!CL7</f>
        <v>20825</v>
      </c>
      <c r="DT55" s="106"/>
      <c r="DU55" s="106"/>
      <c r="DV55" s="106"/>
      <c r="DW55" s="106"/>
      <c r="DX55" s="106"/>
      <c r="DY55" s="106"/>
      <c r="DZ55" s="106"/>
      <c r="EA55" s="106"/>
      <c r="EB55" s="106"/>
      <c r="EC55" s="106"/>
      <c r="ED55" s="106"/>
      <c r="EE55" s="106"/>
      <c r="EF55" s="106"/>
      <c r="EG55" s="107"/>
      <c r="EH55" s="105">
        <f>データ!CM7</f>
        <v>22262</v>
      </c>
      <c r="EI55" s="106"/>
      <c r="EJ55" s="106"/>
      <c r="EK55" s="106"/>
      <c r="EL55" s="106"/>
      <c r="EM55" s="106"/>
      <c r="EN55" s="106"/>
      <c r="EO55" s="106"/>
      <c r="EP55" s="106"/>
      <c r="EQ55" s="106"/>
      <c r="ER55" s="106"/>
      <c r="ES55" s="106"/>
      <c r="ET55" s="106"/>
      <c r="EU55" s="106"/>
      <c r="EV55" s="107"/>
      <c r="EW55" s="105">
        <f>データ!CN7</f>
        <v>22105</v>
      </c>
      <c r="EX55" s="106"/>
      <c r="EY55" s="106"/>
      <c r="EZ55" s="106"/>
      <c r="FA55" s="106"/>
      <c r="FB55" s="106"/>
      <c r="FC55" s="106"/>
      <c r="FD55" s="106"/>
      <c r="FE55" s="106"/>
      <c r="FF55" s="106"/>
      <c r="FG55" s="106"/>
      <c r="FH55" s="106"/>
      <c r="FI55" s="106"/>
      <c r="FJ55" s="106"/>
      <c r="FK55" s="107"/>
      <c r="FL55" s="105">
        <f>データ!CO7</f>
        <v>23350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v>
      </c>
      <c r="GS55" s="88"/>
      <c r="GT55" s="88"/>
      <c r="GU55" s="88"/>
      <c r="GV55" s="88"/>
      <c r="GW55" s="88"/>
      <c r="GX55" s="88"/>
      <c r="GY55" s="88"/>
      <c r="GZ55" s="88"/>
      <c r="HA55" s="88"/>
      <c r="HB55" s="88"/>
      <c r="HC55" s="88"/>
      <c r="HD55" s="88"/>
      <c r="HE55" s="88"/>
      <c r="HF55" s="89"/>
      <c r="HG55" s="87">
        <f>データ!CW7</f>
        <v>43.5</v>
      </c>
      <c r="HH55" s="88"/>
      <c r="HI55" s="88"/>
      <c r="HJ55" s="88"/>
      <c r="HK55" s="88"/>
      <c r="HL55" s="88"/>
      <c r="HM55" s="88"/>
      <c r="HN55" s="88"/>
      <c r="HO55" s="88"/>
      <c r="HP55" s="88"/>
      <c r="HQ55" s="88"/>
      <c r="HR55" s="88"/>
      <c r="HS55" s="88"/>
      <c r="HT55" s="88"/>
      <c r="HU55" s="89"/>
      <c r="HV55" s="87">
        <f>データ!CX7</f>
        <v>44</v>
      </c>
      <c r="HW55" s="88"/>
      <c r="HX55" s="88"/>
      <c r="HY55" s="88"/>
      <c r="HZ55" s="88"/>
      <c r="IA55" s="88"/>
      <c r="IB55" s="88"/>
      <c r="IC55" s="88"/>
      <c r="ID55" s="88"/>
      <c r="IE55" s="88"/>
      <c r="IF55" s="88"/>
      <c r="IG55" s="88"/>
      <c r="IH55" s="88"/>
      <c r="II55" s="88"/>
      <c r="IJ55" s="89"/>
      <c r="IK55" s="87">
        <f>データ!CY7</f>
        <v>46.3</v>
      </c>
      <c r="IL55" s="88"/>
      <c r="IM55" s="88"/>
      <c r="IN55" s="88"/>
      <c r="IO55" s="88"/>
      <c r="IP55" s="88"/>
      <c r="IQ55" s="88"/>
      <c r="IR55" s="88"/>
      <c r="IS55" s="88"/>
      <c r="IT55" s="88"/>
      <c r="IU55" s="88"/>
      <c r="IV55" s="88"/>
      <c r="IW55" s="88"/>
      <c r="IX55" s="88"/>
      <c r="IY55" s="89"/>
      <c r="IZ55" s="87">
        <f>データ!CZ7</f>
        <v>45.8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26.7</v>
      </c>
      <c r="KG55" s="88"/>
      <c r="KH55" s="88"/>
      <c r="KI55" s="88"/>
      <c r="KJ55" s="88"/>
      <c r="KK55" s="88"/>
      <c r="KL55" s="88"/>
      <c r="KM55" s="88"/>
      <c r="KN55" s="88"/>
      <c r="KO55" s="88"/>
      <c r="KP55" s="88"/>
      <c r="KQ55" s="88"/>
      <c r="KR55" s="88"/>
      <c r="KS55" s="88"/>
      <c r="KT55" s="89"/>
      <c r="KU55" s="87">
        <f>データ!DH7</f>
        <v>27.5</v>
      </c>
      <c r="KV55" s="88"/>
      <c r="KW55" s="88"/>
      <c r="KX55" s="88"/>
      <c r="KY55" s="88"/>
      <c r="KZ55" s="88"/>
      <c r="LA55" s="88"/>
      <c r="LB55" s="88"/>
      <c r="LC55" s="88"/>
      <c r="LD55" s="88"/>
      <c r="LE55" s="88"/>
      <c r="LF55" s="88"/>
      <c r="LG55" s="88"/>
      <c r="LH55" s="88"/>
      <c r="LI55" s="89"/>
      <c r="LJ55" s="87">
        <f>データ!DI7</f>
        <v>29</v>
      </c>
      <c r="LK55" s="88"/>
      <c r="LL55" s="88"/>
      <c r="LM55" s="88"/>
      <c r="LN55" s="88"/>
      <c r="LO55" s="88"/>
      <c r="LP55" s="88"/>
      <c r="LQ55" s="88"/>
      <c r="LR55" s="88"/>
      <c r="LS55" s="88"/>
      <c r="LT55" s="88"/>
      <c r="LU55" s="88"/>
      <c r="LV55" s="88"/>
      <c r="LW55" s="88"/>
      <c r="LX55" s="89"/>
      <c r="LY55" s="87">
        <f>データ!DJ7</f>
        <v>30</v>
      </c>
      <c r="LZ55" s="88"/>
      <c r="MA55" s="88"/>
      <c r="MB55" s="88"/>
      <c r="MC55" s="88"/>
      <c r="MD55" s="88"/>
      <c r="ME55" s="88"/>
      <c r="MF55" s="88"/>
      <c r="MG55" s="88"/>
      <c r="MH55" s="88"/>
      <c r="MI55" s="88"/>
      <c r="MJ55" s="88"/>
      <c r="MK55" s="88"/>
      <c r="ML55" s="88"/>
      <c r="MM55" s="89"/>
      <c r="MN55" s="87">
        <f>データ!DK7</f>
        <v>30.1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23.2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1.2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46.8</v>
      </c>
      <c r="V79" s="82"/>
      <c r="W79" s="82"/>
      <c r="X79" s="82"/>
      <c r="Y79" s="82"/>
      <c r="Z79" s="82"/>
      <c r="AA79" s="82"/>
      <c r="AB79" s="82"/>
      <c r="AC79" s="82"/>
      <c r="AD79" s="82"/>
      <c r="AE79" s="82"/>
      <c r="AF79" s="82"/>
      <c r="AG79" s="82"/>
      <c r="AH79" s="82"/>
      <c r="AI79" s="82"/>
      <c r="AJ79" s="82"/>
      <c r="AK79" s="82"/>
      <c r="AL79" s="82"/>
      <c r="AM79" s="82"/>
      <c r="AN79" s="82">
        <f>データ!DS7</f>
        <v>52</v>
      </c>
      <c r="AO79" s="82"/>
      <c r="AP79" s="82"/>
      <c r="AQ79" s="82"/>
      <c r="AR79" s="82"/>
      <c r="AS79" s="82"/>
      <c r="AT79" s="82"/>
      <c r="AU79" s="82"/>
      <c r="AV79" s="82"/>
      <c r="AW79" s="82"/>
      <c r="AX79" s="82"/>
      <c r="AY79" s="82"/>
      <c r="AZ79" s="82"/>
      <c r="BA79" s="82"/>
      <c r="BB79" s="82"/>
      <c r="BC79" s="82"/>
      <c r="BD79" s="82"/>
      <c r="BE79" s="82"/>
      <c r="BF79" s="82"/>
      <c r="BG79" s="82">
        <f>データ!DT7</f>
        <v>55</v>
      </c>
      <c r="BH79" s="82"/>
      <c r="BI79" s="82"/>
      <c r="BJ79" s="82"/>
      <c r="BK79" s="82"/>
      <c r="BL79" s="82"/>
      <c r="BM79" s="82"/>
      <c r="BN79" s="82"/>
      <c r="BO79" s="82"/>
      <c r="BP79" s="82"/>
      <c r="BQ79" s="82"/>
      <c r="BR79" s="82"/>
      <c r="BS79" s="82"/>
      <c r="BT79" s="82"/>
      <c r="BU79" s="82"/>
      <c r="BV79" s="82"/>
      <c r="BW79" s="82"/>
      <c r="BX79" s="82"/>
      <c r="BY79" s="82"/>
      <c r="BZ79" s="82">
        <f>データ!DU7</f>
        <v>53.2</v>
      </c>
      <c r="CA79" s="82"/>
      <c r="CB79" s="82"/>
      <c r="CC79" s="82"/>
      <c r="CD79" s="82"/>
      <c r="CE79" s="82"/>
      <c r="CF79" s="82"/>
      <c r="CG79" s="82"/>
      <c r="CH79" s="82"/>
      <c r="CI79" s="82"/>
      <c r="CJ79" s="82"/>
      <c r="CK79" s="82"/>
      <c r="CL79" s="82"/>
      <c r="CM79" s="82"/>
      <c r="CN79" s="82"/>
      <c r="CO79" s="82"/>
      <c r="CP79" s="82"/>
      <c r="CQ79" s="82"/>
      <c r="CR79" s="82"/>
      <c r="CS79" s="82">
        <f>データ!DV7</f>
        <v>51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58.6</v>
      </c>
      <c r="EP79" s="82"/>
      <c r="EQ79" s="82"/>
      <c r="ER79" s="82"/>
      <c r="ES79" s="82"/>
      <c r="ET79" s="82"/>
      <c r="EU79" s="82"/>
      <c r="EV79" s="82"/>
      <c r="EW79" s="82"/>
      <c r="EX79" s="82"/>
      <c r="EY79" s="82"/>
      <c r="EZ79" s="82"/>
      <c r="FA79" s="82"/>
      <c r="FB79" s="82"/>
      <c r="FC79" s="82"/>
      <c r="FD79" s="82"/>
      <c r="FE79" s="82"/>
      <c r="FF79" s="82"/>
      <c r="FG79" s="82"/>
      <c r="FH79" s="82">
        <f>データ!ED7</f>
        <v>66.7</v>
      </c>
      <c r="FI79" s="82"/>
      <c r="FJ79" s="82"/>
      <c r="FK79" s="82"/>
      <c r="FL79" s="82"/>
      <c r="FM79" s="82"/>
      <c r="FN79" s="82"/>
      <c r="FO79" s="82"/>
      <c r="FP79" s="82"/>
      <c r="FQ79" s="82"/>
      <c r="FR79" s="82"/>
      <c r="FS79" s="82"/>
      <c r="FT79" s="82"/>
      <c r="FU79" s="82"/>
      <c r="FV79" s="82"/>
      <c r="FW79" s="82"/>
      <c r="FX79" s="82"/>
      <c r="FY79" s="82"/>
      <c r="FZ79" s="82"/>
      <c r="GA79" s="82">
        <f>データ!EE7</f>
        <v>73.400000000000006</v>
      </c>
      <c r="GB79" s="82"/>
      <c r="GC79" s="82"/>
      <c r="GD79" s="82"/>
      <c r="GE79" s="82"/>
      <c r="GF79" s="82"/>
      <c r="GG79" s="82"/>
      <c r="GH79" s="82"/>
      <c r="GI79" s="82"/>
      <c r="GJ79" s="82"/>
      <c r="GK79" s="82"/>
      <c r="GL79" s="82"/>
      <c r="GM79" s="82"/>
      <c r="GN79" s="82"/>
      <c r="GO79" s="82"/>
      <c r="GP79" s="82"/>
      <c r="GQ79" s="82"/>
      <c r="GR79" s="82"/>
      <c r="GS79" s="82"/>
      <c r="GT79" s="82">
        <f>データ!EF7</f>
        <v>62</v>
      </c>
      <c r="GU79" s="82"/>
      <c r="GV79" s="82"/>
      <c r="GW79" s="82"/>
      <c r="GX79" s="82"/>
      <c r="GY79" s="82"/>
      <c r="GZ79" s="82"/>
      <c r="HA79" s="82"/>
      <c r="HB79" s="82"/>
      <c r="HC79" s="82"/>
      <c r="HD79" s="82"/>
      <c r="HE79" s="82"/>
      <c r="HF79" s="82"/>
      <c r="HG79" s="82"/>
      <c r="HH79" s="82"/>
      <c r="HI79" s="82"/>
      <c r="HJ79" s="82"/>
      <c r="HK79" s="82"/>
      <c r="HL79" s="82"/>
      <c r="HM79" s="82">
        <f>データ!EG7</f>
        <v>63.7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40200167</v>
      </c>
      <c r="JK79" s="81"/>
      <c r="JL79" s="81"/>
      <c r="JM79" s="81"/>
      <c r="JN79" s="81"/>
      <c r="JO79" s="81"/>
      <c r="JP79" s="81"/>
      <c r="JQ79" s="81"/>
      <c r="JR79" s="81"/>
      <c r="JS79" s="81"/>
      <c r="JT79" s="81"/>
      <c r="JU79" s="81"/>
      <c r="JV79" s="81"/>
      <c r="JW79" s="81"/>
      <c r="JX79" s="81"/>
      <c r="JY79" s="81"/>
      <c r="JZ79" s="81"/>
      <c r="KA79" s="81"/>
      <c r="KB79" s="81"/>
      <c r="KC79" s="81">
        <f>データ!EO7</f>
        <v>40565329</v>
      </c>
      <c r="KD79" s="81"/>
      <c r="KE79" s="81"/>
      <c r="KF79" s="81"/>
      <c r="KG79" s="81"/>
      <c r="KH79" s="81"/>
      <c r="KI79" s="81"/>
      <c r="KJ79" s="81"/>
      <c r="KK79" s="81"/>
      <c r="KL79" s="81"/>
      <c r="KM79" s="81"/>
      <c r="KN79" s="81"/>
      <c r="KO79" s="81"/>
      <c r="KP79" s="81"/>
      <c r="KQ79" s="81"/>
      <c r="KR79" s="81"/>
      <c r="KS79" s="81"/>
      <c r="KT79" s="81"/>
      <c r="KU79" s="81"/>
      <c r="KV79" s="81">
        <f>データ!EP7</f>
        <v>42402470</v>
      </c>
      <c r="KW79" s="81"/>
      <c r="KX79" s="81"/>
      <c r="KY79" s="81"/>
      <c r="KZ79" s="81"/>
      <c r="LA79" s="81"/>
      <c r="LB79" s="81"/>
      <c r="LC79" s="81"/>
      <c r="LD79" s="81"/>
      <c r="LE79" s="81"/>
      <c r="LF79" s="81"/>
      <c r="LG79" s="81"/>
      <c r="LH79" s="81"/>
      <c r="LI79" s="81"/>
      <c r="LJ79" s="81"/>
      <c r="LK79" s="81"/>
      <c r="LL79" s="81"/>
      <c r="LM79" s="81"/>
      <c r="LN79" s="81"/>
      <c r="LO79" s="81">
        <f>データ!EQ7</f>
        <v>48919668</v>
      </c>
      <c r="LP79" s="81"/>
      <c r="LQ79" s="81"/>
      <c r="LR79" s="81"/>
      <c r="LS79" s="81"/>
      <c r="LT79" s="81"/>
      <c r="LU79" s="81"/>
      <c r="LV79" s="81"/>
      <c r="LW79" s="81"/>
      <c r="LX79" s="81"/>
      <c r="LY79" s="81"/>
      <c r="LZ79" s="81"/>
      <c r="MA79" s="81"/>
      <c r="MB79" s="81"/>
      <c r="MC79" s="81"/>
      <c r="MD79" s="81"/>
      <c r="ME79" s="81"/>
      <c r="MF79" s="81"/>
      <c r="MG79" s="81"/>
      <c r="MH79" s="81">
        <f>データ!ER7</f>
        <v>46175806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4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50.2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pZVozXrhawpXkDE4IsrB2PYhhtmpK5Gh8XzKX5MAtC/HQu/FtkvQaWQ5CTtR1GjUAVunuu0jXXKPQ+VkQEs/A==" saltValue="XJZz+JyDvl91Otof+J6BD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3" t="s">
        <v>103</v>
      </c>
      <c r="AI4" s="154"/>
      <c r="AJ4" s="154"/>
      <c r="AK4" s="154"/>
      <c r="AL4" s="154"/>
      <c r="AM4" s="154"/>
      <c r="AN4" s="154"/>
      <c r="AO4" s="154"/>
      <c r="AP4" s="154"/>
      <c r="AQ4" s="154"/>
      <c r="AR4" s="155"/>
      <c r="AS4" s="156" t="s">
        <v>104</v>
      </c>
      <c r="AT4" s="152"/>
      <c r="AU4" s="152"/>
      <c r="AV4" s="152"/>
      <c r="AW4" s="152"/>
      <c r="AX4" s="152"/>
      <c r="AY4" s="152"/>
      <c r="AZ4" s="152"/>
      <c r="BA4" s="152"/>
      <c r="BB4" s="152"/>
      <c r="BC4" s="152"/>
      <c r="BD4" s="156" t="s">
        <v>105</v>
      </c>
      <c r="BE4" s="152"/>
      <c r="BF4" s="152"/>
      <c r="BG4" s="152"/>
      <c r="BH4" s="152"/>
      <c r="BI4" s="152"/>
      <c r="BJ4" s="152"/>
      <c r="BK4" s="152"/>
      <c r="BL4" s="152"/>
      <c r="BM4" s="152"/>
      <c r="BN4" s="152"/>
      <c r="BO4" s="153" t="s">
        <v>106</v>
      </c>
      <c r="BP4" s="154"/>
      <c r="BQ4" s="154"/>
      <c r="BR4" s="154"/>
      <c r="BS4" s="154"/>
      <c r="BT4" s="154"/>
      <c r="BU4" s="154"/>
      <c r="BV4" s="154"/>
      <c r="BW4" s="154"/>
      <c r="BX4" s="154"/>
      <c r="BY4" s="155"/>
      <c r="BZ4" s="152" t="s">
        <v>107</v>
      </c>
      <c r="CA4" s="152"/>
      <c r="CB4" s="152"/>
      <c r="CC4" s="152"/>
      <c r="CD4" s="152"/>
      <c r="CE4" s="152"/>
      <c r="CF4" s="152"/>
      <c r="CG4" s="152"/>
      <c r="CH4" s="152"/>
      <c r="CI4" s="152"/>
      <c r="CJ4" s="152"/>
      <c r="CK4" s="156" t="s">
        <v>108</v>
      </c>
      <c r="CL4" s="152"/>
      <c r="CM4" s="152"/>
      <c r="CN4" s="152"/>
      <c r="CO4" s="152"/>
      <c r="CP4" s="152"/>
      <c r="CQ4" s="152"/>
      <c r="CR4" s="152"/>
      <c r="CS4" s="152"/>
      <c r="CT4" s="152"/>
      <c r="CU4" s="152"/>
      <c r="CV4" s="152" t="s">
        <v>109</v>
      </c>
      <c r="CW4" s="152"/>
      <c r="CX4" s="152"/>
      <c r="CY4" s="152"/>
      <c r="CZ4" s="152"/>
      <c r="DA4" s="152"/>
      <c r="DB4" s="152"/>
      <c r="DC4" s="152"/>
      <c r="DD4" s="152"/>
      <c r="DE4" s="152"/>
      <c r="DF4" s="152"/>
      <c r="DG4" s="152" t="s">
        <v>110</v>
      </c>
      <c r="DH4" s="152"/>
      <c r="DI4" s="152"/>
      <c r="DJ4" s="152"/>
      <c r="DK4" s="152"/>
      <c r="DL4" s="152"/>
      <c r="DM4" s="152"/>
      <c r="DN4" s="152"/>
      <c r="DO4" s="152"/>
      <c r="DP4" s="152"/>
      <c r="DQ4" s="152"/>
      <c r="DR4" s="153" t="s">
        <v>111</v>
      </c>
      <c r="DS4" s="154"/>
      <c r="DT4" s="154"/>
      <c r="DU4" s="154"/>
      <c r="DV4" s="154"/>
      <c r="DW4" s="154"/>
      <c r="DX4" s="154"/>
      <c r="DY4" s="154"/>
      <c r="DZ4" s="154"/>
      <c r="EA4" s="154"/>
      <c r="EB4" s="155"/>
      <c r="EC4" s="152" t="s">
        <v>112</v>
      </c>
      <c r="ED4" s="152"/>
      <c r="EE4" s="152"/>
      <c r="EF4" s="152"/>
      <c r="EG4" s="152"/>
      <c r="EH4" s="152"/>
      <c r="EI4" s="152"/>
      <c r="EJ4" s="152"/>
      <c r="EK4" s="152"/>
      <c r="EL4" s="152"/>
      <c r="EM4" s="152"/>
      <c r="EN4" s="152" t="s">
        <v>113</v>
      </c>
      <c r="EO4" s="152"/>
      <c r="EP4" s="152"/>
      <c r="EQ4" s="152"/>
      <c r="ER4" s="152"/>
      <c r="ES4" s="152"/>
      <c r="ET4" s="152"/>
      <c r="EU4" s="152"/>
      <c r="EV4" s="152"/>
      <c r="EW4" s="152"/>
      <c r="EX4" s="152"/>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141</v>
      </c>
      <c r="AX5" s="64" t="s">
        <v>142</v>
      </c>
      <c r="AY5" s="64" t="s">
        <v>143</v>
      </c>
      <c r="AZ5" s="64" t="s">
        <v>144</v>
      </c>
      <c r="BA5" s="64" t="s">
        <v>145</v>
      </c>
      <c r="BB5" s="64" t="s">
        <v>146</v>
      </c>
      <c r="BC5" s="64" t="s">
        <v>147</v>
      </c>
      <c r="BD5" s="64" t="s">
        <v>137</v>
      </c>
      <c r="BE5" s="64" t="s">
        <v>149</v>
      </c>
      <c r="BF5" s="64" t="s">
        <v>139</v>
      </c>
      <c r="BG5" s="64" t="s">
        <v>140</v>
      </c>
      <c r="BH5" s="64" t="s">
        <v>141</v>
      </c>
      <c r="BI5" s="64" t="s">
        <v>142</v>
      </c>
      <c r="BJ5" s="64" t="s">
        <v>143</v>
      </c>
      <c r="BK5" s="64" t="s">
        <v>144</v>
      </c>
      <c r="BL5" s="64" t="s">
        <v>145</v>
      </c>
      <c r="BM5" s="64" t="s">
        <v>146</v>
      </c>
      <c r="BN5" s="64" t="s">
        <v>147</v>
      </c>
      <c r="BO5" s="64" t="s">
        <v>148</v>
      </c>
      <c r="BP5" s="64" t="s">
        <v>138</v>
      </c>
      <c r="BQ5" s="64" t="s">
        <v>150</v>
      </c>
      <c r="BR5" s="64" t="s">
        <v>140</v>
      </c>
      <c r="BS5" s="64" t="s">
        <v>141</v>
      </c>
      <c r="BT5" s="64" t="s">
        <v>142</v>
      </c>
      <c r="BU5" s="64" t="s">
        <v>143</v>
      </c>
      <c r="BV5" s="64" t="s">
        <v>144</v>
      </c>
      <c r="BW5" s="64" t="s">
        <v>145</v>
      </c>
      <c r="BX5" s="64" t="s">
        <v>146</v>
      </c>
      <c r="BY5" s="64" t="s">
        <v>147</v>
      </c>
      <c r="BZ5" s="64" t="s">
        <v>137</v>
      </c>
      <c r="CA5" s="64" t="s">
        <v>149</v>
      </c>
      <c r="CB5" s="64" t="s">
        <v>139</v>
      </c>
      <c r="CC5" s="64" t="s">
        <v>140</v>
      </c>
      <c r="CD5" s="64" t="s">
        <v>152</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150</v>
      </c>
      <c r="CY5" s="64" t="s">
        <v>151</v>
      </c>
      <c r="CZ5" s="64" t="s">
        <v>141</v>
      </c>
      <c r="DA5" s="64" t="s">
        <v>142</v>
      </c>
      <c r="DB5" s="64" t="s">
        <v>143</v>
      </c>
      <c r="DC5" s="64" t="s">
        <v>144</v>
      </c>
      <c r="DD5" s="64" t="s">
        <v>145</v>
      </c>
      <c r="DE5" s="64" t="s">
        <v>146</v>
      </c>
      <c r="DF5" s="64" t="s">
        <v>147</v>
      </c>
      <c r="DG5" s="64" t="s">
        <v>137</v>
      </c>
      <c r="DH5" s="64" t="s">
        <v>149</v>
      </c>
      <c r="DI5" s="64" t="s">
        <v>139</v>
      </c>
      <c r="DJ5" s="64" t="s">
        <v>151</v>
      </c>
      <c r="DK5" s="64" t="s">
        <v>152</v>
      </c>
      <c r="DL5" s="64" t="s">
        <v>142</v>
      </c>
      <c r="DM5" s="64" t="s">
        <v>143</v>
      </c>
      <c r="DN5" s="64" t="s">
        <v>144</v>
      </c>
      <c r="DO5" s="64" t="s">
        <v>145</v>
      </c>
      <c r="DP5" s="64" t="s">
        <v>146</v>
      </c>
      <c r="DQ5" s="64" t="s">
        <v>147</v>
      </c>
      <c r="DR5" s="64" t="s">
        <v>148</v>
      </c>
      <c r="DS5" s="64" t="s">
        <v>149</v>
      </c>
      <c r="DT5" s="64" t="s">
        <v>150</v>
      </c>
      <c r="DU5" s="64" t="s">
        <v>140</v>
      </c>
      <c r="DV5" s="64" t="s">
        <v>152</v>
      </c>
      <c r="DW5" s="64" t="s">
        <v>142</v>
      </c>
      <c r="DX5" s="64" t="s">
        <v>143</v>
      </c>
      <c r="DY5" s="64" t="s">
        <v>144</v>
      </c>
      <c r="DZ5" s="64" t="s">
        <v>145</v>
      </c>
      <c r="EA5" s="64" t="s">
        <v>146</v>
      </c>
      <c r="EB5" s="64" t="s">
        <v>147</v>
      </c>
      <c r="EC5" s="64" t="s">
        <v>137</v>
      </c>
      <c r="ED5" s="64" t="s">
        <v>138</v>
      </c>
      <c r="EE5" s="64" t="s">
        <v>150</v>
      </c>
      <c r="EF5" s="64" t="s">
        <v>140</v>
      </c>
      <c r="EG5" s="64" t="s">
        <v>141</v>
      </c>
      <c r="EH5" s="64" t="s">
        <v>142</v>
      </c>
      <c r="EI5" s="64" t="s">
        <v>143</v>
      </c>
      <c r="EJ5" s="64" t="s">
        <v>144</v>
      </c>
      <c r="EK5" s="64" t="s">
        <v>145</v>
      </c>
      <c r="EL5" s="64" t="s">
        <v>146</v>
      </c>
      <c r="EM5" s="64" t="s">
        <v>153</v>
      </c>
      <c r="EN5" s="64" t="s">
        <v>137</v>
      </c>
      <c r="EO5" s="64" t="s">
        <v>149</v>
      </c>
      <c r="EP5" s="64" t="s">
        <v>150</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277500</v>
      </c>
      <c r="D6" s="65">
        <f t="shared" si="2"/>
        <v>46</v>
      </c>
      <c r="E6" s="65">
        <f t="shared" si="2"/>
        <v>6</v>
      </c>
      <c r="F6" s="65">
        <f t="shared" si="2"/>
        <v>0</v>
      </c>
      <c r="G6" s="65">
        <f t="shared" si="2"/>
        <v>1</v>
      </c>
      <c r="H6" s="157" t="str">
        <f>IF(H8&lt;&gt;I8,H8,"")&amp;IF(I8&lt;&gt;J8,I8,"")&amp;"　"&amp;J8</f>
        <v>大阪府地方独立行政法人大阪府立病院機構　大阪急性期・総合医療センター</v>
      </c>
      <c r="I6" s="158"/>
      <c r="J6" s="159"/>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35</v>
      </c>
      <c r="R6" s="65" t="str">
        <f t="shared" si="3"/>
        <v>対象</v>
      </c>
      <c r="S6" s="65" t="str">
        <f t="shared" si="3"/>
        <v>透 I 未 訓 ガ</v>
      </c>
      <c r="T6" s="65" t="str">
        <f t="shared" si="3"/>
        <v>救 臨 が 災 地</v>
      </c>
      <c r="U6" s="66" t="str">
        <f>U8</f>
        <v>-</v>
      </c>
      <c r="V6" s="66">
        <f>V8</f>
        <v>89064</v>
      </c>
      <c r="W6" s="65" t="str">
        <f>W8</f>
        <v>非該当</v>
      </c>
      <c r="X6" s="65" t="str">
        <f t="shared" si="3"/>
        <v>７：１</v>
      </c>
      <c r="Y6" s="66">
        <f t="shared" si="3"/>
        <v>831</v>
      </c>
      <c r="Z6" s="66" t="str">
        <f t="shared" si="3"/>
        <v>-</v>
      </c>
      <c r="AA6" s="66" t="str">
        <f t="shared" si="3"/>
        <v>-</v>
      </c>
      <c r="AB6" s="66">
        <f t="shared" si="3"/>
        <v>34</v>
      </c>
      <c r="AC6" s="66" t="str">
        <f t="shared" si="3"/>
        <v>-</v>
      </c>
      <c r="AD6" s="66">
        <f t="shared" si="3"/>
        <v>865</v>
      </c>
      <c r="AE6" s="66">
        <f t="shared" si="3"/>
        <v>831</v>
      </c>
      <c r="AF6" s="66" t="str">
        <f t="shared" si="3"/>
        <v>-</v>
      </c>
      <c r="AG6" s="66">
        <f t="shared" si="3"/>
        <v>831</v>
      </c>
      <c r="AH6" s="67">
        <f>IF(AH8="-",NA(),AH8)</f>
        <v>101.8</v>
      </c>
      <c r="AI6" s="67">
        <f t="shared" ref="AI6:AQ6" si="4">IF(AI8="-",NA(),AI8)</f>
        <v>104.4</v>
      </c>
      <c r="AJ6" s="67">
        <f t="shared" si="4"/>
        <v>101.2</v>
      </c>
      <c r="AK6" s="67">
        <f t="shared" si="4"/>
        <v>97.7</v>
      </c>
      <c r="AL6" s="67">
        <f t="shared" si="4"/>
        <v>98</v>
      </c>
      <c r="AM6" s="67">
        <f t="shared" si="4"/>
        <v>101.1</v>
      </c>
      <c r="AN6" s="67">
        <f t="shared" si="4"/>
        <v>100.3</v>
      </c>
      <c r="AO6" s="67">
        <f t="shared" si="4"/>
        <v>99.8</v>
      </c>
      <c r="AP6" s="67">
        <f t="shared" si="4"/>
        <v>100.1</v>
      </c>
      <c r="AQ6" s="67">
        <f t="shared" si="4"/>
        <v>100</v>
      </c>
      <c r="AR6" s="67" t="str">
        <f>IF(AR8="-","【-】","【"&amp;SUBSTITUTE(TEXT(AR8,"#,##0.0"),"-","△")&amp;"】")</f>
        <v>【98.8】</v>
      </c>
      <c r="AS6" s="67">
        <f>IF(AS8="-",NA(),AS8)</f>
        <v>94.8</v>
      </c>
      <c r="AT6" s="67">
        <f t="shared" ref="AT6:BB6" si="5">IF(AT8="-",NA(),AT8)</f>
        <v>97.2</v>
      </c>
      <c r="AU6" s="67">
        <f t="shared" si="5"/>
        <v>97</v>
      </c>
      <c r="AV6" s="67">
        <f t="shared" si="5"/>
        <v>95</v>
      </c>
      <c r="AW6" s="67">
        <f t="shared" si="5"/>
        <v>95.7</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2.5</v>
      </c>
      <c r="BH6" s="67">
        <f t="shared" si="6"/>
        <v>3.9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93.2</v>
      </c>
      <c r="BP6" s="67">
        <f t="shared" ref="BP6:BX6" si="7">IF(BP8="-",NA(),BP8)</f>
        <v>95.2</v>
      </c>
      <c r="BQ6" s="67">
        <f t="shared" si="7"/>
        <v>91.9</v>
      </c>
      <c r="BR6" s="67">
        <f t="shared" si="7"/>
        <v>90.8</v>
      </c>
      <c r="BS6" s="67">
        <f t="shared" si="7"/>
        <v>83</v>
      </c>
      <c r="BT6" s="67">
        <f t="shared" si="7"/>
        <v>80.7</v>
      </c>
      <c r="BU6" s="67">
        <f t="shared" si="7"/>
        <v>80.7</v>
      </c>
      <c r="BV6" s="67">
        <f t="shared" si="7"/>
        <v>79.5</v>
      </c>
      <c r="BW6" s="67">
        <f t="shared" si="7"/>
        <v>79.900000000000006</v>
      </c>
      <c r="BX6" s="67">
        <f t="shared" si="7"/>
        <v>80.2</v>
      </c>
      <c r="BY6" s="67" t="str">
        <f>IF(BY8="-","【-】","【"&amp;SUBSTITUTE(TEXT(BY8,"#,##0.0"),"-","△")&amp;"】")</f>
        <v>【74.9】</v>
      </c>
      <c r="BZ6" s="68">
        <f>IF(BZ8="-",NA(),BZ8)</f>
        <v>69831</v>
      </c>
      <c r="CA6" s="68">
        <f t="shared" ref="CA6:CI6" si="8">IF(CA8="-",NA(),CA8)</f>
        <v>71534</v>
      </c>
      <c r="CB6" s="68">
        <f t="shared" si="8"/>
        <v>74480</v>
      </c>
      <c r="CC6" s="68">
        <f t="shared" si="8"/>
        <v>77576</v>
      </c>
      <c r="CD6" s="68">
        <f t="shared" si="8"/>
        <v>78843</v>
      </c>
      <c r="CE6" s="68">
        <f t="shared" si="8"/>
        <v>60787</v>
      </c>
      <c r="CF6" s="68">
        <f t="shared" si="8"/>
        <v>62913</v>
      </c>
      <c r="CG6" s="68">
        <f t="shared" si="8"/>
        <v>64765</v>
      </c>
      <c r="CH6" s="68">
        <f t="shared" si="8"/>
        <v>66228</v>
      </c>
      <c r="CI6" s="68">
        <f t="shared" si="8"/>
        <v>68751</v>
      </c>
      <c r="CJ6" s="67" t="str">
        <f>IF(CJ8="-","【-】","【"&amp;SUBSTITUTE(TEXT(CJ8,"#,##0"),"-","△")&amp;"】")</f>
        <v>【52,412】</v>
      </c>
      <c r="CK6" s="68">
        <f>IF(CK8="-",NA(),CK8)</f>
        <v>19003</v>
      </c>
      <c r="CL6" s="68">
        <f t="shared" ref="CL6:CT6" si="9">IF(CL8="-",NA(),CL8)</f>
        <v>20825</v>
      </c>
      <c r="CM6" s="68">
        <f t="shared" si="9"/>
        <v>22262</v>
      </c>
      <c r="CN6" s="68">
        <f t="shared" si="9"/>
        <v>22105</v>
      </c>
      <c r="CO6" s="68">
        <f t="shared" si="9"/>
        <v>23350</v>
      </c>
      <c r="CP6" s="68">
        <f t="shared" si="9"/>
        <v>15610</v>
      </c>
      <c r="CQ6" s="68">
        <f t="shared" si="9"/>
        <v>16993</v>
      </c>
      <c r="CR6" s="68">
        <f t="shared" si="9"/>
        <v>17680</v>
      </c>
      <c r="CS6" s="68">
        <f t="shared" si="9"/>
        <v>18393</v>
      </c>
      <c r="CT6" s="68">
        <f t="shared" si="9"/>
        <v>19207</v>
      </c>
      <c r="CU6" s="67" t="str">
        <f>IF(CU8="-","【-】","【"&amp;SUBSTITUTE(TEXT(CU8,"#,##0"),"-","△")&amp;"】")</f>
        <v>【14,708】</v>
      </c>
      <c r="CV6" s="67">
        <f>IF(CV8="-",NA(),CV8)</f>
        <v>45</v>
      </c>
      <c r="CW6" s="67">
        <f t="shared" ref="CW6:DE6" si="10">IF(CW8="-",NA(),CW8)</f>
        <v>43.5</v>
      </c>
      <c r="CX6" s="67">
        <f t="shared" si="10"/>
        <v>44</v>
      </c>
      <c r="CY6" s="67">
        <f t="shared" si="10"/>
        <v>46.3</v>
      </c>
      <c r="CZ6" s="67">
        <f t="shared" si="10"/>
        <v>45.8</v>
      </c>
      <c r="DA6" s="67">
        <f t="shared" si="10"/>
        <v>48.7</v>
      </c>
      <c r="DB6" s="67">
        <f t="shared" si="10"/>
        <v>48.5</v>
      </c>
      <c r="DC6" s="67">
        <f t="shared" si="10"/>
        <v>49.2</v>
      </c>
      <c r="DD6" s="67">
        <f t="shared" si="10"/>
        <v>48.7</v>
      </c>
      <c r="DE6" s="67">
        <f t="shared" si="10"/>
        <v>48.3</v>
      </c>
      <c r="DF6" s="67" t="str">
        <f>IF(DF8="-","【-】","【"&amp;SUBSTITUTE(TEXT(DF8,"#,##0.0"),"-","△")&amp;"】")</f>
        <v>【54.8】</v>
      </c>
      <c r="DG6" s="67">
        <f>IF(DG8="-",NA(),DG8)</f>
        <v>26.7</v>
      </c>
      <c r="DH6" s="67">
        <f t="shared" ref="DH6:DP6" si="11">IF(DH8="-",NA(),DH8)</f>
        <v>27.5</v>
      </c>
      <c r="DI6" s="67">
        <f t="shared" si="11"/>
        <v>29</v>
      </c>
      <c r="DJ6" s="67">
        <f t="shared" si="11"/>
        <v>30</v>
      </c>
      <c r="DK6" s="67">
        <f t="shared" si="11"/>
        <v>30.1</v>
      </c>
      <c r="DL6" s="67">
        <f t="shared" si="11"/>
        <v>26.3</v>
      </c>
      <c r="DM6" s="67">
        <f t="shared" si="11"/>
        <v>27.5</v>
      </c>
      <c r="DN6" s="67">
        <f t="shared" si="11"/>
        <v>27.4</v>
      </c>
      <c r="DO6" s="67">
        <f t="shared" si="11"/>
        <v>27.8</v>
      </c>
      <c r="DP6" s="67">
        <f t="shared" si="11"/>
        <v>28.1</v>
      </c>
      <c r="DQ6" s="67" t="str">
        <f>IF(DQ8="-","【-】","【"&amp;SUBSTITUTE(TEXT(DQ8,"#,##0.0"),"-","△")&amp;"】")</f>
        <v>【24.3】</v>
      </c>
      <c r="DR6" s="67">
        <f>IF(DR8="-",NA(),DR8)</f>
        <v>46.8</v>
      </c>
      <c r="DS6" s="67">
        <f t="shared" ref="DS6:EA6" si="12">IF(DS8="-",NA(),DS8)</f>
        <v>52</v>
      </c>
      <c r="DT6" s="67">
        <f t="shared" si="12"/>
        <v>55</v>
      </c>
      <c r="DU6" s="67">
        <f t="shared" si="12"/>
        <v>53.2</v>
      </c>
      <c r="DV6" s="67">
        <f t="shared" si="12"/>
        <v>51</v>
      </c>
      <c r="DW6" s="67">
        <f t="shared" si="12"/>
        <v>50.7</v>
      </c>
      <c r="DX6" s="67">
        <f t="shared" si="12"/>
        <v>51.3</v>
      </c>
      <c r="DY6" s="67">
        <f t="shared" si="12"/>
        <v>51.2</v>
      </c>
      <c r="DZ6" s="67">
        <f t="shared" si="12"/>
        <v>52</v>
      </c>
      <c r="EA6" s="67">
        <f t="shared" si="12"/>
        <v>52.5</v>
      </c>
      <c r="EB6" s="67" t="str">
        <f>IF(EB8="-","【-】","【"&amp;SUBSTITUTE(TEXT(EB8,"#,##0.0"),"-","△")&amp;"】")</f>
        <v>【52.5】</v>
      </c>
      <c r="EC6" s="67">
        <f>IF(EC8="-",NA(),EC8)</f>
        <v>58.6</v>
      </c>
      <c r="ED6" s="67">
        <f t="shared" ref="ED6:EL6" si="13">IF(ED8="-",NA(),ED8)</f>
        <v>66.7</v>
      </c>
      <c r="EE6" s="67">
        <f t="shared" si="13"/>
        <v>73.400000000000006</v>
      </c>
      <c r="EF6" s="67">
        <f t="shared" si="13"/>
        <v>62</v>
      </c>
      <c r="EG6" s="67">
        <f t="shared" si="13"/>
        <v>63.7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40200167</v>
      </c>
      <c r="EO6" s="68">
        <f t="shared" ref="EO6:EW6" si="14">IF(EO8="-",NA(),EO8)</f>
        <v>40565329</v>
      </c>
      <c r="EP6" s="68">
        <f t="shared" si="14"/>
        <v>42402470</v>
      </c>
      <c r="EQ6" s="68">
        <f t="shared" si="14"/>
        <v>48919668</v>
      </c>
      <c r="ER6" s="68">
        <f t="shared" si="14"/>
        <v>46175806</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155</v>
      </c>
      <c r="B7" s="65">
        <f t="shared" ref="B7:AG7" si="15">B8</f>
        <v>2018</v>
      </c>
      <c r="C7" s="65">
        <f t="shared" si="15"/>
        <v>277500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35</v>
      </c>
      <c r="R7" s="65" t="str">
        <f t="shared" si="15"/>
        <v>対象</v>
      </c>
      <c r="S7" s="65" t="str">
        <f t="shared" si="15"/>
        <v>透 I 未 訓 ガ</v>
      </c>
      <c r="T7" s="65" t="str">
        <f t="shared" si="15"/>
        <v>救 臨 が 災 地</v>
      </c>
      <c r="U7" s="66" t="str">
        <f>U8</f>
        <v>-</v>
      </c>
      <c r="V7" s="66">
        <f>V8</f>
        <v>89064</v>
      </c>
      <c r="W7" s="65" t="str">
        <f>W8</f>
        <v>非該当</v>
      </c>
      <c r="X7" s="65" t="str">
        <f t="shared" si="15"/>
        <v>７：１</v>
      </c>
      <c r="Y7" s="66">
        <f t="shared" si="15"/>
        <v>831</v>
      </c>
      <c r="Z7" s="66" t="str">
        <f t="shared" si="15"/>
        <v>-</v>
      </c>
      <c r="AA7" s="66" t="str">
        <f t="shared" si="15"/>
        <v>-</v>
      </c>
      <c r="AB7" s="66">
        <f t="shared" si="15"/>
        <v>34</v>
      </c>
      <c r="AC7" s="66" t="str">
        <f t="shared" si="15"/>
        <v>-</v>
      </c>
      <c r="AD7" s="66">
        <f t="shared" si="15"/>
        <v>865</v>
      </c>
      <c r="AE7" s="66">
        <f t="shared" si="15"/>
        <v>831</v>
      </c>
      <c r="AF7" s="66" t="str">
        <f t="shared" si="15"/>
        <v>-</v>
      </c>
      <c r="AG7" s="66">
        <f t="shared" si="15"/>
        <v>831</v>
      </c>
      <c r="AH7" s="67">
        <f>AH8</f>
        <v>101.8</v>
      </c>
      <c r="AI7" s="67">
        <f t="shared" ref="AI7:AQ7" si="16">AI8</f>
        <v>104.4</v>
      </c>
      <c r="AJ7" s="67">
        <f t="shared" si="16"/>
        <v>101.2</v>
      </c>
      <c r="AK7" s="67">
        <f t="shared" si="16"/>
        <v>97.7</v>
      </c>
      <c r="AL7" s="67">
        <f t="shared" si="16"/>
        <v>98</v>
      </c>
      <c r="AM7" s="67">
        <f t="shared" si="16"/>
        <v>101.1</v>
      </c>
      <c r="AN7" s="67">
        <f t="shared" si="16"/>
        <v>100.3</v>
      </c>
      <c r="AO7" s="67">
        <f t="shared" si="16"/>
        <v>99.8</v>
      </c>
      <c r="AP7" s="67">
        <f t="shared" si="16"/>
        <v>100.1</v>
      </c>
      <c r="AQ7" s="67">
        <f t="shared" si="16"/>
        <v>100</v>
      </c>
      <c r="AR7" s="67"/>
      <c r="AS7" s="67">
        <f>AS8</f>
        <v>94.8</v>
      </c>
      <c r="AT7" s="67">
        <f t="shared" ref="AT7:BB7" si="17">AT8</f>
        <v>97.2</v>
      </c>
      <c r="AU7" s="67">
        <f t="shared" si="17"/>
        <v>97</v>
      </c>
      <c r="AV7" s="67">
        <f t="shared" si="17"/>
        <v>95</v>
      </c>
      <c r="AW7" s="67">
        <f t="shared" si="17"/>
        <v>95.7</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2.5</v>
      </c>
      <c r="BH7" s="67">
        <f t="shared" si="18"/>
        <v>3.9</v>
      </c>
      <c r="BI7" s="67">
        <f t="shared" si="18"/>
        <v>37.700000000000003</v>
      </c>
      <c r="BJ7" s="67">
        <f t="shared" si="18"/>
        <v>36.799999999999997</v>
      </c>
      <c r="BK7" s="67">
        <f t="shared" si="18"/>
        <v>33.9</v>
      </c>
      <c r="BL7" s="67">
        <f t="shared" si="18"/>
        <v>34.9</v>
      </c>
      <c r="BM7" s="67">
        <f t="shared" si="18"/>
        <v>32.6</v>
      </c>
      <c r="BN7" s="67"/>
      <c r="BO7" s="67">
        <f>BO8</f>
        <v>93.2</v>
      </c>
      <c r="BP7" s="67">
        <f t="shared" ref="BP7:BX7" si="19">BP8</f>
        <v>95.2</v>
      </c>
      <c r="BQ7" s="67">
        <f t="shared" si="19"/>
        <v>91.9</v>
      </c>
      <c r="BR7" s="67">
        <f t="shared" si="19"/>
        <v>90.8</v>
      </c>
      <c r="BS7" s="67">
        <f t="shared" si="19"/>
        <v>83</v>
      </c>
      <c r="BT7" s="67">
        <f t="shared" si="19"/>
        <v>80.7</v>
      </c>
      <c r="BU7" s="67">
        <f t="shared" si="19"/>
        <v>80.7</v>
      </c>
      <c r="BV7" s="67">
        <f t="shared" si="19"/>
        <v>79.5</v>
      </c>
      <c r="BW7" s="67">
        <f t="shared" si="19"/>
        <v>79.900000000000006</v>
      </c>
      <c r="BX7" s="67">
        <f t="shared" si="19"/>
        <v>80.2</v>
      </c>
      <c r="BY7" s="67"/>
      <c r="BZ7" s="68">
        <f>BZ8</f>
        <v>69831</v>
      </c>
      <c r="CA7" s="68">
        <f t="shared" ref="CA7:CI7" si="20">CA8</f>
        <v>71534</v>
      </c>
      <c r="CB7" s="68">
        <f t="shared" si="20"/>
        <v>74480</v>
      </c>
      <c r="CC7" s="68">
        <f t="shared" si="20"/>
        <v>77576</v>
      </c>
      <c r="CD7" s="68">
        <f t="shared" si="20"/>
        <v>78843</v>
      </c>
      <c r="CE7" s="68">
        <f t="shared" si="20"/>
        <v>60787</v>
      </c>
      <c r="CF7" s="68">
        <f t="shared" si="20"/>
        <v>62913</v>
      </c>
      <c r="CG7" s="68">
        <f t="shared" si="20"/>
        <v>64765</v>
      </c>
      <c r="CH7" s="68">
        <f t="shared" si="20"/>
        <v>66228</v>
      </c>
      <c r="CI7" s="68">
        <f t="shared" si="20"/>
        <v>68751</v>
      </c>
      <c r="CJ7" s="67"/>
      <c r="CK7" s="68">
        <f>CK8</f>
        <v>19003</v>
      </c>
      <c r="CL7" s="68">
        <f t="shared" ref="CL7:CT7" si="21">CL8</f>
        <v>20825</v>
      </c>
      <c r="CM7" s="68">
        <f t="shared" si="21"/>
        <v>22262</v>
      </c>
      <c r="CN7" s="68">
        <f t="shared" si="21"/>
        <v>22105</v>
      </c>
      <c r="CO7" s="68">
        <f t="shared" si="21"/>
        <v>23350</v>
      </c>
      <c r="CP7" s="68">
        <f t="shared" si="21"/>
        <v>15610</v>
      </c>
      <c r="CQ7" s="68">
        <f t="shared" si="21"/>
        <v>16993</v>
      </c>
      <c r="CR7" s="68">
        <f t="shared" si="21"/>
        <v>17680</v>
      </c>
      <c r="CS7" s="68">
        <f t="shared" si="21"/>
        <v>18393</v>
      </c>
      <c r="CT7" s="68">
        <f t="shared" si="21"/>
        <v>19207</v>
      </c>
      <c r="CU7" s="67"/>
      <c r="CV7" s="67">
        <f>CV8</f>
        <v>45</v>
      </c>
      <c r="CW7" s="67">
        <f t="shared" ref="CW7:DE7" si="22">CW8</f>
        <v>43.5</v>
      </c>
      <c r="CX7" s="67">
        <f t="shared" si="22"/>
        <v>44</v>
      </c>
      <c r="CY7" s="67">
        <f t="shared" si="22"/>
        <v>46.3</v>
      </c>
      <c r="CZ7" s="67">
        <f t="shared" si="22"/>
        <v>45.8</v>
      </c>
      <c r="DA7" s="67">
        <f t="shared" si="22"/>
        <v>48.7</v>
      </c>
      <c r="DB7" s="67">
        <f t="shared" si="22"/>
        <v>48.5</v>
      </c>
      <c r="DC7" s="67">
        <f t="shared" si="22"/>
        <v>49.2</v>
      </c>
      <c r="DD7" s="67">
        <f t="shared" si="22"/>
        <v>48.7</v>
      </c>
      <c r="DE7" s="67">
        <f t="shared" si="22"/>
        <v>48.3</v>
      </c>
      <c r="DF7" s="67"/>
      <c r="DG7" s="67">
        <f>DG8</f>
        <v>26.7</v>
      </c>
      <c r="DH7" s="67">
        <f t="shared" ref="DH7:DP7" si="23">DH8</f>
        <v>27.5</v>
      </c>
      <c r="DI7" s="67">
        <f t="shared" si="23"/>
        <v>29</v>
      </c>
      <c r="DJ7" s="67">
        <f t="shared" si="23"/>
        <v>30</v>
      </c>
      <c r="DK7" s="67">
        <f t="shared" si="23"/>
        <v>30.1</v>
      </c>
      <c r="DL7" s="67">
        <f t="shared" si="23"/>
        <v>26.3</v>
      </c>
      <c r="DM7" s="67">
        <f t="shared" si="23"/>
        <v>27.5</v>
      </c>
      <c r="DN7" s="67">
        <f t="shared" si="23"/>
        <v>27.4</v>
      </c>
      <c r="DO7" s="67">
        <f t="shared" si="23"/>
        <v>27.8</v>
      </c>
      <c r="DP7" s="67">
        <f t="shared" si="23"/>
        <v>28.1</v>
      </c>
      <c r="DQ7" s="67"/>
      <c r="DR7" s="67">
        <f>DR8</f>
        <v>46.8</v>
      </c>
      <c r="DS7" s="67">
        <f t="shared" ref="DS7:EA7" si="24">DS8</f>
        <v>52</v>
      </c>
      <c r="DT7" s="67">
        <f t="shared" si="24"/>
        <v>55</v>
      </c>
      <c r="DU7" s="67">
        <f t="shared" si="24"/>
        <v>53.2</v>
      </c>
      <c r="DV7" s="67">
        <f t="shared" si="24"/>
        <v>51</v>
      </c>
      <c r="DW7" s="67">
        <f t="shared" si="24"/>
        <v>50.7</v>
      </c>
      <c r="DX7" s="67">
        <f t="shared" si="24"/>
        <v>51.3</v>
      </c>
      <c r="DY7" s="67">
        <f t="shared" si="24"/>
        <v>51.2</v>
      </c>
      <c r="DZ7" s="67">
        <f t="shared" si="24"/>
        <v>52</v>
      </c>
      <c r="EA7" s="67">
        <f t="shared" si="24"/>
        <v>52.5</v>
      </c>
      <c r="EB7" s="67"/>
      <c r="EC7" s="67">
        <f>EC8</f>
        <v>58.6</v>
      </c>
      <c r="ED7" s="67">
        <f t="shared" ref="ED7:EL7" si="25">ED8</f>
        <v>66.7</v>
      </c>
      <c r="EE7" s="67">
        <f t="shared" si="25"/>
        <v>73.400000000000006</v>
      </c>
      <c r="EF7" s="67">
        <f t="shared" si="25"/>
        <v>62</v>
      </c>
      <c r="EG7" s="67">
        <f t="shared" si="25"/>
        <v>63.7</v>
      </c>
      <c r="EH7" s="67">
        <f t="shared" si="25"/>
        <v>62.6</v>
      </c>
      <c r="EI7" s="67">
        <f t="shared" si="25"/>
        <v>64.099999999999994</v>
      </c>
      <c r="EJ7" s="67">
        <f t="shared" si="25"/>
        <v>64.3</v>
      </c>
      <c r="EK7" s="67">
        <f t="shared" si="25"/>
        <v>66</v>
      </c>
      <c r="EL7" s="67">
        <f t="shared" si="25"/>
        <v>67.099999999999994</v>
      </c>
      <c r="EM7" s="67"/>
      <c r="EN7" s="68">
        <f>EN8</f>
        <v>40200167</v>
      </c>
      <c r="EO7" s="68">
        <f t="shared" ref="EO7:EW7" si="26">EO8</f>
        <v>40565329</v>
      </c>
      <c r="EP7" s="68">
        <f t="shared" si="26"/>
        <v>42402470</v>
      </c>
      <c r="EQ7" s="68">
        <f t="shared" si="26"/>
        <v>48919668</v>
      </c>
      <c r="ER7" s="68">
        <f t="shared" si="26"/>
        <v>46175806</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277500</v>
      </c>
      <c r="D8" s="70">
        <v>46</v>
      </c>
      <c r="E8" s="70">
        <v>6</v>
      </c>
      <c r="F8" s="70">
        <v>0</v>
      </c>
      <c r="G8" s="70">
        <v>1</v>
      </c>
      <c r="H8" s="70" t="s">
        <v>156</v>
      </c>
      <c r="I8" s="70" t="s">
        <v>157</v>
      </c>
      <c r="J8" s="70" t="s">
        <v>158</v>
      </c>
      <c r="K8" s="70" t="s">
        <v>159</v>
      </c>
      <c r="L8" s="70" t="s">
        <v>160</v>
      </c>
      <c r="M8" s="70" t="s">
        <v>161</v>
      </c>
      <c r="N8" s="70" t="s">
        <v>162</v>
      </c>
      <c r="O8" s="70" t="s">
        <v>163</v>
      </c>
      <c r="P8" s="70" t="s">
        <v>164</v>
      </c>
      <c r="Q8" s="71">
        <v>35</v>
      </c>
      <c r="R8" s="70" t="s">
        <v>165</v>
      </c>
      <c r="S8" s="70" t="s">
        <v>166</v>
      </c>
      <c r="T8" s="70" t="s">
        <v>167</v>
      </c>
      <c r="U8" s="71" t="s">
        <v>38</v>
      </c>
      <c r="V8" s="71">
        <v>89064</v>
      </c>
      <c r="W8" s="70" t="s">
        <v>168</v>
      </c>
      <c r="X8" s="72" t="s">
        <v>169</v>
      </c>
      <c r="Y8" s="71">
        <v>831</v>
      </c>
      <c r="Z8" s="71" t="s">
        <v>38</v>
      </c>
      <c r="AA8" s="71" t="s">
        <v>38</v>
      </c>
      <c r="AB8" s="71">
        <v>34</v>
      </c>
      <c r="AC8" s="71" t="s">
        <v>38</v>
      </c>
      <c r="AD8" s="71">
        <v>865</v>
      </c>
      <c r="AE8" s="71">
        <v>831</v>
      </c>
      <c r="AF8" s="71" t="s">
        <v>38</v>
      </c>
      <c r="AG8" s="71">
        <v>831</v>
      </c>
      <c r="AH8" s="73">
        <v>101.8</v>
      </c>
      <c r="AI8" s="73">
        <v>104.4</v>
      </c>
      <c r="AJ8" s="73">
        <v>101.2</v>
      </c>
      <c r="AK8" s="73">
        <v>97.7</v>
      </c>
      <c r="AL8" s="73">
        <v>98</v>
      </c>
      <c r="AM8" s="73">
        <v>101.1</v>
      </c>
      <c r="AN8" s="73">
        <v>100.3</v>
      </c>
      <c r="AO8" s="73">
        <v>99.8</v>
      </c>
      <c r="AP8" s="73">
        <v>100.1</v>
      </c>
      <c r="AQ8" s="73">
        <v>100</v>
      </c>
      <c r="AR8" s="73">
        <v>98.8</v>
      </c>
      <c r="AS8" s="73">
        <v>94.8</v>
      </c>
      <c r="AT8" s="73">
        <v>97.2</v>
      </c>
      <c r="AU8" s="73">
        <v>97</v>
      </c>
      <c r="AV8" s="73">
        <v>95</v>
      </c>
      <c r="AW8" s="73">
        <v>95.7</v>
      </c>
      <c r="AX8" s="73">
        <v>94.6</v>
      </c>
      <c r="AY8" s="73">
        <v>94.4</v>
      </c>
      <c r="AZ8" s="73">
        <v>93.6</v>
      </c>
      <c r="BA8" s="73">
        <v>94</v>
      </c>
      <c r="BB8" s="73">
        <v>94.1</v>
      </c>
      <c r="BC8" s="73">
        <v>89.7</v>
      </c>
      <c r="BD8" s="74">
        <v>0</v>
      </c>
      <c r="BE8" s="74">
        <v>0</v>
      </c>
      <c r="BF8" s="74">
        <v>0</v>
      </c>
      <c r="BG8" s="74">
        <v>2.5</v>
      </c>
      <c r="BH8" s="74">
        <v>3.9</v>
      </c>
      <c r="BI8" s="74">
        <v>37.700000000000003</v>
      </c>
      <c r="BJ8" s="74">
        <v>36.799999999999997</v>
      </c>
      <c r="BK8" s="74">
        <v>33.9</v>
      </c>
      <c r="BL8" s="74">
        <v>34.9</v>
      </c>
      <c r="BM8" s="74">
        <v>32.6</v>
      </c>
      <c r="BN8" s="74">
        <v>64.099999999999994</v>
      </c>
      <c r="BO8" s="73">
        <v>93.2</v>
      </c>
      <c r="BP8" s="73">
        <v>95.2</v>
      </c>
      <c r="BQ8" s="73">
        <v>91.9</v>
      </c>
      <c r="BR8" s="73">
        <v>90.8</v>
      </c>
      <c r="BS8" s="73">
        <v>83</v>
      </c>
      <c r="BT8" s="73">
        <v>80.7</v>
      </c>
      <c r="BU8" s="73">
        <v>80.7</v>
      </c>
      <c r="BV8" s="73">
        <v>79.5</v>
      </c>
      <c r="BW8" s="73">
        <v>79.900000000000006</v>
      </c>
      <c r="BX8" s="73">
        <v>80.2</v>
      </c>
      <c r="BY8" s="73">
        <v>74.900000000000006</v>
      </c>
      <c r="BZ8" s="74">
        <v>69831</v>
      </c>
      <c r="CA8" s="74">
        <v>71534</v>
      </c>
      <c r="CB8" s="74">
        <v>74480</v>
      </c>
      <c r="CC8" s="74">
        <v>77576</v>
      </c>
      <c r="CD8" s="74">
        <v>78843</v>
      </c>
      <c r="CE8" s="74">
        <v>60787</v>
      </c>
      <c r="CF8" s="74">
        <v>62913</v>
      </c>
      <c r="CG8" s="74">
        <v>64765</v>
      </c>
      <c r="CH8" s="74">
        <v>66228</v>
      </c>
      <c r="CI8" s="74">
        <v>68751</v>
      </c>
      <c r="CJ8" s="73">
        <v>52412</v>
      </c>
      <c r="CK8" s="74">
        <v>19003</v>
      </c>
      <c r="CL8" s="74">
        <v>20825</v>
      </c>
      <c r="CM8" s="74">
        <v>22262</v>
      </c>
      <c r="CN8" s="74">
        <v>22105</v>
      </c>
      <c r="CO8" s="74">
        <v>23350</v>
      </c>
      <c r="CP8" s="74">
        <v>15610</v>
      </c>
      <c r="CQ8" s="74">
        <v>16993</v>
      </c>
      <c r="CR8" s="74">
        <v>17680</v>
      </c>
      <c r="CS8" s="74">
        <v>18393</v>
      </c>
      <c r="CT8" s="74">
        <v>19207</v>
      </c>
      <c r="CU8" s="73">
        <v>14708</v>
      </c>
      <c r="CV8" s="74">
        <v>45</v>
      </c>
      <c r="CW8" s="74">
        <v>43.5</v>
      </c>
      <c r="CX8" s="74">
        <v>44</v>
      </c>
      <c r="CY8" s="74">
        <v>46.3</v>
      </c>
      <c r="CZ8" s="74">
        <v>45.8</v>
      </c>
      <c r="DA8" s="74">
        <v>48.7</v>
      </c>
      <c r="DB8" s="74">
        <v>48.5</v>
      </c>
      <c r="DC8" s="74">
        <v>49.2</v>
      </c>
      <c r="DD8" s="74">
        <v>48.7</v>
      </c>
      <c r="DE8" s="74">
        <v>48.3</v>
      </c>
      <c r="DF8" s="74">
        <v>54.8</v>
      </c>
      <c r="DG8" s="74">
        <v>26.7</v>
      </c>
      <c r="DH8" s="74">
        <v>27.5</v>
      </c>
      <c r="DI8" s="74">
        <v>29</v>
      </c>
      <c r="DJ8" s="74">
        <v>30</v>
      </c>
      <c r="DK8" s="74">
        <v>30.1</v>
      </c>
      <c r="DL8" s="74">
        <v>26.3</v>
      </c>
      <c r="DM8" s="74">
        <v>27.5</v>
      </c>
      <c r="DN8" s="74">
        <v>27.4</v>
      </c>
      <c r="DO8" s="74">
        <v>27.8</v>
      </c>
      <c r="DP8" s="74">
        <v>28.1</v>
      </c>
      <c r="DQ8" s="74">
        <v>24.3</v>
      </c>
      <c r="DR8" s="73">
        <v>46.8</v>
      </c>
      <c r="DS8" s="73">
        <v>52</v>
      </c>
      <c r="DT8" s="73">
        <v>55</v>
      </c>
      <c r="DU8" s="73">
        <v>53.2</v>
      </c>
      <c r="DV8" s="73">
        <v>51</v>
      </c>
      <c r="DW8" s="73">
        <v>50.7</v>
      </c>
      <c r="DX8" s="73">
        <v>51.3</v>
      </c>
      <c r="DY8" s="73">
        <v>51.2</v>
      </c>
      <c r="DZ8" s="73">
        <v>52</v>
      </c>
      <c r="EA8" s="73">
        <v>52.5</v>
      </c>
      <c r="EB8" s="73">
        <v>52.5</v>
      </c>
      <c r="EC8" s="73">
        <v>58.6</v>
      </c>
      <c r="ED8" s="73">
        <v>66.7</v>
      </c>
      <c r="EE8" s="73">
        <v>73.400000000000006</v>
      </c>
      <c r="EF8" s="73">
        <v>62</v>
      </c>
      <c r="EG8" s="73">
        <v>63.7</v>
      </c>
      <c r="EH8" s="73">
        <v>62.6</v>
      </c>
      <c r="EI8" s="73">
        <v>64.099999999999994</v>
      </c>
      <c r="EJ8" s="73">
        <v>64.3</v>
      </c>
      <c r="EK8" s="73">
        <v>66</v>
      </c>
      <c r="EL8" s="73">
        <v>67.099999999999994</v>
      </c>
      <c r="EM8" s="73">
        <v>68.8</v>
      </c>
      <c r="EN8" s="74">
        <v>40200167</v>
      </c>
      <c r="EO8" s="74">
        <v>40565329</v>
      </c>
      <c r="EP8" s="74">
        <v>42402470</v>
      </c>
      <c r="EQ8" s="74">
        <v>48919668</v>
      </c>
      <c r="ER8" s="74">
        <v>46175806</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