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v1ytiBbKr5+uXsVBWFZ4O8rXaQOT28/4rqzHFamlHvouDscGofUj8egksaZ1Dr2LcmF/tmYUW8rIdr5a8HQlg==" workbookSaltValue="ws0X+Ul1r2AAdZEWL1Vr8A==" workbookSpinCount="100000" lockStructure="1"/>
  <bookViews>
    <workbookView xWindow="-120" yWindow="-120" windowWidth="29040" windowHeight="149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LO80" i="4" s="1"/>
  <c r="EU7" i="5"/>
  <c r="ET7" i="5"/>
  <c r="ES7" i="5"/>
  <c r="ER7" i="5"/>
  <c r="MH79" i="4" s="1"/>
  <c r="EQ7" i="5"/>
  <c r="EP7" i="5"/>
  <c r="KV79" i="4" s="1"/>
  <c r="EO7" i="5"/>
  <c r="KC79" i="4" s="1"/>
  <c r="EN7" i="5"/>
  <c r="JJ79" i="4" s="1"/>
  <c r="EL7" i="5"/>
  <c r="EK7" i="5"/>
  <c r="EJ7" i="5"/>
  <c r="EI7" i="5"/>
  <c r="EH7" i="5"/>
  <c r="EG7" i="5"/>
  <c r="EF7" i="5"/>
  <c r="GT79" i="4" s="1"/>
  <c r="EE7" i="5"/>
  <c r="GA79" i="4" s="1"/>
  <c r="ED7" i="5"/>
  <c r="EC7" i="5"/>
  <c r="EA7" i="5"/>
  <c r="CS80" i="4" s="1"/>
  <c r="DZ7" i="5"/>
  <c r="BZ80" i="4" s="1"/>
  <c r="DY7" i="5"/>
  <c r="DX7" i="5"/>
  <c r="AN80" i="4" s="1"/>
  <c r="DW7" i="5"/>
  <c r="U80" i="4" s="1"/>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HV55" i="4" s="1"/>
  <c r="CW7" i="5"/>
  <c r="HG55" i="4" s="1"/>
  <c r="CV7" i="5"/>
  <c r="GR55" i="4" s="1"/>
  <c r="CT7" i="5"/>
  <c r="CS7" i="5"/>
  <c r="EW56" i="4" s="1"/>
  <c r="CR7" i="5"/>
  <c r="EH56" i="4" s="1"/>
  <c r="CQ7" i="5"/>
  <c r="DS56" i="4" s="1"/>
  <c r="CP7" i="5"/>
  <c r="CO7" i="5"/>
  <c r="CN7" i="5"/>
  <c r="EW55" i="4" s="1"/>
  <c r="CM7" i="5"/>
  <c r="EH55" i="4" s="1"/>
  <c r="CL7" i="5"/>
  <c r="CK7" i="5"/>
  <c r="CI7" i="5"/>
  <c r="BX56" i="4" s="1"/>
  <c r="CH7" i="5"/>
  <c r="BI56" i="4" s="1"/>
  <c r="CG7" i="5"/>
  <c r="CF7" i="5"/>
  <c r="CE7" i="5"/>
  <c r="P56" i="4" s="1"/>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HV33" i="4" s="1"/>
  <c r="BE7" i="5"/>
  <c r="HG33" i="4" s="1"/>
  <c r="BD7" i="5"/>
  <c r="GR33" i="4" s="1"/>
  <c r="BB7" i="5"/>
  <c r="BA7" i="5"/>
  <c r="EW34" i="4" s="1"/>
  <c r="AZ7" i="5"/>
  <c r="EH34" i="4" s="1"/>
  <c r="AY7" i="5"/>
  <c r="DS34" i="4" s="1"/>
  <c r="AX7" i="5"/>
  <c r="AW7" i="5"/>
  <c r="AV7" i="5"/>
  <c r="EW33" i="4" s="1"/>
  <c r="AU7" i="5"/>
  <c r="EH33" i="4" s="1"/>
  <c r="AT7" i="5"/>
  <c r="AS7" i="5"/>
  <c r="AQ7" i="5"/>
  <c r="BX34" i="4" s="1"/>
  <c r="AP7" i="5"/>
  <c r="BI34" i="4" s="1"/>
  <c r="AO7" i="5"/>
  <c r="AN7" i="5"/>
  <c r="AM7" i="5"/>
  <c r="P34" i="4" s="1"/>
  <c r="AL7" i="5"/>
  <c r="BX33" i="4" s="1"/>
  <c r="AK7" i="5"/>
  <c r="AJ7" i="5"/>
  <c r="AI7" i="5"/>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AA6" i="5"/>
  <c r="Z6" i="5"/>
  <c r="Y6" i="5"/>
  <c r="X6" i="5"/>
  <c r="W6" i="5"/>
  <c r="V6" i="5"/>
  <c r="U6" i="5"/>
  <c r="B12" i="4" s="1"/>
  <c r="T6" i="5"/>
  <c r="FZ10" i="4" s="1"/>
  <c r="S6" i="5"/>
  <c r="R6" i="5"/>
  <c r="Q6" i="5"/>
  <c r="P6" i="5"/>
  <c r="B10" i="4" s="1"/>
  <c r="O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MH80" i="4"/>
  <c r="KV80" i="4"/>
  <c r="KC80" i="4"/>
  <c r="JJ80" i="4"/>
  <c r="HM80" i="4"/>
  <c r="GT80" i="4"/>
  <c r="GA80" i="4"/>
  <c r="FH80" i="4"/>
  <c r="EO80" i="4"/>
  <c r="BG80" i="4"/>
  <c r="LO79" i="4"/>
  <c r="HM79" i="4"/>
  <c r="FH79" i="4"/>
  <c r="EO79" i="4"/>
  <c r="BZ79" i="4"/>
  <c r="BG79" i="4"/>
  <c r="AN79" i="4"/>
  <c r="MN56" i="4"/>
  <c r="LY56" i="4"/>
  <c r="LJ56" i="4"/>
  <c r="KF56" i="4"/>
  <c r="IZ56" i="4"/>
  <c r="IK56" i="4"/>
  <c r="HV56" i="4"/>
  <c r="HG56" i="4"/>
  <c r="GR56" i="4"/>
  <c r="FL56" i="4"/>
  <c r="DD56" i="4"/>
  <c r="AT56" i="4"/>
  <c r="AE56" i="4"/>
  <c r="MN55" i="4"/>
  <c r="LY55" i="4"/>
  <c r="LJ55" i="4"/>
  <c r="KU55" i="4"/>
  <c r="KF55" i="4"/>
  <c r="IK55" i="4"/>
  <c r="FL55" i="4"/>
  <c r="DS55" i="4"/>
  <c r="DD55" i="4"/>
  <c r="BI55" i="4"/>
  <c r="AT55" i="4"/>
  <c r="AE55" i="4"/>
  <c r="MN34" i="4"/>
  <c r="LY34" i="4"/>
  <c r="LJ34" i="4"/>
  <c r="KF34" i="4"/>
  <c r="IZ34" i="4"/>
  <c r="IK34" i="4"/>
  <c r="HV34" i="4"/>
  <c r="HG34" i="4"/>
  <c r="GR34" i="4"/>
  <c r="FL34" i="4"/>
  <c r="DD34" i="4"/>
  <c r="AT34" i="4"/>
  <c r="AE34" i="4"/>
  <c r="MN33" i="4"/>
  <c r="LY33" i="4"/>
  <c r="LJ33" i="4"/>
  <c r="KU33" i="4"/>
  <c r="KF33" i="4"/>
  <c r="IK33" i="4"/>
  <c r="FL33" i="4"/>
  <c r="DS33" i="4"/>
  <c r="DD33" i="4"/>
  <c r="BI33" i="4"/>
  <c r="AT33" i="4"/>
  <c r="AE33" i="4"/>
  <c r="ID12" i="4"/>
  <c r="EG12" i="4"/>
  <c r="CN12" i="4"/>
  <c r="AU12" i="4"/>
  <c r="LP10" i="4"/>
  <c r="ID10" i="4"/>
  <c r="EG10" i="4"/>
  <c r="CN10" i="4"/>
  <c r="AU10" i="4"/>
  <c r="LP8" i="4"/>
  <c r="JW8" i="4"/>
  <c r="ID8" i="4"/>
  <c r="EG8" i="4"/>
  <c r="B8" i="4"/>
  <c r="IZ54" i="4" l="1"/>
  <c r="HM78" i="4"/>
  <c r="FL54" i="4"/>
  <c r="FL32" i="4"/>
  <c r="IZ32" i="4"/>
  <c r="CS78" i="4"/>
  <c r="BX54" i="4"/>
  <c r="BX32" i="4"/>
  <c r="MN54" i="4"/>
  <c r="MN32" i="4"/>
  <c r="MH78" i="4"/>
  <c r="C11" i="5"/>
  <c r="D11" i="5"/>
  <c r="E11" i="5"/>
  <c r="B11" i="5"/>
  <c r="KC78" i="4" l="1"/>
  <c r="HG54" i="4"/>
  <c r="FH78" i="4"/>
  <c r="AN78" i="4"/>
  <c r="AE54" i="4"/>
  <c r="AE32" i="4"/>
  <c r="HG32" i="4"/>
  <c r="DS54" i="4"/>
  <c r="KU54" i="4"/>
  <c r="KU32" i="4"/>
  <c r="DS32" i="4"/>
  <c r="KF54" i="4"/>
  <c r="KF32" i="4"/>
  <c r="GR32" i="4"/>
  <c r="EO78" i="4"/>
  <c r="DD54" i="4"/>
  <c r="DD32" i="4"/>
  <c r="JJ78" i="4"/>
  <c r="U78" i="4"/>
  <c r="P54" i="4"/>
  <c r="P32" i="4"/>
  <c r="GR54" i="4"/>
  <c r="BZ78" i="4"/>
  <c r="BI54" i="4"/>
  <c r="BI32" i="4"/>
  <c r="LY54" i="4"/>
  <c r="LO78" i="4"/>
  <c r="IK54" i="4"/>
  <c r="IK32" i="4"/>
  <c r="GT78" i="4"/>
  <c r="EW54" i="4"/>
  <c r="EW32" i="4"/>
  <c r="LY32" i="4"/>
  <c r="GA78" i="4"/>
  <c r="EH54" i="4"/>
  <c r="AT54" i="4"/>
  <c r="LJ54" i="4"/>
  <c r="LJ32" i="4"/>
  <c r="BG78" i="4"/>
  <c r="AT32" i="4"/>
  <c r="KV78" i="4"/>
  <c r="HV54" i="4"/>
  <c r="HV32" i="4"/>
  <c r="EH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<sst xmlns="http://schemas.openxmlformats.org/spreadsheetml/2006/main" count="322" uniqueCount="175">
  <si>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</si>
  <si>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</si>
  <si>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</si>
  <si>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</si>
  <si>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</si>
  <si>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</si>
  <si>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</si>
  <si>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</si>
  <si>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</si>
  <si>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</si>
  <si>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</si>
  <si>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</si>
  <si>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</si>
  <si>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</si>
  <si>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</si>
  <si>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</si>
  <si>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</si>
  <si>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</si>
  <si>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</si>
  <si>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</si>
  <si>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</si>
  <si>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</si>
  <si>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</si>
  <si>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</si>
  <si>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</si>
  <si>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</si>
  <si>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</si>
  <si>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</si>
  <si>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</si>
  <si>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</si>
  <si>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</si>
  <si>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</si>
  <si>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</si>
  <si>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</si>
  <si>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</si>
  <si>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</si>
  <si>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</si>
  <si>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</si>
  <si>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</si>
  <si>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</si>
  <si>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</si>
  <si>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</si>
  <si>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</si>
  <si>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</si>
  <si>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</si>
  <si>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</si>
  <si>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</si>
  <si>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</si>
  <si>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</si>
  <si>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</si>
  <si>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</si>
  <si>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</si>
  <si>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</si>
  <si>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</si>
  <si>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</si>
  <si>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</si>
  <si>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</si>
  <si>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</si>
  <si>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</si>
  <si>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</si>
  <si>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</si>
  <si>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</si>
  <si>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</si>
  <si>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</si>
  <si>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</si>
  <si>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</si>
  <si>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</si>
  <si>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</si>
  <si>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</si>
  <si>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</si>
  <si>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</si>
  <si>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</si>
  <si>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</si>
  <si>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</si>
  <si>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</si>
  <si>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</si>
  <si>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</si>
  <si>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</si>
  <si>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</si>
  <si>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</si>
  <si>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</si>
  <si>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</si>
  <si>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</si>
  <si>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</si>
  <si>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</si>
  <si>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</si>
  <si>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</si>
  <si>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</si>
  <si>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</si>
  <si>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</si>
  <si>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</si>
  <si>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</si>
  <si>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</si>
  <si>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</si>
  <si>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</si>
  <si>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</si>
  <si>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</si>
  <si>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</si>
  <si>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</si>
  <si>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</si>
  <si>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</si>
  <si>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</si>
  <si>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</si>
  <si>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</si>
  <si>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</si>
  <si>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</si>
  <si>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</si>
  <si>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</si>
  <si>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</si>
  <si>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</si>
  <si>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</si>
  <si>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</si>
  <si>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</si>
  <si>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</si>
  <si>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</si>
  <si>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</si>
  <si>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</si>
  <si>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</si>
  <si>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</si>
  <si>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</si>
  <si>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</si>
  <si>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</si>
  <si>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</si>
  <si>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</si>
  <si>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</si>
  <si>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</si>
  <si>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</si>
  <si>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</si>
  <si>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</si>
  <si>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</si>
  <si>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</si>
  <si>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</si>
  <si>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</si>
  <si>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</si>
  <si>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</si>
  <si>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</si>
  <si>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</si>
  <si>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</si>
  <si>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</si>
  <si>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</si>
  <si>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</si>
  <si>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</si>
  <si>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</si>
  <si>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</si>
  <si>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</si>
  <si>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</si>
  <si>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</si>
  <si>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</si>
  <si>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</si>
  <si>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</si>
  <si>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</si>
  <si>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</si>
  <si>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</si>
  <si>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</si>
  <si>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</si>
  <si>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リハビリテーション西播磨病院</t>
  </si>
  <si>
    <t>条例全部</t>
  </si>
  <si>
    <t>病院事業</t>
  </si>
  <si>
    <t>一般病院</t>
  </si>
  <si>
    <t>100床以上～200床未満</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</si>
  <si>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</si>
  <si>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</si>
  <si>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</si>
  <si>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</si>
  <si>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</si>
  <si>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</si>
  <si>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</si>
  <si>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</si>
  <si>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</si>
  <si>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</si>
  <si>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</si>
  <si>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phoneticPr fontId="5"/>
  </si>
  <si>
    <t xml:space="preserve">これからも、ﾘﾊﾋﾞﾘの中核病院として、医療水準の向上を図るための研究を進めるとともに、
地域との医療連携のもとで神経難病患者や脊髄損傷等の重度障害者等を積極的に受け入れ、高度で専門的なﾘﾊﾋﾞﾘ医療を提供していく。
　現在の病床利用率や診療報酬改定に対応した施設基準を維持しつつ、検査等の診療報酬を着実に増やし、ｾﾗﾋﾟｽﾄ等の人員を安定的に確保してﾘﾊﾋﾞﾘ実施単位数を増やすこと等により安定した経営に努めていく。
</t>
    <phoneticPr fontId="5"/>
  </si>
  <si>
    <t>地域の医療機関等で対応困難な高度・専門的なリハビリ医療を提供するとともに、新たに開設した神経難病リハビリテーションセンターにより神経難病患者の在宅療養等を総合的に支援している。
　また、西播磨圏域の認知症疾患医療センターとして、鑑別診断やかかりつけ医の研修、専門医療相談等を実施するほか、医療連携協議会の開催等により、かかりつけ医や地域包括支援センター　行政機関との連携を推進している。</t>
    <rPh sb="37" eb="38">
      <t>アラ</t>
    </rPh>
    <rPh sb="40" eb="42">
      <t>カイセツ</t>
    </rPh>
    <rPh sb="44" eb="46">
      <t>シンケイ</t>
    </rPh>
    <rPh sb="46" eb="48">
      <t>ナンビョウ</t>
    </rPh>
    <rPh sb="64" eb="66">
      <t>シンケイ</t>
    </rPh>
    <rPh sb="66" eb="68">
      <t>ナンビョウ</t>
    </rPh>
    <rPh sb="68" eb="70">
      <t>カンジャ</t>
    </rPh>
    <rPh sb="71" eb="73">
      <t>ザイタク</t>
    </rPh>
    <rPh sb="73" eb="75">
      <t>リョウヨウ</t>
    </rPh>
    <rPh sb="75" eb="76">
      <t>ナド</t>
    </rPh>
    <rPh sb="77" eb="80">
      <t>ソウゴウテキ</t>
    </rPh>
    <rPh sb="81" eb="83">
      <t>シエン</t>
    </rPh>
    <phoneticPr fontId="5"/>
  </si>
  <si>
    <t>(1)収益の確保
　病床利用率は昨年度比△0.9％であったが、投薬料（神経難病患者）、RI検査料の増等により入院単価は昨年度比969円の増となり経常収支比率では、黒字を示す100%を確保し、累積欠損も無いなど、健全経営を続けている。　
　平成28年度に導入したSPECTの運用を開始し、認知症、脳卒中、高次脳機能障害及びﾊﾟｰｷﾝｿﾝ病等の患者に対するﾘﾊﾋﾞﾘ医療の充実を図っている。また、「体制強化加算１」と「認知症ケア加算１」の施設基準を新たに取得し、算定を開始している。
(2)安定的な患者確保
　回復期ﾘﾊﾋﾞﾘﾃｰｼｮﾝ病棟では、効果的なﾘﾊﾋﾞﾘﾃｰｼｮﾝの提供とｱｳﾄｶﾑ評価の実施により入院患者の早期の機能回復、早期退院の一層の推進を図っている。早期の退院支援計画の策定や多職種によるﾘﾊﾋﾞﾘﾃｰｼｮﾝの効果向上への取組、入院時の急性期病院及び退院時の介護事業者等との連携、全県から脊髄損傷患者等重症患者の積極的な受入を行っている。</t>
    <rPh sb="16" eb="20">
      <t>サクネンドヒ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</si>
</sst>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c:v>
                </c:pt>
                <c:pt idx="1">
                  <c:v>95.5</c:v>
                </c:pt>
                <c:pt idx="2">
                  <c:v>95.3</c:v>
                </c:pt>
                <c:pt idx="3">
                  <c:v>95.8</c:v>
                </c:pt>
                <c:pt idx="4">
                  <c:v>94.9</c:v>
                </c:pt>
              </c:numCache>
            </c:numRef>
          </c:val>
          <c:extLst xmlns:c16r2="http://schemas.microsoft.com/office/drawing/2015/06/chart">
            <c:ext xmlns:c16="http://schemas.microsoft.com/office/drawing/2014/chart" uri="{C3380CC4-5D6E-409C-BE32-E72D297353CC}">
              <c16:uniqueId val="{00000000-FB17-4CC8-9EF7-1D8925CE6BE2}"/>
            </c:ext>
          </c:extLst>
        </c:ser>
        <c:dLbls>
          <c:showLegendKey val="0"/>
          <c:showVal val="0"/>
          <c:showCatName val="0"/>
          <c:showSerName val="0"/>
          <c:showPercent val="0"/>
          <c:showBubbleSize val="0"/>
        </c:dLbls>
        <c:gapWidth val="150"/>
        <c:axId val="104215296"/>
        <c:axId val="1042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FB17-4CC8-9EF7-1D8925CE6BE2}"/>
            </c:ext>
          </c:extLst>
        </c:ser>
        <c:dLbls>
          <c:showLegendKey val="0"/>
          <c:showVal val="0"/>
          <c:showCatName val="0"/>
          <c:showSerName val="0"/>
          <c:showPercent val="0"/>
          <c:showBubbleSize val="0"/>
        </c:dLbls>
        <c:marker val="1"/>
        <c:smooth val="0"/>
        <c:axId val="104215296"/>
        <c:axId val="104226816"/>
      </c:lineChart>
      <c:dateAx>
        <c:axId val="104215296"/>
        <c:scaling>
          <c:orientation val="minMax"/>
        </c:scaling>
        <c:delete val="1"/>
        <c:axPos val="b"/>
        <c:numFmt formatCode="ge" sourceLinked="1"/>
        <c:majorTickMark val="none"/>
        <c:minorTickMark val="none"/>
        <c:tickLblPos val="none"/>
        <c:crossAx val="104226816"/>
        <c:crosses val="autoZero"/>
        <c:auto val="1"/>
        <c:lblOffset val="100"/>
        <c:baseTimeUnit val="years"/>
      </c:dateAx>
      <c:valAx>
        <c:axId val="10422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21863</c:v>
                </c:pt>
                <c:pt idx="1">
                  <c:v>25030</c:v>
                </c:pt>
                <c:pt idx="2">
                  <c:v>23513</c:v>
                </c:pt>
                <c:pt idx="3">
                  <c:v>26431</c:v>
                </c:pt>
                <c:pt idx="4">
                  <c:v>28152</c:v>
                </c:pt>
              </c:numCache>
            </c:numRef>
          </c:val>
          <c:extLst xmlns:c16r2="http://schemas.microsoft.com/office/drawing/2015/06/chart">
            <c:ext xmlns:c16="http://schemas.microsoft.com/office/drawing/2014/chart" uri="{C3380CC4-5D6E-409C-BE32-E72D297353CC}">
              <c16:uniqueId val="{00000000-4F1B-4CD7-ABBB-CF29FD33F010}"/>
            </c:ext>
          </c:extLst>
        </c:ser>
        <c:dLbls>
          <c:showLegendKey val="0"/>
          <c:showVal val="0"/>
          <c:showCatName val="0"/>
          <c:showSerName val="0"/>
          <c:showPercent val="0"/>
          <c:showBubbleSize val="0"/>
        </c:dLbls>
        <c:gapWidth val="150"/>
        <c:axId val="104035456"/>
        <c:axId val="1040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4F1B-4CD7-ABBB-CF29FD33F010}"/>
            </c:ext>
          </c:extLst>
        </c:ser>
        <c:dLbls>
          <c:showLegendKey val="0"/>
          <c:showVal val="0"/>
          <c:showCatName val="0"/>
          <c:showSerName val="0"/>
          <c:showPercent val="0"/>
          <c:showBubbleSize val="0"/>
        </c:dLbls>
        <c:marker val="1"/>
        <c:smooth val="0"/>
        <c:axId val="104035456"/>
        <c:axId val="104037376"/>
      </c:lineChart>
      <c:dateAx>
        <c:axId val="104035456"/>
        <c:scaling>
          <c:orientation val="minMax"/>
        </c:scaling>
        <c:delete val="1"/>
        <c:axPos val="b"/>
        <c:numFmt formatCode="ge" sourceLinked="1"/>
        <c:majorTickMark val="none"/>
        <c:minorTickMark val="none"/>
        <c:tickLblPos val="none"/>
        <c:crossAx val="104037376"/>
        <c:crosses val="autoZero"/>
        <c:auto val="1"/>
        <c:lblOffset val="100"/>
        <c:baseTimeUnit val="years"/>
      </c:dateAx>
      <c:valAx>
        <c:axId val="10403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34140</c:v>
                </c:pt>
                <c:pt idx="1">
                  <c:v>35785</c:v>
                </c:pt>
                <c:pt idx="2">
                  <c:v>35749</c:v>
                </c:pt>
                <c:pt idx="3">
                  <c:v>37028</c:v>
                </c:pt>
                <c:pt idx="4">
                  <c:v>37997</c:v>
                </c:pt>
              </c:numCache>
            </c:numRef>
          </c:val>
          <c:extLst xmlns:c16r2="http://schemas.microsoft.com/office/drawing/2015/06/chart">
            <c:ext xmlns:c16="http://schemas.microsoft.com/office/drawing/2014/chart" uri="{C3380CC4-5D6E-409C-BE32-E72D297353CC}">
              <c16:uniqueId val="{00000000-BC35-433D-8F9F-751465E3A53B}"/>
            </c:ext>
          </c:extLst>
        </c:ser>
        <c:dLbls>
          <c:showLegendKey val="0"/>
          <c:showVal val="0"/>
          <c:showCatName val="0"/>
          <c:showSerName val="0"/>
          <c:showPercent val="0"/>
          <c:showBubbleSize val="0"/>
        </c:dLbls>
        <c:gapWidth val="150"/>
        <c:axId val="104141568"/>
        <c:axId val="1041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C35-433D-8F9F-751465E3A53B}"/>
            </c:ext>
          </c:extLst>
        </c:ser>
        <c:dLbls>
          <c:showLegendKey val="0"/>
          <c:showVal val="0"/>
          <c:showCatName val="0"/>
          <c:showSerName val="0"/>
          <c:showPercent val="0"/>
          <c:showBubbleSize val="0"/>
        </c:dLbls>
        <c:marker val="1"/>
        <c:smooth val="0"/>
        <c:axId val="104141568"/>
        <c:axId val="104143488"/>
      </c:lineChart>
      <c:dateAx>
        <c:axId val="104141568"/>
        <c:scaling>
          <c:orientation val="minMax"/>
        </c:scaling>
        <c:delete val="1"/>
        <c:axPos val="b"/>
        <c:numFmt formatCode="ge" sourceLinked="1"/>
        <c:majorTickMark val="none"/>
        <c:minorTickMark val="none"/>
        <c:tickLblPos val="none"/>
        <c:crossAx val="104143488"/>
        <c:crosses val="autoZero"/>
        <c:auto val="1"/>
        <c:lblOffset val="100"/>
        <c:baseTimeUnit val="years"/>
      </c:dateAx>
      <c:valAx>
        <c:axId val="10414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9B-4D33-B447-99E6C5A89E70}"/>
            </c:ext>
          </c:extLst>
        </c:ser>
        <c:dLbls>
          <c:showLegendKey val="0"/>
          <c:showVal val="0"/>
          <c:showCatName val="0"/>
          <c:showSerName val="0"/>
          <c:showPercent val="0"/>
          <c:showBubbleSize val="0"/>
        </c:dLbls>
        <c:gapWidth val="150"/>
        <c:axId val="118431104"/>
        <c:axId val="1190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E09B-4D33-B447-99E6C5A89E70}"/>
            </c:ext>
          </c:extLst>
        </c:ser>
        <c:dLbls>
          <c:showLegendKey val="0"/>
          <c:showVal val="0"/>
          <c:showCatName val="0"/>
          <c:showSerName val="0"/>
          <c:showPercent val="0"/>
          <c:showBubbleSize val="0"/>
        </c:dLbls>
        <c:marker val="1"/>
        <c:smooth val="0"/>
        <c:axId val="118431104"/>
        <c:axId val="119073792"/>
      </c:lineChart>
      <c:dateAx>
        <c:axId val="118431104"/>
        <c:scaling>
          <c:orientation val="minMax"/>
        </c:scaling>
        <c:delete val="1"/>
        <c:axPos val="b"/>
        <c:numFmt formatCode="ge" sourceLinked="1"/>
        <c:majorTickMark val="none"/>
        <c:minorTickMark val="none"/>
        <c:tickLblPos val="none"/>
        <c:crossAx val="119073792"/>
        <c:crosses val="autoZero"/>
        <c:auto val="1"/>
        <c:lblOffset val="100"/>
        <c:baseTimeUnit val="years"/>
      </c:dateAx>
      <c:valAx>
        <c:axId val="1190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105.6</c:v>
                </c:pt>
                <c:pt idx="1">
                  <c:v>106</c:v>
                </c:pt>
                <c:pt idx="2">
                  <c:v>105</c:v>
                </c:pt>
                <c:pt idx="3">
                  <c:v>103.3</c:v>
                </c:pt>
                <c:pt idx="4">
                  <c:v>83</c:v>
                </c:pt>
              </c:numCache>
            </c:numRef>
          </c:val>
          <c:extLst xmlns:c16r2="http://schemas.microsoft.com/office/drawing/2015/06/chart">
            <c:ext xmlns:c16="http://schemas.microsoft.com/office/drawing/2014/chart" uri="{C3380CC4-5D6E-409C-BE32-E72D297353CC}">
              <c16:uniqueId val="{00000000-C479-4623-94A9-31FA52E06688}"/>
            </c:ext>
          </c:extLst>
        </c:ser>
        <c:dLbls>
          <c:showLegendKey val="0"/>
          <c:showVal val="0"/>
          <c:showCatName val="0"/>
          <c:showSerName val="0"/>
          <c:showPercent val="0"/>
          <c:showBubbleSize val="0"/>
        </c:dLbls>
        <c:gapWidth val="150"/>
        <c:axId val="168188544"/>
        <c:axId val="1693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C479-4623-94A9-31FA52E06688}"/>
            </c:ext>
          </c:extLst>
        </c:ser>
        <c:dLbls>
          <c:showLegendKey val="0"/>
          <c:showVal val="0"/>
          <c:showCatName val="0"/>
          <c:showSerName val="0"/>
          <c:showPercent val="0"/>
          <c:showBubbleSize val="0"/>
        </c:dLbls>
        <c:marker val="1"/>
        <c:smooth val="0"/>
        <c:axId val="168188544"/>
        <c:axId val="169387904"/>
      </c:lineChart>
      <c:dateAx>
        <c:axId val="168188544"/>
        <c:scaling>
          <c:orientation val="minMax"/>
        </c:scaling>
        <c:delete val="1"/>
        <c:axPos val="b"/>
        <c:numFmt formatCode="ge" sourceLinked="1"/>
        <c:majorTickMark val="none"/>
        <c:minorTickMark val="none"/>
        <c:tickLblPos val="none"/>
        <c:crossAx val="169387904"/>
        <c:crosses val="autoZero"/>
        <c:auto val="1"/>
        <c:lblOffset val="100"/>
        <c:baseTimeUnit val="years"/>
      </c:dateAx>
      <c:valAx>
        <c:axId val="1693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1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106.8</c:v>
                </c:pt>
                <c:pt idx="1">
                  <c:v>107.8</c:v>
                </c:pt>
                <c:pt idx="2">
                  <c:v>106.2</c:v>
                </c:pt>
                <c:pt idx="3">
                  <c:v>105.1</c:v>
                </c:pt>
                <c:pt idx="4">
                  <c:v>100.4</c:v>
                </c:pt>
              </c:numCache>
            </c:numRef>
          </c:val>
          <c:extLst xmlns:c16r2="http://schemas.microsoft.com/office/drawing/2015/06/chart">
            <c:ext xmlns:c16="http://schemas.microsoft.com/office/drawing/2014/chart" uri="{C3380CC4-5D6E-409C-BE32-E72D297353CC}">
              <c16:uniqueId val="{00000000-C95E-4062-882F-5D4F53923C8B}"/>
            </c:ext>
          </c:extLst>
        </c:ser>
        <c:dLbls>
          <c:showLegendKey val="0"/>
          <c:showVal val="0"/>
          <c:showCatName val="0"/>
          <c:showSerName val="0"/>
          <c:showPercent val="0"/>
          <c:showBubbleSize val="0"/>
        </c:dLbls>
        <c:gapWidth val="150"/>
        <c:axId val="175545728"/>
        <c:axId val="1757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95E-4062-882F-5D4F53923C8B}"/>
            </c:ext>
          </c:extLst>
        </c:ser>
        <c:dLbls>
          <c:showLegendKey val="0"/>
          <c:showVal val="0"/>
          <c:showCatName val="0"/>
          <c:showSerName val="0"/>
          <c:showPercent val="0"/>
          <c:showBubbleSize val="0"/>
        </c:dLbls>
        <c:marker val="1"/>
        <c:smooth val="0"/>
        <c:axId val="175545728"/>
        <c:axId val="175794048"/>
      </c:lineChart>
      <c:dateAx>
        <c:axId val="175545728"/>
        <c:scaling>
          <c:orientation val="minMax"/>
        </c:scaling>
        <c:delete val="1"/>
        <c:axPos val="b"/>
        <c:numFmt formatCode="ge" sourceLinked="1"/>
        <c:majorTickMark val="none"/>
        <c:minorTickMark val="none"/>
        <c:tickLblPos val="none"/>
        <c:crossAx val="175794048"/>
        <c:crosses val="autoZero"/>
        <c:auto val="1"/>
        <c:lblOffset val="100"/>
        <c:baseTimeUnit val="years"/>
      </c:dateAx>
      <c:valAx>
        <c:axId val="1757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55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16.399999999999999</c:v>
                </c:pt>
                <c:pt idx="1">
                  <c:v>20.5</c:v>
                </c:pt>
                <c:pt idx="2">
                  <c:v>24.2</c:v>
                </c:pt>
                <c:pt idx="3">
                  <c:v>29.5</c:v>
                </c:pt>
                <c:pt idx="4">
                  <c:v>32.9</c:v>
                </c:pt>
              </c:numCache>
            </c:numRef>
          </c:val>
          <c:extLst xmlns:c16r2="http://schemas.microsoft.com/office/drawing/2015/06/chart">
            <c:ext xmlns:c16="http://schemas.microsoft.com/office/drawing/2014/chart" uri="{C3380CC4-5D6E-409C-BE32-E72D297353CC}">
              <c16:uniqueId val="{00000000-3561-41AE-8F8A-829BE8383EDF}"/>
            </c:ext>
          </c:extLst>
        </c:ser>
        <c:dLbls>
          <c:showLegendKey val="0"/>
          <c:showVal val="0"/>
          <c:showCatName val="0"/>
          <c:showSerName val="0"/>
          <c:showPercent val="0"/>
          <c:showBubbleSize val="0"/>
        </c:dLbls>
        <c:gapWidth val="150"/>
        <c:axId val="103886848"/>
        <c:axId val="1038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561-41AE-8F8A-829BE8383EDF}"/>
            </c:ext>
          </c:extLst>
        </c:ser>
        <c:dLbls>
          <c:showLegendKey val="0"/>
          <c:showVal val="0"/>
          <c:showCatName val="0"/>
          <c:showSerName val="0"/>
          <c:showPercent val="0"/>
          <c:showBubbleSize val="0"/>
        </c:dLbls>
        <c:marker val="1"/>
        <c:smooth val="0"/>
        <c:axId val="103886848"/>
        <c:axId val="103888384"/>
      </c:lineChart>
      <c:dateAx>
        <c:axId val="103886848"/>
        <c:scaling>
          <c:orientation val="minMax"/>
        </c:scaling>
        <c:delete val="1"/>
        <c:axPos val="b"/>
        <c:numFmt formatCode="ge" sourceLinked="1"/>
        <c:majorTickMark val="none"/>
        <c:minorTickMark val="none"/>
        <c:tickLblPos val="none"/>
        <c:crossAx val="103888384"/>
        <c:crosses val="autoZero"/>
        <c:auto val="1"/>
        <c:lblOffset val="100"/>
        <c:baseTimeUnit val="years"/>
      </c:dateAx>
      <c:valAx>
        <c:axId val="1038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8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c:v>
                </c:pt>
                <c:pt idx="1">
                  <c:v>8</c:v>
                </c:pt>
                <c:pt idx="2">
                  <c:v>19</c:v>
                </c:pt>
                <c:pt idx="3">
                  <c:v>29.7</c:v>
                </c:pt>
                <c:pt idx="4">
                  <c:v>28.7</c:v>
                </c:pt>
              </c:numCache>
            </c:numRef>
          </c:val>
          <c:extLst xmlns:c16r2="http://schemas.microsoft.com/office/drawing/2015/06/chart">
            <c:ext xmlns:c16="http://schemas.microsoft.com/office/drawing/2014/chart" uri="{C3380CC4-5D6E-409C-BE32-E72D297353CC}">
              <c16:uniqueId val="{00000000-C6F8-4274-9686-4DECA8D913F4}"/>
            </c:ext>
          </c:extLst>
        </c:ser>
        <c:dLbls>
          <c:showLegendKey val="0"/>
          <c:showVal val="0"/>
          <c:showCatName val="0"/>
          <c:showSerName val="0"/>
          <c:showPercent val="0"/>
          <c:showBubbleSize val="0"/>
        </c:dLbls>
        <c:gapWidth val="150"/>
        <c:axId val="103906304"/>
        <c:axId val="1039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6F8-4274-9686-4DECA8D913F4}"/>
            </c:ext>
          </c:extLst>
        </c:ser>
        <c:dLbls>
          <c:showLegendKey val="0"/>
          <c:showVal val="0"/>
          <c:showCatName val="0"/>
          <c:showSerName val="0"/>
          <c:showPercent val="0"/>
          <c:showBubbleSize val="0"/>
        </c:dLbls>
        <c:marker val="1"/>
        <c:smooth val="0"/>
        <c:axId val="103906304"/>
        <c:axId val="103928960"/>
      </c:lineChart>
      <c:dateAx>
        <c:axId val="103906304"/>
        <c:scaling>
          <c:orientation val="minMax"/>
        </c:scaling>
        <c:delete val="1"/>
        <c:axPos val="b"/>
        <c:numFmt formatCode="ge" sourceLinked="1"/>
        <c:majorTickMark val="none"/>
        <c:minorTickMark val="none"/>
        <c:tickLblPos val="none"/>
        <c:crossAx val="103928960"/>
        <c:crosses val="autoZero"/>
        <c:auto val="1"/>
        <c:lblOffset val="100"/>
        <c:baseTimeUnit val="years"/>
      </c:dateAx>
      <c:valAx>
        <c:axId val="10392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29338360</c:v>
                </c:pt>
                <c:pt idx="1">
                  <c:v>29459360</c:v>
                </c:pt>
                <c:pt idx="2">
                  <c:v>31644610</c:v>
                </c:pt>
                <c:pt idx="3">
                  <c:v>31905700</c:v>
                </c:pt>
                <c:pt idx="4">
                  <c:v>34003930</c:v>
                </c:pt>
              </c:numCache>
            </c:numRef>
          </c:val>
          <c:extLst xmlns:c16r2="http://schemas.microsoft.com/office/drawing/2015/06/chart">
            <c:ext xmlns:c16="http://schemas.microsoft.com/office/drawing/2014/chart" uri="{C3380CC4-5D6E-409C-BE32-E72D297353CC}">
              <c16:uniqueId val="{00000000-A920-4A30-A15C-B5B9C835B232}"/>
            </c:ext>
          </c:extLst>
        </c:ser>
        <c:dLbls>
          <c:showLegendKey val="0"/>
          <c:showVal val="0"/>
          <c:showCatName val="0"/>
          <c:showSerName val="0"/>
          <c:showPercent val="0"/>
          <c:showBubbleSize val="0"/>
        </c:dLbls>
        <c:gapWidth val="150"/>
        <c:axId val="103942784"/>
        <c:axId val="1039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A920-4A30-A15C-B5B9C835B232}"/>
            </c:ext>
          </c:extLst>
        </c:ser>
        <c:dLbls>
          <c:showLegendKey val="0"/>
          <c:showVal val="0"/>
          <c:showCatName val="0"/>
          <c:showSerName val="0"/>
          <c:showPercent val="0"/>
          <c:showBubbleSize val="0"/>
        </c:dLbls>
        <c:marker val="1"/>
        <c:smooth val="0"/>
        <c:axId val="103942784"/>
        <c:axId val="103944960"/>
      </c:lineChart>
      <c:dateAx>
        <c:axId val="103942784"/>
        <c:scaling>
          <c:orientation val="minMax"/>
        </c:scaling>
        <c:delete val="1"/>
        <c:axPos val="b"/>
        <c:numFmt formatCode="ge" sourceLinked="1"/>
        <c:majorTickMark val="none"/>
        <c:minorTickMark val="none"/>
        <c:tickLblPos val="none"/>
        <c:crossAx val="103944960"/>
        <c:crosses val="autoZero"/>
        <c:auto val="1"/>
        <c:lblOffset val="100"/>
        <c:baseTimeUnit val="years"/>
      </c:dateAx>
      <c:valAx>
        <c:axId val="10394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12.8</c:v>
                </c:pt>
                <c:pt idx="1">
                  <c:v>13.2</c:v>
                </c:pt>
                <c:pt idx="2">
                  <c:v>12.4</c:v>
                </c:pt>
                <c:pt idx="3">
                  <c:v>14</c:v>
                </c:pt>
                <c:pt idx="4">
                  <c:v>17.2</c:v>
                </c:pt>
              </c:numCache>
            </c:numRef>
          </c:val>
          <c:extLst xmlns:c16r2="http://schemas.microsoft.com/office/drawing/2015/06/chart">
            <c:ext xmlns:c16="http://schemas.microsoft.com/office/drawing/2014/chart" uri="{C3380CC4-5D6E-409C-BE32-E72D297353CC}">
              <c16:uniqueId val="{00000000-0580-4E9D-8EF1-F21F545DB6E2}"/>
            </c:ext>
          </c:extLst>
        </c:ser>
        <c:dLbls>
          <c:showLegendKey val="0"/>
          <c:showVal val="0"/>
          <c:showCatName val="0"/>
          <c:showSerName val="0"/>
          <c:showPercent val="0"/>
          <c:showBubbleSize val="0"/>
        </c:dLbls>
        <c:gapWidth val="150"/>
        <c:axId val="103971072"/>
        <c:axId val="1039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0580-4E9D-8EF1-F21F545DB6E2}"/>
            </c:ext>
          </c:extLst>
        </c:ser>
        <c:dLbls>
          <c:showLegendKey val="0"/>
          <c:showVal val="0"/>
          <c:showCatName val="0"/>
          <c:showSerName val="0"/>
          <c:showPercent val="0"/>
          <c:showBubbleSize val="0"/>
        </c:dLbls>
        <c:marker val="1"/>
        <c:smooth val="0"/>
        <c:axId val="103971072"/>
        <c:axId val="103977344"/>
      </c:lineChart>
      <c:dateAx>
        <c:axId val="103971072"/>
        <c:scaling>
          <c:orientation val="minMax"/>
        </c:scaling>
        <c:delete val="1"/>
        <c:axPos val="b"/>
        <c:numFmt formatCode="ge" sourceLinked="1"/>
        <c:majorTickMark val="none"/>
        <c:minorTickMark val="none"/>
        <c:tickLblPos val="none"/>
        <c:crossAx val="103977344"/>
        <c:crosses val="autoZero"/>
        <c:auto val="1"/>
        <c:lblOffset val="100"/>
        <c:baseTimeUnit val="years"/>
      </c:dateAx>
      <c:valAx>
        <c:axId val="1039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55.7</c:v>
                </c:pt>
                <c:pt idx="1">
                  <c:v>55.8</c:v>
                </c:pt>
                <c:pt idx="2">
                  <c:v>58.4</c:v>
                </c:pt>
                <c:pt idx="3">
                  <c:v>58</c:v>
                </c:pt>
                <c:pt idx="4">
                  <c:v>63.4</c:v>
                </c:pt>
              </c:numCache>
            </c:numRef>
          </c:val>
          <c:extLst xmlns:c16r2="http://schemas.microsoft.com/office/drawing/2015/06/chart">
            <c:ext xmlns:c16="http://schemas.microsoft.com/office/drawing/2014/chart" uri="{C3380CC4-5D6E-409C-BE32-E72D297353CC}">
              <c16:uniqueId val="{00000000-D769-464A-BE6A-F90619D62FCB}"/>
            </c:ext>
          </c:extLst>
        </c:ser>
        <c:dLbls>
          <c:showLegendKey val="0"/>
          <c:showVal val="0"/>
          <c:showCatName val="0"/>
          <c:showSerName val="0"/>
          <c:showPercent val="0"/>
          <c:showBubbleSize val="0"/>
        </c:dLbls>
        <c:gapWidth val="150"/>
        <c:axId val="104007168"/>
        <c:axId val="1040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D769-464A-BE6A-F90619D62FCB}"/>
            </c:ext>
          </c:extLst>
        </c:ser>
        <c:dLbls>
          <c:showLegendKey val="0"/>
          <c:showVal val="0"/>
          <c:showCatName val="0"/>
          <c:showSerName val="0"/>
          <c:showPercent val="0"/>
          <c:showBubbleSize val="0"/>
        </c:dLbls>
        <c:marker val="1"/>
        <c:smooth val="0"/>
        <c:axId val="104007168"/>
        <c:axId val="104009088"/>
      </c:lineChart>
      <c:dateAx>
        <c:axId val="104007168"/>
        <c:scaling>
          <c:orientation val="minMax"/>
        </c:scaling>
        <c:delete val="1"/>
        <c:axPos val="b"/>
        <c:numFmt formatCode="ge" sourceLinked="1"/>
        <c:majorTickMark val="none"/>
        <c:minorTickMark val="none"/>
        <c:tickLblPos val="none"/>
        <c:crossAx val="104009088"/>
        <c:crosses val="autoZero"/>
        <c:auto val="1"/>
        <c:lblOffset val="100"/>
        <c:baseTimeUnit val="years"/>
      </c:dateAx>
      <c:valAx>
        <c:axId val="10400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J20" zoomScaleNormal="100" zoomScaleSheetLayoutView="70" workbookViewId="0">
      <selection activeCell="MJ39" sqref="MJ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6" t="str">
        <f>データ!H6</f>
        <v>兵庫県　リハビリテーション西播磨病院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c r="A8" s="2"/>
      <c r="B8" s="153" t="str">
        <f>データ!K6</f>
        <v>条例全部</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100床以上～200床未満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自治体職員</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100</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c r="A10" s="2"/>
      <c r="B10" s="153" t="str">
        <f>データ!P6</f>
        <v>指定管理者(利用料金制)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10</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訓</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t="str">
        <f>データ!AC6</f>
        <v>-</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100</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c r="A12" s="2"/>
      <c r="B12" s="142">
        <f>データ!U6</f>
        <v>5570618</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9948</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１５：１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100</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100</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170</v>
      </c>
      <c r="NN18" s="130"/>
      <c r="NO18" s="125" t="s">
        <v>38</v>
      </c>
      <c r="NP18" s="126"/>
      <c r="NQ18" s="126"/>
      <c r="NR18" s="129" t="s">
        <v>170</v>
      </c>
      <c r="NS18" s="130"/>
      <c r="NT18" s="125" t="s">
        <v>68</v>
      </c>
      <c r="NU18" s="126"/>
      <c r="NV18" s="126"/>
      <c r="NW18" s="129" t="s">
        <v>170</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173</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106.8</v>
      </c>
      <c r="Q33" s="88"/>
      <c r="R33" s="88"/>
      <c r="S33" s="88"/>
      <c r="T33" s="88"/>
      <c r="U33" s="88"/>
      <c r="V33" s="88"/>
      <c r="W33" s="88"/>
      <c r="X33" s="88"/>
      <c r="Y33" s="88"/>
      <c r="Z33" s="88"/>
      <c r="AA33" s="88"/>
      <c r="AB33" s="88"/>
      <c r="AC33" s="88"/>
      <c r="AD33" s="89"/>
      <c r="AE33" s="87">
        <f>データ!AI7</f>
        <v>107.8</v>
      </c>
      <c r="AF33" s="88"/>
      <c r="AG33" s="88"/>
      <c r="AH33" s="88"/>
      <c r="AI33" s="88"/>
      <c r="AJ33" s="88"/>
      <c r="AK33" s="88"/>
      <c r="AL33" s="88"/>
      <c r="AM33" s="88"/>
      <c r="AN33" s="88"/>
      <c r="AO33" s="88"/>
      <c r="AP33" s="88"/>
      <c r="AQ33" s="88"/>
      <c r="AR33" s="88"/>
      <c r="AS33" s="89"/>
      <c r="AT33" s="87">
        <f>データ!AJ7</f>
        <v>106.2</v>
      </c>
      <c r="AU33" s="88"/>
      <c r="AV33" s="88"/>
      <c r="AW33" s="88"/>
      <c r="AX33" s="88"/>
      <c r="AY33" s="88"/>
      <c r="AZ33" s="88"/>
      <c r="BA33" s="88"/>
      <c r="BB33" s="88"/>
      <c r="BC33" s="88"/>
      <c r="BD33" s="88"/>
      <c r="BE33" s="88"/>
      <c r="BF33" s="88"/>
      <c r="BG33" s="88"/>
      <c r="BH33" s="89"/>
      <c r="BI33" s="87">
        <f>データ!AK7</f>
        <v>105.1</v>
      </c>
      <c r="BJ33" s="88"/>
      <c r="BK33" s="88"/>
      <c r="BL33" s="88"/>
      <c r="BM33" s="88"/>
      <c r="BN33" s="88"/>
      <c r="BO33" s="88"/>
      <c r="BP33" s="88"/>
      <c r="BQ33" s="88"/>
      <c r="BR33" s="88"/>
      <c r="BS33" s="88"/>
      <c r="BT33" s="88"/>
      <c r="BU33" s="88"/>
      <c r="BV33" s="88"/>
      <c r="BW33" s="89"/>
      <c r="BX33" s="87">
        <f>データ!AL7</f>
        <v>100.4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105.6</v>
      </c>
      <c r="DE33" s="88"/>
      <c r="DF33" s="88"/>
      <c r="DG33" s="88"/>
      <c r="DH33" s="88"/>
      <c r="DI33" s="88"/>
      <c r="DJ33" s="88"/>
      <c r="DK33" s="88"/>
      <c r="DL33" s="88"/>
      <c r="DM33" s="88"/>
      <c r="DN33" s="88"/>
      <c r="DO33" s="88"/>
      <c r="DP33" s="88"/>
      <c r="DQ33" s="88"/>
      <c r="DR33" s="89"/>
      <c r="DS33" s="87">
        <f>データ!AT7</f>
        <v>106</v>
      </c>
      <c r="DT33" s="88"/>
      <c r="DU33" s="88"/>
      <c r="DV33" s="88"/>
      <c r="DW33" s="88"/>
      <c r="DX33" s="88"/>
      <c r="DY33" s="88"/>
      <c r="DZ33" s="88"/>
      <c r="EA33" s="88"/>
      <c r="EB33" s="88"/>
      <c r="EC33" s="88"/>
      <c r="ED33" s="88"/>
      <c r="EE33" s="88"/>
      <c r="EF33" s="88"/>
      <c r="EG33" s="89"/>
      <c r="EH33" s="87">
        <f>データ!AU7</f>
        <v>105</v>
      </c>
      <c r="EI33" s="88"/>
      <c r="EJ33" s="88"/>
      <c r="EK33" s="88"/>
      <c r="EL33" s="88"/>
      <c r="EM33" s="88"/>
      <c r="EN33" s="88"/>
      <c r="EO33" s="88"/>
      <c r="EP33" s="88"/>
      <c r="EQ33" s="88"/>
      <c r="ER33" s="88"/>
      <c r="ES33" s="88"/>
      <c r="ET33" s="88"/>
      <c r="EU33" s="88"/>
      <c r="EV33" s="89"/>
      <c r="EW33" s="87">
        <f>データ!AV7</f>
        <v>103.3</v>
      </c>
      <c r="EX33" s="88"/>
      <c r="EY33" s="88"/>
      <c r="EZ33" s="88"/>
      <c r="FA33" s="88"/>
      <c r="FB33" s="88"/>
      <c r="FC33" s="88"/>
      <c r="FD33" s="88"/>
      <c r="FE33" s="88"/>
      <c r="FF33" s="88"/>
      <c r="FG33" s="88"/>
      <c r="FH33" s="88"/>
      <c r="FI33" s="88"/>
      <c r="FJ33" s="88"/>
      <c r="FK33" s="89"/>
      <c r="FL33" s="87">
        <f>データ!AW7</f>
        <v>83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95</v>
      </c>
      <c r="KG33" s="88"/>
      <c r="KH33" s="88"/>
      <c r="KI33" s="88"/>
      <c r="KJ33" s="88"/>
      <c r="KK33" s="88"/>
      <c r="KL33" s="88"/>
      <c r="KM33" s="88"/>
      <c r="KN33" s="88"/>
      <c r="KO33" s="88"/>
      <c r="KP33" s="88"/>
      <c r="KQ33" s="88"/>
      <c r="KR33" s="88"/>
      <c r="KS33" s="88"/>
      <c r="KT33" s="89"/>
      <c r="KU33" s="87">
        <f>データ!BP7</f>
        <v>95.5</v>
      </c>
      <c r="KV33" s="88"/>
      <c r="KW33" s="88"/>
      <c r="KX33" s="88"/>
      <c r="KY33" s="88"/>
      <c r="KZ33" s="88"/>
      <c r="LA33" s="88"/>
      <c r="LB33" s="88"/>
      <c r="LC33" s="88"/>
      <c r="LD33" s="88"/>
      <c r="LE33" s="88"/>
      <c r="LF33" s="88"/>
      <c r="LG33" s="88"/>
      <c r="LH33" s="88"/>
      <c r="LI33" s="89"/>
      <c r="LJ33" s="87">
        <f>データ!BQ7</f>
        <v>95.3</v>
      </c>
      <c r="LK33" s="88"/>
      <c r="LL33" s="88"/>
      <c r="LM33" s="88"/>
      <c r="LN33" s="88"/>
      <c r="LO33" s="88"/>
      <c r="LP33" s="88"/>
      <c r="LQ33" s="88"/>
      <c r="LR33" s="88"/>
      <c r="LS33" s="88"/>
      <c r="LT33" s="88"/>
      <c r="LU33" s="88"/>
      <c r="LV33" s="88"/>
      <c r="LW33" s="88"/>
      <c r="LX33" s="89"/>
      <c r="LY33" s="87">
        <f>データ!BR7</f>
        <v>95.8</v>
      </c>
      <c r="LZ33" s="88"/>
      <c r="MA33" s="88"/>
      <c r="MB33" s="88"/>
      <c r="MC33" s="88"/>
      <c r="MD33" s="88"/>
      <c r="ME33" s="88"/>
      <c r="MF33" s="88"/>
      <c r="MG33" s="88"/>
      <c r="MH33" s="88"/>
      <c r="MI33" s="88"/>
      <c r="MJ33" s="88"/>
      <c r="MK33" s="88"/>
      <c r="ML33" s="88"/>
      <c r="MM33" s="89"/>
      <c r="MN33" s="87">
        <f>データ!BS7</f>
        <v>94.9</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66</v>
      </c>
      <c r="OD39" s="29"/>
      <c r="OE39" s="29"/>
    </row>
    <row r="40" spans="1:395" ht="36"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8"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171</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34140</v>
      </c>
      <c r="Q55" s="106"/>
      <c r="R55" s="106"/>
      <c r="S55" s="106"/>
      <c r="T55" s="106"/>
      <c r="U55" s="106"/>
      <c r="V55" s="106"/>
      <c r="W55" s="106"/>
      <c r="X55" s="106"/>
      <c r="Y55" s="106"/>
      <c r="Z55" s="106"/>
      <c r="AA55" s="106"/>
      <c r="AB55" s="106"/>
      <c r="AC55" s="106"/>
      <c r="AD55" s="107"/>
      <c r="AE55" s="105">
        <f>データ!CA7</f>
        <v>35785</v>
      </c>
      <c r="AF55" s="106"/>
      <c r="AG55" s="106"/>
      <c r="AH55" s="106"/>
      <c r="AI55" s="106"/>
      <c r="AJ55" s="106"/>
      <c r="AK55" s="106"/>
      <c r="AL55" s="106"/>
      <c r="AM55" s="106"/>
      <c r="AN55" s="106"/>
      <c r="AO55" s="106"/>
      <c r="AP55" s="106"/>
      <c r="AQ55" s="106"/>
      <c r="AR55" s="106"/>
      <c r="AS55" s="107"/>
      <c r="AT55" s="105">
        <f>データ!CB7</f>
        <v>35749</v>
      </c>
      <c r="AU55" s="106"/>
      <c r="AV55" s="106"/>
      <c r="AW55" s="106"/>
      <c r="AX55" s="106"/>
      <c r="AY55" s="106"/>
      <c r="AZ55" s="106"/>
      <c r="BA55" s="106"/>
      <c r="BB55" s="106"/>
      <c r="BC55" s="106"/>
      <c r="BD55" s="106"/>
      <c r="BE55" s="106"/>
      <c r="BF55" s="106"/>
      <c r="BG55" s="106"/>
      <c r="BH55" s="107"/>
      <c r="BI55" s="105">
        <f>データ!CC7</f>
        <v>37028</v>
      </c>
      <c r="BJ55" s="106"/>
      <c r="BK55" s="106"/>
      <c r="BL55" s="106"/>
      <c r="BM55" s="106"/>
      <c r="BN55" s="106"/>
      <c r="BO55" s="106"/>
      <c r="BP55" s="106"/>
      <c r="BQ55" s="106"/>
      <c r="BR55" s="106"/>
      <c r="BS55" s="106"/>
      <c r="BT55" s="106"/>
      <c r="BU55" s="106"/>
      <c r="BV55" s="106"/>
      <c r="BW55" s="107"/>
      <c r="BX55" s="105">
        <f>データ!CD7</f>
        <v>37997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21863</v>
      </c>
      <c r="DE55" s="106"/>
      <c r="DF55" s="106"/>
      <c r="DG55" s="106"/>
      <c r="DH55" s="106"/>
      <c r="DI55" s="106"/>
      <c r="DJ55" s="106"/>
      <c r="DK55" s="106"/>
      <c r="DL55" s="106"/>
      <c r="DM55" s="106"/>
      <c r="DN55" s="106"/>
      <c r="DO55" s="106"/>
      <c r="DP55" s="106"/>
      <c r="DQ55" s="106"/>
      <c r="DR55" s="107"/>
      <c r="DS55" s="105">
        <f>データ!CL7</f>
        <v>25030</v>
      </c>
      <c r="DT55" s="106"/>
      <c r="DU55" s="106"/>
      <c r="DV55" s="106"/>
      <c r="DW55" s="106"/>
      <c r="DX55" s="106"/>
      <c r="DY55" s="106"/>
      <c r="DZ55" s="106"/>
      <c r="EA55" s="106"/>
      <c r="EB55" s="106"/>
      <c r="EC55" s="106"/>
      <c r="ED55" s="106"/>
      <c r="EE55" s="106"/>
      <c r="EF55" s="106"/>
      <c r="EG55" s="107"/>
      <c r="EH55" s="105">
        <f>データ!CM7</f>
        <v>23513</v>
      </c>
      <c r="EI55" s="106"/>
      <c r="EJ55" s="106"/>
      <c r="EK55" s="106"/>
      <c r="EL55" s="106"/>
      <c r="EM55" s="106"/>
      <c r="EN55" s="106"/>
      <c r="EO55" s="106"/>
      <c r="EP55" s="106"/>
      <c r="EQ55" s="106"/>
      <c r="ER55" s="106"/>
      <c r="ES55" s="106"/>
      <c r="ET55" s="106"/>
      <c r="EU55" s="106"/>
      <c r="EV55" s="107"/>
      <c r="EW55" s="105">
        <f>データ!CN7</f>
        <v>26431</v>
      </c>
      <c r="EX55" s="106"/>
      <c r="EY55" s="106"/>
      <c r="EZ55" s="106"/>
      <c r="FA55" s="106"/>
      <c r="FB55" s="106"/>
      <c r="FC55" s="106"/>
      <c r="FD55" s="106"/>
      <c r="FE55" s="106"/>
      <c r="FF55" s="106"/>
      <c r="FG55" s="106"/>
      <c r="FH55" s="106"/>
      <c r="FI55" s="106"/>
      <c r="FJ55" s="106"/>
      <c r="FK55" s="107"/>
      <c r="FL55" s="105">
        <f>データ!CO7</f>
        <v>28152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55.7</v>
      </c>
      <c r="GS55" s="88"/>
      <c r="GT55" s="88"/>
      <c r="GU55" s="88"/>
      <c r="GV55" s="88"/>
      <c r="GW55" s="88"/>
      <c r="GX55" s="88"/>
      <c r="GY55" s="88"/>
      <c r="GZ55" s="88"/>
      <c r="HA55" s="88"/>
      <c r="HB55" s="88"/>
      <c r="HC55" s="88"/>
      <c r="HD55" s="88"/>
      <c r="HE55" s="88"/>
      <c r="HF55" s="89"/>
      <c r="HG55" s="87">
        <f>データ!CW7</f>
        <v>55.8</v>
      </c>
      <c r="HH55" s="88"/>
      <c r="HI55" s="88"/>
      <c r="HJ55" s="88"/>
      <c r="HK55" s="88"/>
      <c r="HL55" s="88"/>
      <c r="HM55" s="88"/>
      <c r="HN55" s="88"/>
      <c r="HO55" s="88"/>
      <c r="HP55" s="88"/>
      <c r="HQ55" s="88"/>
      <c r="HR55" s="88"/>
      <c r="HS55" s="88"/>
      <c r="HT55" s="88"/>
      <c r="HU55" s="89"/>
      <c r="HV55" s="87">
        <f>データ!CX7</f>
        <v>58.4</v>
      </c>
      <c r="HW55" s="88"/>
      <c r="HX55" s="88"/>
      <c r="HY55" s="88"/>
      <c r="HZ55" s="88"/>
      <c r="IA55" s="88"/>
      <c r="IB55" s="88"/>
      <c r="IC55" s="88"/>
      <c r="ID55" s="88"/>
      <c r="IE55" s="88"/>
      <c r="IF55" s="88"/>
      <c r="IG55" s="88"/>
      <c r="IH55" s="88"/>
      <c r="II55" s="88"/>
      <c r="IJ55" s="89"/>
      <c r="IK55" s="87">
        <f>データ!CY7</f>
        <v>58</v>
      </c>
      <c r="IL55" s="88"/>
      <c r="IM55" s="88"/>
      <c r="IN55" s="88"/>
      <c r="IO55" s="88"/>
      <c r="IP55" s="88"/>
      <c r="IQ55" s="88"/>
      <c r="IR55" s="88"/>
      <c r="IS55" s="88"/>
      <c r="IT55" s="88"/>
      <c r="IU55" s="88"/>
      <c r="IV55" s="88"/>
      <c r="IW55" s="88"/>
      <c r="IX55" s="88"/>
      <c r="IY55" s="89"/>
      <c r="IZ55" s="87">
        <f>データ!CZ7</f>
        <v>63.4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12.8</v>
      </c>
      <c r="KG55" s="88"/>
      <c r="KH55" s="88"/>
      <c r="KI55" s="88"/>
      <c r="KJ55" s="88"/>
      <c r="KK55" s="88"/>
      <c r="KL55" s="88"/>
      <c r="KM55" s="88"/>
      <c r="KN55" s="88"/>
      <c r="KO55" s="88"/>
      <c r="KP55" s="88"/>
      <c r="KQ55" s="88"/>
      <c r="KR55" s="88"/>
      <c r="KS55" s="88"/>
      <c r="KT55" s="89"/>
      <c r="KU55" s="87">
        <f>データ!DH7</f>
        <v>13.2</v>
      </c>
      <c r="KV55" s="88"/>
      <c r="KW55" s="88"/>
      <c r="KX55" s="88"/>
      <c r="KY55" s="88"/>
      <c r="KZ55" s="88"/>
      <c r="LA55" s="88"/>
      <c r="LB55" s="88"/>
      <c r="LC55" s="88"/>
      <c r="LD55" s="88"/>
      <c r="LE55" s="88"/>
      <c r="LF55" s="88"/>
      <c r="LG55" s="88"/>
      <c r="LH55" s="88"/>
      <c r="LI55" s="89"/>
      <c r="LJ55" s="87">
        <f>データ!DI7</f>
        <v>12.4</v>
      </c>
      <c r="LK55" s="88"/>
      <c r="LL55" s="88"/>
      <c r="LM55" s="88"/>
      <c r="LN55" s="88"/>
      <c r="LO55" s="88"/>
      <c r="LP55" s="88"/>
      <c r="LQ55" s="88"/>
      <c r="LR55" s="88"/>
      <c r="LS55" s="88"/>
      <c r="LT55" s="88"/>
      <c r="LU55" s="88"/>
      <c r="LV55" s="88"/>
      <c r="LW55" s="88"/>
      <c r="LX55" s="89"/>
      <c r="LY55" s="87">
        <f>データ!DJ7</f>
        <v>14</v>
      </c>
      <c r="LZ55" s="88"/>
      <c r="MA55" s="88"/>
      <c r="MB55" s="88"/>
      <c r="MC55" s="88"/>
      <c r="MD55" s="88"/>
      <c r="ME55" s="88"/>
      <c r="MF55" s="88"/>
      <c r="MG55" s="88"/>
      <c r="MH55" s="88"/>
      <c r="MI55" s="88"/>
      <c r="MJ55" s="88"/>
      <c r="MK55" s="88"/>
      <c r="ML55" s="88"/>
      <c r="MM55" s="89"/>
      <c r="MN55" s="87">
        <f>データ!DK7</f>
        <v>17.2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16.399999999999999</v>
      </c>
      <c r="V79" s="82"/>
      <c r="W79" s="82"/>
      <c r="X79" s="82"/>
      <c r="Y79" s="82"/>
      <c r="Z79" s="82"/>
      <c r="AA79" s="82"/>
      <c r="AB79" s="82"/>
      <c r="AC79" s="82"/>
      <c r="AD79" s="82"/>
      <c r="AE79" s="82"/>
      <c r="AF79" s="82"/>
      <c r="AG79" s="82"/>
      <c r="AH79" s="82"/>
      <c r="AI79" s="82"/>
      <c r="AJ79" s="82"/>
      <c r="AK79" s="82"/>
      <c r="AL79" s="82"/>
      <c r="AM79" s="82"/>
      <c r="AN79" s="82">
        <f>データ!DS7</f>
        <v>20.5</v>
      </c>
      <c r="AO79" s="82"/>
      <c r="AP79" s="82"/>
      <c r="AQ79" s="82"/>
      <c r="AR79" s="82"/>
      <c r="AS79" s="82"/>
      <c r="AT79" s="82"/>
      <c r="AU79" s="82"/>
      <c r="AV79" s="82"/>
      <c r="AW79" s="82"/>
      <c r="AX79" s="82"/>
      <c r="AY79" s="82"/>
      <c r="AZ79" s="82"/>
      <c r="BA79" s="82"/>
      <c r="BB79" s="82"/>
      <c r="BC79" s="82"/>
      <c r="BD79" s="82"/>
      <c r="BE79" s="82"/>
      <c r="BF79" s="82"/>
      <c r="BG79" s="82">
        <f>データ!DT7</f>
        <v>24.2</v>
      </c>
      <c r="BH79" s="82"/>
      <c r="BI79" s="82"/>
      <c r="BJ79" s="82"/>
      <c r="BK79" s="82"/>
      <c r="BL79" s="82"/>
      <c r="BM79" s="82"/>
      <c r="BN79" s="82"/>
      <c r="BO79" s="82"/>
      <c r="BP79" s="82"/>
      <c r="BQ79" s="82"/>
      <c r="BR79" s="82"/>
      <c r="BS79" s="82"/>
      <c r="BT79" s="82"/>
      <c r="BU79" s="82"/>
      <c r="BV79" s="82"/>
      <c r="BW79" s="82"/>
      <c r="BX79" s="82"/>
      <c r="BY79" s="82"/>
      <c r="BZ79" s="82">
        <f>データ!DU7</f>
        <v>29.5</v>
      </c>
      <c r="CA79" s="82"/>
      <c r="CB79" s="82"/>
      <c r="CC79" s="82"/>
      <c r="CD79" s="82"/>
      <c r="CE79" s="82"/>
      <c r="CF79" s="82"/>
      <c r="CG79" s="82"/>
      <c r="CH79" s="82"/>
      <c r="CI79" s="82"/>
      <c r="CJ79" s="82"/>
      <c r="CK79" s="82"/>
      <c r="CL79" s="82"/>
      <c r="CM79" s="82"/>
      <c r="CN79" s="82"/>
      <c r="CO79" s="82"/>
      <c r="CP79" s="82"/>
      <c r="CQ79" s="82"/>
      <c r="CR79" s="82"/>
      <c r="CS79" s="82">
        <f>データ!DV7</f>
        <v>32.9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v>
      </c>
      <c r="EP79" s="82"/>
      <c r="EQ79" s="82"/>
      <c r="ER79" s="82"/>
      <c r="ES79" s="82"/>
      <c r="ET79" s="82"/>
      <c r="EU79" s="82"/>
      <c r="EV79" s="82"/>
      <c r="EW79" s="82"/>
      <c r="EX79" s="82"/>
      <c r="EY79" s="82"/>
      <c r="EZ79" s="82"/>
      <c r="FA79" s="82"/>
      <c r="FB79" s="82"/>
      <c r="FC79" s="82"/>
      <c r="FD79" s="82"/>
      <c r="FE79" s="82"/>
      <c r="FF79" s="82"/>
      <c r="FG79" s="82"/>
      <c r="FH79" s="82">
        <f>データ!ED7</f>
        <v>8</v>
      </c>
      <c r="FI79" s="82"/>
      <c r="FJ79" s="82"/>
      <c r="FK79" s="82"/>
      <c r="FL79" s="82"/>
      <c r="FM79" s="82"/>
      <c r="FN79" s="82"/>
      <c r="FO79" s="82"/>
      <c r="FP79" s="82"/>
      <c r="FQ79" s="82"/>
      <c r="FR79" s="82"/>
      <c r="FS79" s="82"/>
      <c r="FT79" s="82"/>
      <c r="FU79" s="82"/>
      <c r="FV79" s="82"/>
      <c r="FW79" s="82"/>
      <c r="FX79" s="82"/>
      <c r="FY79" s="82"/>
      <c r="FZ79" s="82"/>
      <c r="GA79" s="82">
        <f>データ!EE7</f>
        <v>19</v>
      </c>
      <c r="GB79" s="82"/>
      <c r="GC79" s="82"/>
      <c r="GD79" s="82"/>
      <c r="GE79" s="82"/>
      <c r="GF79" s="82"/>
      <c r="GG79" s="82"/>
      <c r="GH79" s="82"/>
      <c r="GI79" s="82"/>
      <c r="GJ79" s="82"/>
      <c r="GK79" s="82"/>
      <c r="GL79" s="82"/>
      <c r="GM79" s="82"/>
      <c r="GN79" s="82"/>
      <c r="GO79" s="82"/>
      <c r="GP79" s="82"/>
      <c r="GQ79" s="82"/>
      <c r="GR79" s="82"/>
      <c r="GS79" s="82"/>
      <c r="GT79" s="82">
        <f>データ!EF7</f>
        <v>29.7</v>
      </c>
      <c r="GU79" s="82"/>
      <c r="GV79" s="82"/>
      <c r="GW79" s="82"/>
      <c r="GX79" s="82"/>
      <c r="GY79" s="82"/>
      <c r="GZ79" s="82"/>
      <c r="HA79" s="82"/>
      <c r="HB79" s="82"/>
      <c r="HC79" s="82"/>
      <c r="HD79" s="82"/>
      <c r="HE79" s="82"/>
      <c r="HF79" s="82"/>
      <c r="HG79" s="82"/>
      <c r="HH79" s="82"/>
      <c r="HI79" s="82"/>
      <c r="HJ79" s="82"/>
      <c r="HK79" s="82"/>
      <c r="HL79" s="82"/>
      <c r="HM79" s="82">
        <f>データ!EG7</f>
        <v>28.7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29338360</v>
      </c>
      <c r="JK79" s="81"/>
      <c r="JL79" s="81"/>
      <c r="JM79" s="81"/>
      <c r="JN79" s="81"/>
      <c r="JO79" s="81"/>
      <c r="JP79" s="81"/>
      <c r="JQ79" s="81"/>
      <c r="JR79" s="81"/>
      <c r="JS79" s="81"/>
      <c r="JT79" s="81"/>
      <c r="JU79" s="81"/>
      <c r="JV79" s="81"/>
      <c r="JW79" s="81"/>
      <c r="JX79" s="81"/>
      <c r="JY79" s="81"/>
      <c r="JZ79" s="81"/>
      <c r="KA79" s="81"/>
      <c r="KB79" s="81"/>
      <c r="KC79" s="81">
        <f>データ!EO7</f>
        <v>29459360</v>
      </c>
      <c r="KD79" s="81"/>
      <c r="KE79" s="81"/>
      <c r="KF79" s="81"/>
      <c r="KG79" s="81"/>
      <c r="KH79" s="81"/>
      <c r="KI79" s="81"/>
      <c r="KJ79" s="81"/>
      <c r="KK79" s="81"/>
      <c r="KL79" s="81"/>
      <c r="KM79" s="81"/>
      <c r="KN79" s="81"/>
      <c r="KO79" s="81"/>
      <c r="KP79" s="81"/>
      <c r="KQ79" s="81"/>
      <c r="KR79" s="81"/>
      <c r="KS79" s="81"/>
      <c r="KT79" s="81"/>
      <c r="KU79" s="81"/>
      <c r="KV79" s="81">
        <f>データ!EP7</f>
        <v>31644610</v>
      </c>
      <c r="KW79" s="81"/>
      <c r="KX79" s="81"/>
      <c r="KY79" s="81"/>
      <c r="KZ79" s="81"/>
      <c r="LA79" s="81"/>
      <c r="LB79" s="81"/>
      <c r="LC79" s="81"/>
      <c r="LD79" s="81"/>
      <c r="LE79" s="81"/>
      <c r="LF79" s="81"/>
      <c r="LG79" s="81"/>
      <c r="LH79" s="81"/>
      <c r="LI79" s="81"/>
      <c r="LJ79" s="81"/>
      <c r="LK79" s="81"/>
      <c r="LL79" s="81"/>
      <c r="LM79" s="81"/>
      <c r="LN79" s="81"/>
      <c r="LO79" s="81">
        <f>データ!EQ7</f>
        <v>31905700</v>
      </c>
      <c r="LP79" s="81"/>
      <c r="LQ79" s="81"/>
      <c r="LR79" s="81"/>
      <c r="LS79" s="81"/>
      <c r="LT79" s="81"/>
      <c r="LU79" s="81"/>
      <c r="LV79" s="81"/>
      <c r="LW79" s="81"/>
      <c r="LX79" s="81"/>
      <c r="LY79" s="81"/>
      <c r="LZ79" s="81"/>
      <c r="MA79" s="81"/>
      <c r="MB79" s="81"/>
      <c r="MC79" s="81"/>
      <c r="MD79" s="81"/>
      <c r="ME79" s="81"/>
      <c r="MF79" s="81"/>
      <c r="MG79" s="81"/>
      <c r="MH79" s="81">
        <f>データ!ER7</f>
        <v>34003930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eO3Vqxfuu9ENkjC6CQZ1t9esUZcGxGkBlg8swVx0SRI0kqCcJisnom46poxLjpkcswi3msg69EqBbhYECNmlA==" saltValue="RF885V2hnKs/ih/6XP9Ox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106</v>
      </c>
      <c r="AI4" s="169"/>
      <c r="AJ4" s="169"/>
      <c r="AK4" s="169"/>
      <c r="AL4" s="169"/>
      <c r="AM4" s="169"/>
      <c r="AN4" s="169"/>
      <c r="AO4" s="169"/>
      <c r="AP4" s="169"/>
      <c r="AQ4" s="169"/>
      <c r="AR4" s="170"/>
      <c r="AS4" s="171" t="s">
        <v>107</v>
      </c>
      <c r="AT4" s="167"/>
      <c r="AU4" s="167"/>
      <c r="AV4" s="167"/>
      <c r="AW4" s="167"/>
      <c r="AX4" s="167"/>
      <c r="AY4" s="167"/>
      <c r="AZ4" s="167"/>
      <c r="BA4" s="167"/>
      <c r="BB4" s="167"/>
      <c r="BC4" s="167"/>
      <c r="BD4" s="171" t="s">
        <v>108</v>
      </c>
      <c r="BE4" s="167"/>
      <c r="BF4" s="167"/>
      <c r="BG4" s="167"/>
      <c r="BH4" s="167"/>
      <c r="BI4" s="167"/>
      <c r="BJ4" s="167"/>
      <c r="BK4" s="167"/>
      <c r="BL4" s="167"/>
      <c r="BM4" s="167"/>
      <c r="BN4" s="167"/>
      <c r="BO4" s="168" t="s">
        <v>109</v>
      </c>
      <c r="BP4" s="169"/>
      <c r="BQ4" s="169"/>
      <c r="BR4" s="169"/>
      <c r="BS4" s="169"/>
      <c r="BT4" s="169"/>
      <c r="BU4" s="169"/>
      <c r="BV4" s="169"/>
      <c r="BW4" s="169"/>
      <c r="BX4" s="169"/>
      <c r="BY4" s="170"/>
      <c r="BZ4" s="167" t="s">
        <v>110</v>
      </c>
      <c r="CA4" s="167"/>
      <c r="CB4" s="167"/>
      <c r="CC4" s="167"/>
      <c r="CD4" s="167"/>
      <c r="CE4" s="167"/>
      <c r="CF4" s="167"/>
      <c r="CG4" s="167"/>
      <c r="CH4" s="167"/>
      <c r="CI4" s="167"/>
      <c r="CJ4" s="167"/>
      <c r="CK4" s="171"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68" t="s">
        <v>114</v>
      </c>
      <c r="DS4" s="169"/>
      <c r="DT4" s="169"/>
      <c r="DU4" s="169"/>
      <c r="DV4" s="169"/>
      <c r="DW4" s="169"/>
      <c r="DX4" s="169"/>
      <c r="DY4" s="169"/>
      <c r="DZ4" s="169"/>
      <c r="EA4" s="169"/>
      <c r="EB4" s="170"/>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151</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152</v>
      </c>
      <c r="B6" s="65">
        <f>B8</f>
        <v>2018</v>
      </c>
      <c r="C6" s="65">
        <f t="shared" ref="C6:M6" si="2">C8</f>
        <v>280003</v>
      </c>
      <c r="D6" s="65">
        <f t="shared" si="2"/>
        <v>46</v>
      </c>
      <c r="E6" s="65">
        <f t="shared" si="2"/>
        <v>6</v>
      </c>
      <c r="F6" s="65">
        <f t="shared" si="2"/>
        <v>0</v>
      </c>
      <c r="G6" s="65">
        <f t="shared" si="2"/>
        <v>15</v>
      </c>
      <c r="H6" s="172" t="str">
        <f>IF(H8&lt;&gt;I8,H8,"")&amp;IF(I8&lt;&gt;J8,I8,"")&amp;"　"&amp;J8</f>
        <v>兵庫県　リハビリテーション西播磨病院</v>
      </c>
      <c r="I6" s="173"/>
      <c r="J6" s="174"/>
      <c r="K6" s="65" t="str">
        <f t="shared" si="2"/>
        <v>条例全部</v>
      </c>
      <c r="L6" s="65" t="str">
        <f t="shared" si="2"/>
        <v>病院事業</v>
      </c>
      <c r="M6" s="65" t="str">
        <f t="shared" si="2"/>
        <v>一般病院</v>
      </c>
      <c r="N6" s="65" t="str">
        <f>N8</f>
        <v>100床以上～200床未満</v>
      </c>
      <c r="O6" s="65" t="str">
        <f>O8</f>
        <v>自治体職員</v>
      </c>
      <c r="P6" s="65" t="str">
        <f>P8</f>
        <v>指定管理者(利用料金制)</v>
      </c>
      <c r="Q6" s="66">
        <f t="shared" ref="Q6:AG6" si="3">Q8</f>
        <v>10</v>
      </c>
      <c r="R6" s="65" t="str">
        <f t="shared" si="3"/>
        <v>-</v>
      </c>
      <c r="S6" s="65" t="str">
        <f t="shared" si="3"/>
        <v>訓</v>
      </c>
      <c r="T6" s="65" t="str">
        <f t="shared" si="3"/>
        <v>-</v>
      </c>
      <c r="U6" s="66">
        <f>U8</f>
        <v>5570618</v>
      </c>
      <c r="V6" s="66">
        <f>V8</f>
        <v>9948</v>
      </c>
      <c r="W6" s="65" t="str">
        <f>W8</f>
        <v>非該当</v>
      </c>
      <c r="X6" s="65" t="str">
        <f t="shared" si="3"/>
        <v>１５：１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106.8</v>
      </c>
      <c r="AI6" s="67">
        <f t="shared" ref="AI6:AQ6" si="4">IF(AI8="-",NA(),AI8)</f>
        <v>107.8</v>
      </c>
      <c r="AJ6" s="67">
        <f t="shared" si="4"/>
        <v>106.2</v>
      </c>
      <c r="AK6" s="67">
        <f t="shared" si="4"/>
        <v>105.1</v>
      </c>
      <c r="AL6" s="67">
        <f t="shared" si="4"/>
        <v>100.4</v>
      </c>
      <c r="AM6" s="67">
        <f t="shared" si="4"/>
        <v>96.9</v>
      </c>
      <c r="AN6" s="67">
        <f t="shared" si="4"/>
        <v>98.3</v>
      </c>
      <c r="AO6" s="67">
        <f t="shared" si="4"/>
        <v>96.7</v>
      </c>
      <c r="AP6" s="67">
        <f t="shared" si="4"/>
        <v>96.6</v>
      </c>
      <c r="AQ6" s="67">
        <f t="shared" si="4"/>
        <v>97.2</v>
      </c>
      <c r="AR6" s="67" t="str">
        <f>IF(AR8="-","【-】","【"&amp;SUBSTITUTE(TEXT(AR8,"#,##0.0"),"-","△")&amp;"】")</f>
        <v>【98.8】</v>
      </c>
      <c r="AS6" s="67">
        <f>IF(AS8="-",NA(),AS8)</f>
        <v>105.6</v>
      </c>
      <c r="AT6" s="67">
        <f t="shared" ref="AT6:BB6" si="5">IF(AT8="-",NA(),AT8)</f>
        <v>106</v>
      </c>
      <c r="AU6" s="67">
        <f t="shared" si="5"/>
        <v>105</v>
      </c>
      <c r="AV6" s="67">
        <f t="shared" si="5"/>
        <v>103.3</v>
      </c>
      <c r="AW6" s="67">
        <f t="shared" si="5"/>
        <v>83</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95</v>
      </c>
      <c r="BP6" s="67">
        <f t="shared" ref="BP6:BX6" si="7">IF(BP8="-",NA(),BP8)</f>
        <v>95.5</v>
      </c>
      <c r="BQ6" s="67">
        <f t="shared" si="7"/>
        <v>95.3</v>
      </c>
      <c r="BR6" s="67">
        <f t="shared" si="7"/>
        <v>95.8</v>
      </c>
      <c r="BS6" s="67">
        <f t="shared" si="7"/>
        <v>94.9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34140</v>
      </c>
      <c r="CA6" s="68">
        <f t="shared" ref="CA6:CI6" si="8">IF(CA8="-",NA(),CA8)</f>
        <v>35785</v>
      </c>
      <c r="CB6" s="68">
        <f t="shared" si="8"/>
        <v>35749</v>
      </c>
      <c r="CC6" s="68">
        <f t="shared" si="8"/>
        <v>37028</v>
      </c>
      <c r="CD6" s="68">
        <f t="shared" si="8"/>
        <v>37997</v>
      </c>
      <c r="CE6" s="68">
        <f t="shared" si="8"/>
        <v>32431</v>
      </c>
      <c r="CF6" s="68">
        <f t="shared" si="8"/>
        <v>32532</v>
      </c>
      <c r="CG6" s="68">
        <f t="shared" si="8"/>
        <v>33492</v>
      </c>
      <c r="CH6" s="68">
        <f t="shared" si="8"/>
        <v>34136</v>
      </c>
      <c r="CI6" s="68">
        <f t="shared" si="8"/>
        <v>34924</v>
      </c>
      <c r="CJ6" s="67" t="str">
        <f>IF(CJ8="-","【-】","【"&amp;SUBSTITUTE(TEXT(CJ8,"#,##0"),"-","△")&amp;"】")</f>
        <v>【52,412】</v>
      </c>
      <c r="CK6" s="68">
        <f>IF(CK8="-",NA(),CK8)</f>
        <v>21863</v>
      </c>
      <c r="CL6" s="68">
        <f t="shared" ref="CL6:CT6" si="9">IF(CL8="-",NA(),CL8)</f>
        <v>25030</v>
      </c>
      <c r="CM6" s="68">
        <f t="shared" si="9"/>
        <v>23513</v>
      </c>
      <c r="CN6" s="68">
        <f t="shared" si="9"/>
        <v>26431</v>
      </c>
      <c r="CO6" s="68">
        <f t="shared" si="9"/>
        <v>28152</v>
      </c>
      <c r="CP6" s="68">
        <f t="shared" si="9"/>
        <v>9726</v>
      </c>
      <c r="CQ6" s="68">
        <f t="shared" si="9"/>
        <v>10037</v>
      </c>
      <c r="CR6" s="68">
        <f t="shared" si="9"/>
        <v>9976</v>
      </c>
      <c r="CS6" s="68">
        <f t="shared" si="9"/>
        <v>10130</v>
      </c>
      <c r="CT6" s="68">
        <f t="shared" si="9"/>
        <v>10244</v>
      </c>
      <c r="CU6" s="67" t="str">
        <f>IF(CU8="-","【-】","【"&amp;SUBSTITUTE(TEXT(CU8,"#,##0"),"-","△")&amp;"】")</f>
        <v>【14,708】</v>
      </c>
      <c r="CV6" s="67">
        <f>IF(CV8="-",NA(),CV8)</f>
        <v>55.7</v>
      </c>
      <c r="CW6" s="67">
        <f t="shared" ref="CW6:DE6" si="10">IF(CW8="-",NA(),CW8)</f>
        <v>55.8</v>
      </c>
      <c r="CX6" s="67">
        <f t="shared" si="10"/>
        <v>58.4</v>
      </c>
      <c r="CY6" s="67">
        <f t="shared" si="10"/>
        <v>58</v>
      </c>
      <c r="CZ6" s="67">
        <f t="shared" si="10"/>
        <v>63.4</v>
      </c>
      <c r="DA6" s="67">
        <f t="shared" si="10"/>
        <v>62.1</v>
      </c>
      <c r="DB6" s="67">
        <f t="shared" si="10"/>
        <v>62.5</v>
      </c>
      <c r="DC6" s="67">
        <f t="shared" si="10"/>
        <v>63.4</v>
      </c>
      <c r="DD6" s="67">
        <f t="shared" si="10"/>
        <v>63.4</v>
      </c>
      <c r="DE6" s="67">
        <f t="shared" si="10"/>
        <v>63.7</v>
      </c>
      <c r="DF6" s="67" t="str">
        <f>IF(DF8="-","【-】","【"&amp;SUBSTITUTE(TEXT(DF8,"#,##0.0"),"-","△")&amp;"】")</f>
        <v>【54.8】</v>
      </c>
      <c r="DG6" s="67">
        <f>IF(DG8="-",NA(),DG8)</f>
        <v>12.8</v>
      </c>
      <c r="DH6" s="67">
        <f t="shared" ref="DH6:DP6" si="11">IF(DH8="-",NA(),DH8)</f>
        <v>13.2</v>
      </c>
      <c r="DI6" s="67">
        <f t="shared" si="11"/>
        <v>12.4</v>
      </c>
      <c r="DJ6" s="67">
        <f t="shared" si="11"/>
        <v>14</v>
      </c>
      <c r="DK6" s="67">
        <f t="shared" si="11"/>
        <v>17.2</v>
      </c>
      <c r="DL6" s="67">
        <f t="shared" si="11"/>
        <v>18.899999999999999</v>
      </c>
      <c r="DM6" s="67">
        <f t="shared" si="11"/>
        <v>19</v>
      </c>
      <c r="DN6" s="67">
        <f t="shared" si="11"/>
        <v>18.7</v>
      </c>
      <c r="DO6" s="67">
        <f t="shared" si="11"/>
        <v>18.3</v>
      </c>
      <c r="DP6" s="67">
        <f t="shared" si="11"/>
        <v>17.7</v>
      </c>
      <c r="DQ6" s="67" t="str">
        <f>IF(DQ8="-","【-】","【"&amp;SUBSTITUTE(TEXT(DQ8,"#,##0.0"),"-","△")&amp;"】")</f>
        <v>【24.3】</v>
      </c>
      <c r="DR6" s="67">
        <f>IF(DR8="-",NA(),DR8)</f>
        <v>16.399999999999999</v>
      </c>
      <c r="DS6" s="67">
        <f t="shared" ref="DS6:EA6" si="12">IF(DS8="-",NA(),DS8)</f>
        <v>20.5</v>
      </c>
      <c r="DT6" s="67">
        <f t="shared" si="12"/>
        <v>24.2</v>
      </c>
      <c r="DU6" s="67">
        <f t="shared" si="12"/>
        <v>29.5</v>
      </c>
      <c r="DV6" s="67">
        <f t="shared" si="12"/>
        <v>32.9</v>
      </c>
      <c r="DW6" s="67">
        <f t="shared" si="12"/>
        <v>52.2</v>
      </c>
      <c r="DX6" s="67">
        <f t="shared" si="12"/>
        <v>52.4</v>
      </c>
      <c r="DY6" s="67">
        <f t="shared" si="12"/>
        <v>52.5</v>
      </c>
      <c r="DZ6" s="67">
        <f t="shared" si="12"/>
        <v>53.5</v>
      </c>
      <c r="EA6" s="67">
        <f t="shared" si="12"/>
        <v>54.1</v>
      </c>
      <c r="EB6" s="67" t="str">
        <f>IF(EB8="-","【-】","【"&amp;SUBSTITUTE(TEXT(EB8,"#,##0.0"),"-","△")&amp;"】")</f>
        <v>【52.5】</v>
      </c>
      <c r="EC6" s="67">
        <f>IF(EC8="-",NA(),EC8)</f>
        <v>6</v>
      </c>
      <c r="ED6" s="67">
        <f t="shared" ref="ED6:EL6" si="13">IF(ED8="-",NA(),ED8)</f>
        <v>8</v>
      </c>
      <c r="EE6" s="67">
        <f t="shared" si="13"/>
        <v>19</v>
      </c>
      <c r="EF6" s="67">
        <f t="shared" si="13"/>
        <v>29.7</v>
      </c>
      <c r="EG6" s="67">
        <f t="shared" si="13"/>
        <v>28.7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29338360</v>
      </c>
      <c r="EO6" s="68">
        <f t="shared" ref="EO6:EW6" si="14">IF(EO8="-",NA(),EO8)</f>
        <v>29459360</v>
      </c>
      <c r="EP6" s="68">
        <f t="shared" si="14"/>
        <v>31644610</v>
      </c>
      <c r="EQ6" s="68">
        <f t="shared" si="14"/>
        <v>31905700</v>
      </c>
      <c r="ER6" s="68">
        <f t="shared" si="14"/>
        <v>34003930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280003</v>
      </c>
      <c r="D7" s="65">
        <f t="shared" si="15"/>
        <v>46</v>
      </c>
      <c r="E7" s="65">
        <f t="shared" si="15"/>
        <v>6</v>
      </c>
      <c r="F7" s="65">
        <f t="shared" si="15"/>
        <v>0</v>
      </c>
      <c r="G7" s="65">
        <f t="shared" si="15"/>
        <v>15</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指定管理者(利用料金制)</v>
      </c>
      <c r="Q7" s="66">
        <f t="shared" si="15"/>
        <v>10</v>
      </c>
      <c r="R7" s="65" t="str">
        <f t="shared" si="15"/>
        <v>-</v>
      </c>
      <c r="S7" s="65" t="str">
        <f t="shared" si="15"/>
        <v>訓</v>
      </c>
      <c r="T7" s="65" t="str">
        <f t="shared" si="15"/>
        <v>-</v>
      </c>
      <c r="U7" s="66">
        <f>U8</f>
        <v>5570618</v>
      </c>
      <c r="V7" s="66">
        <f>V8</f>
        <v>9948</v>
      </c>
      <c r="W7" s="65" t="str">
        <f>W8</f>
        <v>非該当</v>
      </c>
      <c r="X7" s="65" t="str">
        <f t="shared" si="15"/>
        <v>１５：１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106.8</v>
      </c>
      <c r="AI7" s="67">
        <f t="shared" ref="AI7:AQ7" si="16">AI8</f>
        <v>107.8</v>
      </c>
      <c r="AJ7" s="67">
        <f t="shared" si="16"/>
        <v>106.2</v>
      </c>
      <c r="AK7" s="67">
        <f t="shared" si="16"/>
        <v>105.1</v>
      </c>
      <c r="AL7" s="67">
        <f t="shared" si="16"/>
        <v>100.4</v>
      </c>
      <c r="AM7" s="67">
        <f t="shared" si="16"/>
        <v>96.9</v>
      </c>
      <c r="AN7" s="67">
        <f t="shared" si="16"/>
        <v>98.3</v>
      </c>
      <c r="AO7" s="67">
        <f t="shared" si="16"/>
        <v>96.7</v>
      </c>
      <c r="AP7" s="67">
        <f t="shared" si="16"/>
        <v>96.6</v>
      </c>
      <c r="AQ7" s="67">
        <f t="shared" si="16"/>
        <v>97.2</v>
      </c>
      <c r="AR7" s="67"/>
      <c r="AS7" s="67">
        <f>AS8</f>
        <v>105.6</v>
      </c>
      <c r="AT7" s="67">
        <f t="shared" ref="AT7:BB7" si="17">AT8</f>
        <v>106</v>
      </c>
      <c r="AU7" s="67">
        <f t="shared" si="17"/>
        <v>105</v>
      </c>
      <c r="AV7" s="67">
        <f t="shared" si="17"/>
        <v>103.3</v>
      </c>
      <c r="AW7" s="67">
        <f t="shared" si="17"/>
        <v>83</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95</v>
      </c>
      <c r="BP7" s="67">
        <f t="shared" ref="BP7:BX7" si="19">BP8</f>
        <v>95.5</v>
      </c>
      <c r="BQ7" s="67">
        <f t="shared" si="19"/>
        <v>95.3</v>
      </c>
      <c r="BR7" s="67">
        <f t="shared" si="19"/>
        <v>95.8</v>
      </c>
      <c r="BS7" s="67">
        <f t="shared" si="19"/>
        <v>94.9</v>
      </c>
      <c r="BT7" s="67">
        <f t="shared" si="19"/>
        <v>68.3</v>
      </c>
      <c r="BU7" s="67">
        <f t="shared" si="19"/>
        <v>67.900000000000006</v>
      </c>
      <c r="BV7" s="67">
        <f t="shared" si="19"/>
        <v>69.8</v>
      </c>
      <c r="BW7" s="67">
        <f t="shared" si="19"/>
        <v>69.7</v>
      </c>
      <c r="BX7" s="67">
        <f t="shared" si="19"/>
        <v>70.099999999999994</v>
      </c>
      <c r="BY7" s="67"/>
      <c r="BZ7" s="68">
        <f>BZ8</f>
        <v>34140</v>
      </c>
      <c r="CA7" s="68">
        <f t="shared" ref="CA7:CI7" si="20">CA8</f>
        <v>35785</v>
      </c>
      <c r="CB7" s="68">
        <f t="shared" si="20"/>
        <v>35749</v>
      </c>
      <c r="CC7" s="68">
        <f t="shared" si="20"/>
        <v>37028</v>
      </c>
      <c r="CD7" s="68">
        <f t="shared" si="20"/>
        <v>37997</v>
      </c>
      <c r="CE7" s="68">
        <f t="shared" si="20"/>
        <v>32431</v>
      </c>
      <c r="CF7" s="68">
        <f t="shared" si="20"/>
        <v>32532</v>
      </c>
      <c r="CG7" s="68">
        <f t="shared" si="20"/>
        <v>33492</v>
      </c>
      <c r="CH7" s="68">
        <f t="shared" si="20"/>
        <v>34136</v>
      </c>
      <c r="CI7" s="68">
        <f t="shared" si="20"/>
        <v>34924</v>
      </c>
      <c r="CJ7" s="67"/>
      <c r="CK7" s="68">
        <f>CK8</f>
        <v>21863</v>
      </c>
      <c r="CL7" s="68">
        <f t="shared" ref="CL7:CT7" si="21">CL8</f>
        <v>25030</v>
      </c>
      <c r="CM7" s="68">
        <f t="shared" si="21"/>
        <v>23513</v>
      </c>
      <c r="CN7" s="68">
        <f t="shared" si="21"/>
        <v>26431</v>
      </c>
      <c r="CO7" s="68">
        <f t="shared" si="21"/>
        <v>28152</v>
      </c>
      <c r="CP7" s="68">
        <f t="shared" si="21"/>
        <v>9726</v>
      </c>
      <c r="CQ7" s="68">
        <f t="shared" si="21"/>
        <v>10037</v>
      </c>
      <c r="CR7" s="68">
        <f t="shared" si="21"/>
        <v>9976</v>
      </c>
      <c r="CS7" s="68">
        <f t="shared" si="21"/>
        <v>10130</v>
      </c>
      <c r="CT7" s="68">
        <f t="shared" si="21"/>
        <v>10244</v>
      </c>
      <c r="CU7" s="67"/>
      <c r="CV7" s="67">
        <f>CV8</f>
        <v>55.7</v>
      </c>
      <c r="CW7" s="67">
        <f t="shared" ref="CW7:DE7" si="22">CW8</f>
        <v>55.8</v>
      </c>
      <c r="CX7" s="67">
        <f t="shared" si="22"/>
        <v>58.4</v>
      </c>
      <c r="CY7" s="67">
        <f t="shared" si="22"/>
        <v>58</v>
      </c>
      <c r="CZ7" s="67">
        <f t="shared" si="22"/>
        <v>63.4</v>
      </c>
      <c r="DA7" s="67">
        <f t="shared" si="22"/>
        <v>62.1</v>
      </c>
      <c r="DB7" s="67">
        <f t="shared" si="22"/>
        <v>62.5</v>
      </c>
      <c r="DC7" s="67">
        <f t="shared" si="22"/>
        <v>63.4</v>
      </c>
      <c r="DD7" s="67">
        <f t="shared" si="22"/>
        <v>63.4</v>
      </c>
      <c r="DE7" s="67">
        <f t="shared" si="22"/>
        <v>63.7</v>
      </c>
      <c r="DF7" s="67"/>
      <c r="DG7" s="67">
        <f>DG8</f>
        <v>12.8</v>
      </c>
      <c r="DH7" s="67">
        <f t="shared" ref="DH7:DP7" si="23">DH8</f>
        <v>13.2</v>
      </c>
      <c r="DI7" s="67">
        <f t="shared" si="23"/>
        <v>12.4</v>
      </c>
      <c r="DJ7" s="67">
        <f t="shared" si="23"/>
        <v>14</v>
      </c>
      <c r="DK7" s="67">
        <f t="shared" si="23"/>
        <v>17.2</v>
      </c>
      <c r="DL7" s="67">
        <f t="shared" si="23"/>
        <v>18.899999999999999</v>
      </c>
      <c r="DM7" s="67">
        <f t="shared" si="23"/>
        <v>19</v>
      </c>
      <c r="DN7" s="67">
        <f t="shared" si="23"/>
        <v>18.7</v>
      </c>
      <c r="DO7" s="67">
        <f t="shared" si="23"/>
        <v>18.3</v>
      </c>
      <c r="DP7" s="67">
        <f t="shared" si="23"/>
        <v>17.7</v>
      </c>
      <c r="DQ7" s="67"/>
      <c r="DR7" s="67">
        <f>DR8</f>
        <v>16.399999999999999</v>
      </c>
      <c r="DS7" s="67">
        <f t="shared" ref="DS7:EA7" si="24">DS8</f>
        <v>20.5</v>
      </c>
      <c r="DT7" s="67">
        <f t="shared" si="24"/>
        <v>24.2</v>
      </c>
      <c r="DU7" s="67">
        <f t="shared" si="24"/>
        <v>29.5</v>
      </c>
      <c r="DV7" s="67">
        <f t="shared" si="24"/>
        <v>32.9</v>
      </c>
      <c r="DW7" s="67">
        <f t="shared" si="24"/>
        <v>52.2</v>
      </c>
      <c r="DX7" s="67">
        <f t="shared" si="24"/>
        <v>52.4</v>
      </c>
      <c r="DY7" s="67">
        <f t="shared" si="24"/>
        <v>52.5</v>
      </c>
      <c r="DZ7" s="67">
        <f t="shared" si="24"/>
        <v>53.5</v>
      </c>
      <c r="EA7" s="67">
        <f t="shared" si="24"/>
        <v>54.1</v>
      </c>
      <c r="EB7" s="67"/>
      <c r="EC7" s="67">
        <f>EC8</f>
        <v>6</v>
      </c>
      <c r="ED7" s="67">
        <f t="shared" ref="ED7:EL7" si="25">ED8</f>
        <v>8</v>
      </c>
      <c r="EE7" s="67">
        <f t="shared" si="25"/>
        <v>19</v>
      </c>
      <c r="EF7" s="67">
        <f t="shared" si="25"/>
        <v>29.7</v>
      </c>
      <c r="EG7" s="67">
        <f t="shared" si="25"/>
        <v>28.7</v>
      </c>
      <c r="EH7" s="67">
        <f t="shared" si="25"/>
        <v>69.599999999999994</v>
      </c>
      <c r="EI7" s="67">
        <f t="shared" si="25"/>
        <v>69.2</v>
      </c>
      <c r="EJ7" s="67">
        <f t="shared" si="25"/>
        <v>69.7</v>
      </c>
      <c r="EK7" s="67">
        <f t="shared" si="25"/>
        <v>71.3</v>
      </c>
      <c r="EL7" s="67">
        <f t="shared" si="25"/>
        <v>71.400000000000006</v>
      </c>
      <c r="EM7" s="67"/>
      <c r="EN7" s="68">
        <f>EN8</f>
        <v>29338360</v>
      </c>
      <c r="EO7" s="68">
        <f t="shared" ref="EO7:EW7" si="26">EO8</f>
        <v>29459360</v>
      </c>
      <c r="EP7" s="68">
        <f t="shared" si="26"/>
        <v>31644610</v>
      </c>
      <c r="EQ7" s="68">
        <f t="shared" si="26"/>
        <v>31905700</v>
      </c>
      <c r="ER7" s="68">
        <f t="shared" si="26"/>
        <v>34003930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280003</v>
      </c>
      <c r="D8" s="70">
        <v>46</v>
      </c>
      <c r="E8" s="70">
        <v>6</v>
      </c>
      <c r="F8" s="70">
        <v>0</v>
      </c>
      <c r="G8" s="70">
        <v>15</v>
      </c>
      <c r="H8" s="70" t="s">
        <v>154</v>
      </c>
      <c r="I8" s="70" t="s">
        <v>154</v>
      </c>
      <c r="J8" s="70" t="s">
        <v>155</v>
      </c>
      <c r="K8" s="70" t="s">
        <v>156</v>
      </c>
      <c r="L8" s="70" t="s">
        <v>157</v>
      </c>
      <c r="M8" s="70" t="s">
        <v>158</v>
      </c>
      <c r="N8" s="70" t="s">
        <v>159</v>
      </c>
      <c r="O8" s="70" t="s">
        <v>160</v>
      </c>
      <c r="P8" s="70" t="s">
        <v>161</v>
      </c>
      <c r="Q8" s="71">
        <v>10</v>
      </c>
      <c r="R8" s="70" t="s">
        <v>38</v>
      </c>
      <c r="S8" s="70" t="s">
        <v>162</v>
      </c>
      <c r="T8" s="70" t="s">
        <v>38</v>
      </c>
      <c r="U8" s="71">
        <v>5570618</v>
      </c>
      <c r="V8" s="71">
        <v>9948</v>
      </c>
      <c r="W8" s="70" t="s">
        <v>163</v>
      </c>
      <c r="X8" s="72" t="s">
        <v>164</v>
      </c>
      <c r="Y8" s="71">
        <v>100</v>
      </c>
      <c r="Z8" s="71" t="s">
        <v>38</v>
      </c>
      <c r="AA8" s="71" t="s">
        <v>38</v>
      </c>
      <c r="AB8" s="71" t="s">
        <v>38</v>
      </c>
      <c r="AC8" s="71" t="s">
        <v>38</v>
      </c>
      <c r="AD8" s="71">
        <v>100</v>
      </c>
      <c r="AE8" s="71">
        <v>100</v>
      </c>
      <c r="AF8" s="71" t="s">
        <v>38</v>
      </c>
      <c r="AG8" s="71">
        <v>100</v>
      </c>
      <c r="AH8" s="73">
        <v>106.8</v>
      </c>
      <c r="AI8" s="73">
        <v>107.8</v>
      </c>
      <c r="AJ8" s="73">
        <v>106.2</v>
      </c>
      <c r="AK8" s="73">
        <v>105.1</v>
      </c>
      <c r="AL8" s="73">
        <v>100.4</v>
      </c>
      <c r="AM8" s="73">
        <v>96.9</v>
      </c>
      <c r="AN8" s="73">
        <v>98.3</v>
      </c>
      <c r="AO8" s="73">
        <v>96.7</v>
      </c>
      <c r="AP8" s="73">
        <v>96.6</v>
      </c>
      <c r="AQ8" s="73">
        <v>97.2</v>
      </c>
      <c r="AR8" s="73">
        <v>98.8</v>
      </c>
      <c r="AS8" s="73">
        <v>105.6</v>
      </c>
      <c r="AT8" s="73">
        <v>106</v>
      </c>
      <c r="AU8" s="73">
        <v>105</v>
      </c>
      <c r="AV8" s="73">
        <v>103.3</v>
      </c>
      <c r="AW8" s="73">
        <v>83</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95</v>
      </c>
      <c r="BP8" s="73">
        <v>95.5</v>
      </c>
      <c r="BQ8" s="73">
        <v>95.3</v>
      </c>
      <c r="BR8" s="73">
        <v>95.8</v>
      </c>
      <c r="BS8" s="73">
        <v>94.9</v>
      </c>
      <c r="BT8" s="73">
        <v>68.3</v>
      </c>
      <c r="BU8" s="73">
        <v>67.900000000000006</v>
      </c>
      <c r="BV8" s="73">
        <v>69.8</v>
      </c>
      <c r="BW8" s="73">
        <v>69.7</v>
      </c>
      <c r="BX8" s="73">
        <v>70.099999999999994</v>
      </c>
      <c r="BY8" s="73">
        <v>74.900000000000006</v>
      </c>
      <c r="BZ8" s="74">
        <v>34140</v>
      </c>
      <c r="CA8" s="74">
        <v>35785</v>
      </c>
      <c r="CB8" s="74">
        <v>35749</v>
      </c>
      <c r="CC8" s="74">
        <v>37028</v>
      </c>
      <c r="CD8" s="74">
        <v>37997</v>
      </c>
      <c r="CE8" s="74">
        <v>32431</v>
      </c>
      <c r="CF8" s="74">
        <v>32532</v>
      </c>
      <c r="CG8" s="74">
        <v>33492</v>
      </c>
      <c r="CH8" s="74">
        <v>34136</v>
      </c>
      <c r="CI8" s="74">
        <v>34924</v>
      </c>
      <c r="CJ8" s="73">
        <v>52412</v>
      </c>
      <c r="CK8" s="74">
        <v>21863</v>
      </c>
      <c r="CL8" s="74">
        <v>25030</v>
      </c>
      <c r="CM8" s="74">
        <v>23513</v>
      </c>
      <c r="CN8" s="74">
        <v>26431</v>
      </c>
      <c r="CO8" s="74">
        <v>28152</v>
      </c>
      <c r="CP8" s="74">
        <v>9726</v>
      </c>
      <c r="CQ8" s="74">
        <v>10037</v>
      </c>
      <c r="CR8" s="74">
        <v>9976</v>
      </c>
      <c r="CS8" s="74">
        <v>10130</v>
      </c>
      <c r="CT8" s="74">
        <v>10244</v>
      </c>
      <c r="CU8" s="73">
        <v>14708</v>
      </c>
      <c r="CV8" s="74">
        <v>55.7</v>
      </c>
      <c r="CW8" s="74">
        <v>55.8</v>
      </c>
      <c r="CX8" s="74">
        <v>58.4</v>
      </c>
      <c r="CY8" s="74">
        <v>58</v>
      </c>
      <c r="CZ8" s="74">
        <v>63.4</v>
      </c>
      <c r="DA8" s="74">
        <v>62.1</v>
      </c>
      <c r="DB8" s="74">
        <v>62.5</v>
      </c>
      <c r="DC8" s="74">
        <v>63.4</v>
      </c>
      <c r="DD8" s="74">
        <v>63.4</v>
      </c>
      <c r="DE8" s="74">
        <v>63.7</v>
      </c>
      <c r="DF8" s="74">
        <v>54.8</v>
      </c>
      <c r="DG8" s="74">
        <v>12.8</v>
      </c>
      <c r="DH8" s="74">
        <v>13.2</v>
      </c>
      <c r="DI8" s="74">
        <v>12.4</v>
      </c>
      <c r="DJ8" s="74">
        <v>14</v>
      </c>
      <c r="DK8" s="74">
        <v>17.2</v>
      </c>
      <c r="DL8" s="74">
        <v>18.899999999999999</v>
      </c>
      <c r="DM8" s="74">
        <v>19</v>
      </c>
      <c r="DN8" s="74">
        <v>18.7</v>
      </c>
      <c r="DO8" s="74">
        <v>18.3</v>
      </c>
      <c r="DP8" s="74">
        <v>17.7</v>
      </c>
      <c r="DQ8" s="74">
        <v>24.3</v>
      </c>
      <c r="DR8" s="73">
        <v>16.399999999999999</v>
      </c>
      <c r="DS8" s="73">
        <v>20.5</v>
      </c>
      <c r="DT8" s="73">
        <v>24.2</v>
      </c>
      <c r="DU8" s="73">
        <v>29.5</v>
      </c>
      <c r="DV8" s="73">
        <v>32.9</v>
      </c>
      <c r="DW8" s="73">
        <v>52.2</v>
      </c>
      <c r="DX8" s="73">
        <v>52.4</v>
      </c>
      <c r="DY8" s="73">
        <v>52.5</v>
      </c>
      <c r="DZ8" s="73">
        <v>53.5</v>
      </c>
      <c r="EA8" s="73">
        <v>54.1</v>
      </c>
      <c r="EB8" s="73">
        <v>52.5</v>
      </c>
      <c r="EC8" s="73">
        <v>6</v>
      </c>
      <c r="ED8" s="73">
        <v>8</v>
      </c>
      <c r="EE8" s="73">
        <v>19</v>
      </c>
      <c r="EF8" s="73">
        <v>29.7</v>
      </c>
      <c r="EG8" s="73">
        <v>28.7</v>
      </c>
      <c r="EH8" s="73">
        <v>69.599999999999994</v>
      </c>
      <c r="EI8" s="73">
        <v>69.2</v>
      </c>
      <c r="EJ8" s="73">
        <v>69.7</v>
      </c>
      <c r="EK8" s="73">
        <v>71.3</v>
      </c>
      <c r="EL8" s="73">
        <v>71.400000000000006</v>
      </c>
      <c r="EM8" s="73">
        <v>68.8</v>
      </c>
      <c r="EN8" s="74">
        <v>29338360</v>
      </c>
      <c r="EO8" s="74">
        <v>29459360</v>
      </c>
      <c r="EP8" s="74">
        <v>31644610</v>
      </c>
      <c r="EQ8" s="74">
        <v>31905700</v>
      </c>
      <c r="ER8" s="74">
        <v>34003930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2020-01-29T09:35:07Z</cp:lastPrinted>
  <dcterms:created xsi:type="dcterms:W3CDTF">2019-12-05T07:39:41Z</dcterms:created>
  <dcterms:modified xsi:type="dcterms:W3CDTF">2020-01-29T09:35:11Z</dcterms:modified>
  <cp:category/>
</cp:coreProperties>
</file>