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400　歳出系\040　医療政策部\H31\00    公営企業関係\36_【照会】経営比較分析表の分析等\02 県回答\04 病院機構\"/>
    </mc:Choice>
  </mc:AlternateContent>
  <workbookProtection workbookAlgorithmName="SHA-512" workbookHashValue="nqH3/x0Xo3tcRl+sVUXP29pOXEGP0XOIr126ba0WuHaumZPYK7c2pe/AjWBM69U1sbeJAcfeSTBz8Dfuffk8Zg==" workbookSaltValue="iD9nuUaKBgxkpEZ+kbfnG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KV80" i="4" s="1"/>
  <c r="ET7" i="5"/>
  <c r="ES7" i="5"/>
  <c r="ER7" i="5"/>
  <c r="EQ7" i="5"/>
  <c r="EP7" i="5"/>
  <c r="KV79" i="4" s="1"/>
  <c r="EO7" i="5"/>
  <c r="EN7" i="5"/>
  <c r="EL7" i="5"/>
  <c r="HM80" i="4" s="1"/>
  <c r="EK7" i="5"/>
  <c r="EJ7" i="5"/>
  <c r="EI7" i="5"/>
  <c r="EH7" i="5"/>
  <c r="EO80" i="4" s="1"/>
  <c r="EG7" i="5"/>
  <c r="EF7" i="5"/>
  <c r="GT79" i="4" s="1"/>
  <c r="EE7" i="5"/>
  <c r="GA79" i="4" s="1"/>
  <c r="ED7" i="5"/>
  <c r="EC7" i="5"/>
  <c r="EA7" i="5"/>
  <c r="DZ7" i="5"/>
  <c r="DY7" i="5"/>
  <c r="DX7" i="5"/>
  <c r="AN80" i="4" s="1"/>
  <c r="DW7" i="5"/>
  <c r="DV7" i="5"/>
  <c r="CS79" i="4" s="1"/>
  <c r="DU7" i="5"/>
  <c r="BZ79" i="4" s="1"/>
  <c r="DT7" i="5"/>
  <c r="DS7" i="5"/>
  <c r="DR7" i="5"/>
  <c r="U79" i="4" s="1"/>
  <c r="DP7" i="5"/>
  <c r="MN56" i="4" s="1"/>
  <c r="DO7" i="5"/>
  <c r="LY56" i="4" s="1"/>
  <c r="DN7" i="5"/>
  <c r="DM7" i="5"/>
  <c r="DL7" i="5"/>
  <c r="KF56" i="4" s="1"/>
  <c r="DK7" i="5"/>
  <c r="DJ7" i="5"/>
  <c r="DI7" i="5"/>
  <c r="DH7" i="5"/>
  <c r="DG7" i="5"/>
  <c r="KF55" i="4" s="1"/>
  <c r="DE7" i="5"/>
  <c r="DD7" i="5"/>
  <c r="DC7" i="5"/>
  <c r="DB7" i="5"/>
  <c r="DA7" i="5"/>
  <c r="CZ7" i="5"/>
  <c r="IZ55" i="4" s="1"/>
  <c r="CY7" i="5"/>
  <c r="CX7" i="5"/>
  <c r="HV55" i="4" s="1"/>
  <c r="CW7" i="5"/>
  <c r="HG55" i="4" s="1"/>
  <c r="CV7" i="5"/>
  <c r="GR55" i="4" s="1"/>
  <c r="CT7" i="5"/>
  <c r="CS7" i="5"/>
  <c r="CR7" i="5"/>
  <c r="EH56" i="4" s="1"/>
  <c r="CQ7" i="5"/>
  <c r="DS56" i="4" s="1"/>
  <c r="CP7" i="5"/>
  <c r="CO7" i="5"/>
  <c r="FL55" i="4" s="1"/>
  <c r="CN7" i="5"/>
  <c r="CM7" i="5"/>
  <c r="EH55" i="4" s="1"/>
  <c r="CL7" i="5"/>
  <c r="DS55" i="4" s="1"/>
  <c r="CK7" i="5"/>
  <c r="CI7" i="5"/>
  <c r="CH7" i="5"/>
  <c r="BI56" i="4" s="1"/>
  <c r="CG7" i="5"/>
  <c r="AT56" i="4" s="1"/>
  <c r="CF7" i="5"/>
  <c r="AE56" i="4" s="1"/>
  <c r="CE7" i="5"/>
  <c r="CD7" i="5"/>
  <c r="CC7" i="5"/>
  <c r="BI55" i="4" s="1"/>
  <c r="CB7" i="5"/>
  <c r="CA7" i="5"/>
  <c r="BZ7" i="5"/>
  <c r="BX7" i="5"/>
  <c r="MN34" i="4" s="1"/>
  <c r="BW7" i="5"/>
  <c r="LY34" i="4" s="1"/>
  <c r="BV7" i="5"/>
  <c r="BU7" i="5"/>
  <c r="BT7" i="5"/>
  <c r="KF34" i="4" s="1"/>
  <c r="BS7" i="5"/>
  <c r="BR7" i="5"/>
  <c r="BQ7" i="5"/>
  <c r="BP7" i="5"/>
  <c r="BO7" i="5"/>
  <c r="KF33" i="4" s="1"/>
  <c r="BM7" i="5"/>
  <c r="BL7" i="5"/>
  <c r="BK7" i="5"/>
  <c r="BJ7" i="5"/>
  <c r="BI7" i="5"/>
  <c r="BH7" i="5"/>
  <c r="IZ33" i="4" s="1"/>
  <c r="BG7" i="5"/>
  <c r="BF7" i="5"/>
  <c r="HV33" i="4" s="1"/>
  <c r="BE7" i="5"/>
  <c r="HG33" i="4" s="1"/>
  <c r="BD7" i="5"/>
  <c r="GR33" i="4" s="1"/>
  <c r="BB7" i="5"/>
  <c r="BA7" i="5"/>
  <c r="AZ7" i="5"/>
  <c r="EH34" i="4" s="1"/>
  <c r="AY7" i="5"/>
  <c r="DS34" i="4" s="1"/>
  <c r="AX7" i="5"/>
  <c r="AW7" i="5"/>
  <c r="AV7" i="5"/>
  <c r="AU7" i="5"/>
  <c r="EH33" i="4" s="1"/>
  <c r="AT7" i="5"/>
  <c r="DS33" i="4" s="1"/>
  <c r="AS7" i="5"/>
  <c r="AQ7" i="5"/>
  <c r="AP7" i="5"/>
  <c r="BI34" i="4" s="1"/>
  <c r="AO7" i="5"/>
  <c r="AT34" i="4" s="1"/>
  <c r="AN7" i="5"/>
  <c r="AE34" i="4" s="1"/>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F90" i="4" s="1"/>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ID12" i="4" s="1"/>
  <c r="AD6" i="5"/>
  <c r="LP10" i="4" s="1"/>
  <c r="AC6" i="5"/>
  <c r="JW10" i="4" s="1"/>
  <c r="AB6" i="5"/>
  <c r="ID10" i="4" s="1"/>
  <c r="AA6" i="5"/>
  <c r="LP8" i="4" s="1"/>
  <c r="Z6" i="5"/>
  <c r="Y6" i="5"/>
  <c r="X6" i="5"/>
  <c r="W6" i="5"/>
  <c r="CN12" i="4" s="1"/>
  <c r="V6" i="5"/>
  <c r="AU12" i="4" s="1"/>
  <c r="U6" i="5"/>
  <c r="T6" i="5"/>
  <c r="S6" i="5"/>
  <c r="EG10" i="4" s="1"/>
  <c r="R6" i="5"/>
  <c r="Q6" i="5"/>
  <c r="P6" i="5"/>
  <c r="O6" i="5"/>
  <c r="N6" i="5"/>
  <c r="EG8" i="4" s="1"/>
  <c r="M6" i="5"/>
  <c r="CN8" i="4" s="1"/>
  <c r="L6" i="5"/>
  <c r="AU8" i="4" s="1"/>
  <c r="K6" i="5"/>
  <c r="B8" i="4" s="1"/>
  <c r="H6" i="5"/>
  <c r="G6" i="5"/>
  <c r="F6" i="5"/>
  <c r="E6" i="5"/>
  <c r="D6" i="5"/>
  <c r="C6" i="5"/>
  <c r="B6" i="5"/>
  <c r="F11" i="5" s="1"/>
  <c r="BX54" i="4"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E90" i="4"/>
  <c r="D90" i="4"/>
  <c r="MH80" i="4"/>
  <c r="KC80" i="4"/>
  <c r="JJ80" i="4"/>
  <c r="GT80" i="4"/>
  <c r="GA80" i="4"/>
  <c r="FH80" i="4"/>
  <c r="CS80" i="4"/>
  <c r="BZ80" i="4"/>
  <c r="BG80" i="4"/>
  <c r="U80" i="4"/>
  <c r="MH79" i="4"/>
  <c r="LO79" i="4"/>
  <c r="KC79" i="4"/>
  <c r="JJ79" i="4"/>
  <c r="HM79" i="4"/>
  <c r="FH79" i="4"/>
  <c r="EO79" i="4"/>
  <c r="BG79" i="4"/>
  <c r="AN79" i="4"/>
  <c r="LJ56" i="4"/>
  <c r="KU56" i="4"/>
  <c r="IZ56" i="4"/>
  <c r="IK56" i="4"/>
  <c r="HV56" i="4"/>
  <c r="HG56" i="4"/>
  <c r="GR56" i="4"/>
  <c r="FL56" i="4"/>
  <c r="EW56" i="4"/>
  <c r="DD56" i="4"/>
  <c r="BX56" i="4"/>
  <c r="P56" i="4"/>
  <c r="MN55" i="4"/>
  <c r="LY55" i="4"/>
  <c r="LJ55" i="4"/>
  <c r="KU55" i="4"/>
  <c r="IK55" i="4"/>
  <c r="EW55" i="4"/>
  <c r="DD55" i="4"/>
  <c r="BX55" i="4"/>
  <c r="AT55" i="4"/>
  <c r="AE55" i="4"/>
  <c r="P55" i="4"/>
  <c r="LJ34" i="4"/>
  <c r="KU34" i="4"/>
  <c r="IZ34" i="4"/>
  <c r="IK34" i="4"/>
  <c r="HV34" i="4"/>
  <c r="HG34" i="4"/>
  <c r="GR34" i="4"/>
  <c r="FL34" i="4"/>
  <c r="EW34" i="4"/>
  <c r="DD34" i="4"/>
  <c r="BX34" i="4"/>
  <c r="P34" i="4"/>
  <c r="MN33" i="4"/>
  <c r="LY33" i="4"/>
  <c r="LJ33" i="4"/>
  <c r="KU33" i="4"/>
  <c r="IK33" i="4"/>
  <c r="FL33" i="4"/>
  <c r="EW33" i="4"/>
  <c r="DD33" i="4"/>
  <c r="BX33" i="4"/>
  <c r="AT33" i="4"/>
  <c r="AE33" i="4"/>
  <c r="P33" i="4"/>
  <c r="EG12" i="4"/>
  <c r="B12" i="4"/>
  <c r="FZ10" i="4"/>
  <c r="CN10" i="4"/>
  <c r="AU10" i="4"/>
  <c r="B10" i="4"/>
  <c r="JW8" i="4"/>
  <c r="ID8" i="4"/>
  <c r="FZ8" i="4"/>
  <c r="B6" i="4"/>
  <c r="BX32" i="4" l="1"/>
  <c r="FL32" i="4"/>
  <c r="MN54" i="4"/>
  <c r="MN32" i="4"/>
  <c r="MH78" i="4"/>
  <c r="IZ54" i="4"/>
  <c r="IZ32" i="4"/>
  <c r="HM78" i="4"/>
  <c r="FL54" i="4"/>
  <c r="CS78" i="4"/>
  <c r="C11" i="5"/>
  <c r="D11" i="5"/>
  <c r="E11" i="5"/>
  <c r="B11" i="5"/>
  <c r="BZ78" i="4" l="1"/>
  <c r="BI54" i="4"/>
  <c r="BI32" i="4"/>
  <c r="LY54" i="4"/>
  <c r="LY32" i="4"/>
  <c r="LO78" i="4"/>
  <c r="IK54" i="4"/>
  <c r="EW54" i="4"/>
  <c r="EW32" i="4"/>
  <c r="GT78" i="4"/>
  <c r="IK32" i="4"/>
  <c r="GA78" i="4"/>
  <c r="EH54" i="4"/>
  <c r="EH32" i="4"/>
  <c r="BG78" i="4"/>
  <c r="AT54" i="4"/>
  <c r="AT32" i="4"/>
  <c r="LJ54" i="4"/>
  <c r="KV78" i="4"/>
  <c r="HV54" i="4"/>
  <c r="LJ32" i="4"/>
  <c r="HV32" i="4"/>
  <c r="KC78" i="4"/>
  <c r="HG54" i="4"/>
  <c r="HG32" i="4"/>
  <c r="FH78" i="4"/>
  <c r="DS54" i="4"/>
  <c r="DS32" i="4"/>
  <c r="AN78" i="4"/>
  <c r="AE54" i="4"/>
  <c r="KU32" i="4"/>
  <c r="KU54" i="4"/>
  <c r="AE32" i="4"/>
  <c r="KF54" i="4"/>
  <c r="KF32" i="4"/>
  <c r="JJ78" i="4"/>
  <c r="GR54" i="4"/>
  <c r="GR32" i="4"/>
  <c r="EO78" i="4"/>
  <c r="DD54" i="4"/>
  <c r="P32" i="4"/>
  <c r="DD32" i="4"/>
  <c r="P54" i="4"/>
  <c r="U78" i="4"/>
</calcChain>
</file>

<file path=xl/sharedStrings.xml><?xml version="1.0" encoding="utf-8"?>
<sst xmlns="http://schemas.openxmlformats.org/spreadsheetml/2006/main" count="323" uniqueCount="178">
  <si>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</si>
  <si>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</si>
  <si>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</si>
  <si>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</si>
  <si>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</si>
  <si>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</si>
  <si>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</si>
  <si>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</si>
  <si>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</si>
  <si>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</si>
  <si>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</si>
  <si>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</si>
  <si>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</si>
  <si>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</si>
  <si>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</si>
  <si>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</si>
  <si>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</si>
  <si>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</si>
  <si>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</si>
  <si>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</si>
  <si>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</si>
  <si>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</si>
  <si>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</si>
  <si>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</si>
  <si>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</si>
  <si>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</si>
  <si>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</si>
  <si>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</si>
  <si>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</si>
  <si>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</si>
  <si>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</si>
  <si>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</si>
  <si>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</si>
  <si>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</si>
  <si>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</si>
  <si>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</si>
  <si>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</si>
  <si>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</si>
  <si>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</si>
  <si>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</si>
  <si>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</si>
  <si>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</si>
  <si>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</si>
  <si>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</si>
  <si>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</si>
  <si>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</si>
  <si>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</si>
  <si>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</si>
  <si>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</si>
  <si>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</si>
  <si>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</si>
  <si>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</si>
  <si>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</si>
  <si>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</si>
  <si>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</si>
  <si>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</si>
  <si>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</si>
  <si>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</si>
  <si>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</si>
  <si>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</si>
  <si>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</si>
  <si>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</si>
  <si>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</si>
  <si>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</si>
  <si>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</si>
  <si>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</si>
  <si>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</si>
  <si>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</si>
  <si>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</si>
  <si>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</si>
  <si>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</si>
  <si>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</si>
  <si>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</si>
  <si>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</si>
  <si>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</si>
  <si>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</si>
  <si>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</si>
  <si>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</si>
  <si>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</si>
  <si>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</si>
  <si>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</si>
  <si>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</si>
  <si>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</si>
  <si>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</si>
  <si>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</si>
  <si>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</si>
  <si>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</si>
  <si>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</si>
  <si>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</si>
  <si>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</si>
  <si>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</si>
  <si>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</si>
  <si>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</si>
  <si>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</si>
  <si>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</si>
  <si>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</si>
  <si>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</si>
  <si>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</si>
  <si>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</si>
  <si>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</si>
  <si>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</si>
  <si>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</si>
  <si>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</si>
  <si>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</si>
  <si>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</si>
  <si>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</si>
  <si>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</si>
  <si>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</si>
  <si>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</si>
  <si>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</si>
  <si>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</si>
  <si>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</si>
  <si>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</si>
  <si>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</si>
  <si>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</si>
  <si>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</si>
  <si>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</si>
  <si>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</si>
  <si>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</si>
  <si>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</si>
  <si>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</si>
  <si>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</si>
  <si>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</si>
  <si>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</si>
  <si>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</si>
  <si>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</si>
  <si>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</si>
  <si>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</si>
  <si>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</si>
  <si>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</si>
  <si>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</si>
  <si>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</si>
  <si>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</si>
  <si>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</si>
  <si>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</si>
  <si>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</si>
  <si>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</si>
  <si>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</si>
  <si>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</si>
  <si>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</si>
  <si>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</si>
  <si>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</si>
  <si>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</si>
  <si>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</si>
  <si>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</si>
  <si>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</si>
  <si>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</si>
  <si>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</si>
  <si>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</si>
  <si>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</si>
  <si>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</si>
  <si>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</si>
  <si>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</si>
  <si>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</si>
  <si>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奈良県</t>
  </si>
  <si>
    <t>地方独立行政法人奈良県立病院機構</t>
  </si>
  <si>
    <t>奈良県西和医療センター</t>
  </si>
  <si>
    <t>地方独立行政法人</t>
  </si>
  <si>
    <t>病院事業</t>
  </si>
  <si>
    <t>一般病院</t>
  </si>
  <si>
    <t>300床以上～400床未満</t>
  </si>
  <si>
    <t>非設置</t>
  </si>
  <si>
    <t>直営</t>
  </si>
  <si>
    <t>対象</t>
  </si>
  <si>
    <t>透 I 訓</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</si>
  <si>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</si>
  <si>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</si>
  <si>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</si>
  <si>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</si>
  <si>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</si>
  <si>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</si>
  <si>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</si>
  <si>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</si>
  <si>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</si>
  <si>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有形固定資産減価償却率及び器械備品減価償却率は類似病院平均値とほぼ同水準にあるが、器械備品減価償却率が年々増加傾向にあるなど、引き続き施設・備品の老朽化度合と必要性を考慮の上、計画的な更新を進める。</t>
    <rPh sb="33" eb="34">
      <t>オナ</t>
    </rPh>
    <phoneticPr fontId="5"/>
  </si>
  <si>
    <t>病床利用率が類似病院平均値と比較し高い水準にある。今後とも、救急医療や地域の医療機関との連携を強化し、クリニカルパスの運用見直しを図り、更なる適切な地域の医療機関との連携を強める。
引き続き後発医薬品への切替促進、価格交渉の強化により、薬品費及び診療材料費の削減を図る。</t>
    <rPh sb="25" eb="27">
      <t>コンゴ</t>
    </rPh>
    <rPh sb="59" eb="61">
      <t>ウンヨウ</t>
    </rPh>
    <rPh sb="61" eb="63">
      <t>ミナオ</t>
    </rPh>
    <rPh sb="65" eb="66">
      <t>ハカ</t>
    </rPh>
    <rPh sb="68" eb="69">
      <t>サラ</t>
    </rPh>
    <rPh sb="71" eb="73">
      <t>テキセツ</t>
    </rPh>
    <rPh sb="74" eb="76">
      <t>チイキ</t>
    </rPh>
    <rPh sb="77" eb="79">
      <t>イリョウ</t>
    </rPh>
    <rPh sb="79" eb="81">
      <t>キカン</t>
    </rPh>
    <rPh sb="83" eb="85">
      <t>レンケイ</t>
    </rPh>
    <rPh sb="86" eb="87">
      <t>ツヨ</t>
    </rPh>
    <rPh sb="92" eb="93">
      <t>ヒ</t>
    </rPh>
    <rPh sb="94" eb="95">
      <t>ツヅ</t>
    </rPh>
    <phoneticPr fontId="5"/>
  </si>
  <si>
    <t>西和地域及び香芝市、広陵町等の地域において急性期医療を提供する基幹病院として、地域住民に必要な医療を提供している。また、西和医療圏唯一の地域医療支援病院として、平成３０年度における入院患者の紹介率は７２％、逆紹介率は１０３％と、地域の病院・診療所と連携して地域医療を支えている。　
特に、救急医療については、西和二次医療圏内の病院において、最も多くの救急搬送を受け入れるとともに、心臓・心臓血管疾患のカテーテル治療等をはじめとする循環器内科領域に関しては、西和地域のみならず県内でトップクラスの手術、診療実績を挙げており、この領域を大きな看板の一つとして、循環器疾患に関する手術や血管内治療の拠点病院としての機能を発揮している。</t>
    <rPh sb="4" eb="5">
      <t>オヨ</t>
    </rPh>
    <phoneticPr fontId="5"/>
  </si>
  <si>
    <t xml:space="preserve">医業収支比率・入院患者１人１日当たり収益については、類似病院平均値以上の水準であるが、外来患者１人１日当たり収益については、低い水準で推移している。
材料費対医業収益比率については、昨年度より増加しているため、継続して、後発医薬品への切替や価格交渉の強化により、費用削減を図っていく。
今後、さらに質の高い医療を効率的な体制で提供できるよう、総合医療センターとの連携応援体制の構築や、その他の関係機関との連携も推進し、公的病院として期待される役割を果たして行く必要がある。
</t>
    <rPh sb="7" eb="9">
      <t>ニュウイン</t>
    </rPh>
    <rPh sb="9" eb="11">
      <t>カンジャ</t>
    </rPh>
    <rPh sb="11" eb="13">
      <t>ヒトリ</t>
    </rPh>
    <rPh sb="14" eb="15">
      <t>ニチ</t>
    </rPh>
    <rPh sb="15" eb="16">
      <t>ア</t>
    </rPh>
    <rPh sb="18" eb="20">
      <t>シュウエキ</t>
    </rPh>
    <rPh sb="32" eb="33">
      <t>アタイ</t>
    </rPh>
    <rPh sb="33" eb="35">
      <t>イジョウ</t>
    </rPh>
    <rPh sb="211" eb="213">
      <t>コウテキ</t>
    </rPh>
    <rPh sb="213" eb="215">
      <t>ビョウイン</t>
    </rPh>
    <rPh sb="218" eb="220">
      <t>キタイ</t>
    </rPh>
    <rPh sb="223" eb="225">
      <t>ヤクワリ</t>
    </rPh>
    <rPh sb="226" eb="227">
      <t>ハ</t>
    </rPh>
    <rPh sb="230" eb="231">
      <t>イ</t>
    </rPh>
    <rPh sb="232" eb="23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</si>
</sst>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Fill="1" applyBorder="1" applyAlignment="1" applyProtection="1">
      <alignment horizontal="left" vertical="top" wrapText="1"/>
      <protection locked="0"/>
    </xf>
    <xf numFmtId="0" fontId="22" fillId="0" borderId="6" xfId="0" applyFont="1" applyFill="1" applyBorder="1" applyAlignment="1" applyProtection="1">
      <alignment horizontal="left" vertical="top" wrapText="1"/>
      <protection locked="0"/>
    </xf>
    <xf numFmtId="0" fontId="22" fillId="0" borderId="7"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9" xfId="0" applyFont="1" applyFill="1" applyBorder="1" applyAlignment="1" applyProtection="1">
      <alignment horizontal="left" vertical="top" wrapText="1"/>
      <protection locked="0"/>
    </xf>
    <xf numFmtId="0" fontId="22" fillId="0" borderId="10" xfId="0" applyFont="1" applyFill="1" applyBorder="1" applyAlignment="1" applyProtection="1">
      <alignment horizontal="left" vertical="top" wrapText="1"/>
      <protection locked="0"/>
    </xf>
    <xf numFmtId="0" fontId="22" fillId="0" borderId="1" xfId="0" applyFont="1" applyFill="1" applyBorder="1" applyAlignment="1" applyProtection="1">
      <alignment horizontal="left" vertical="top" wrapText="1"/>
      <protection locked="0"/>
    </xf>
    <xf numFmtId="0" fontId="22"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3" fillId="0" borderId="8"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9" xfId="0" applyFont="1" applyFill="1" applyBorder="1" applyAlignment="1" applyProtection="1">
      <alignment horizontal="left" vertical="top" wrapText="1"/>
      <protection locked="0"/>
    </xf>
    <xf numFmtId="0" fontId="23" fillId="0" borderId="10"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3"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2" fillId="0" borderId="8"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9"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79.2</c:v>
                </c:pt>
                <c:pt idx="1">
                  <c:v>74.8</c:v>
                </c:pt>
                <c:pt idx="2">
                  <c:v>82.3</c:v>
                </c:pt>
                <c:pt idx="3">
                  <c:v>86.9</c:v>
                </c:pt>
                <c:pt idx="4">
                  <c:v>82.9</c:v>
                </c:pt>
              </c:numCache>
            </c:numRef>
          </c:val>
          <c:extLst xmlns:c16r2="http://schemas.microsoft.com/office/drawing/2015/06/chart">
            <c:ext xmlns:c16="http://schemas.microsoft.com/office/drawing/2014/chart" uri="{C3380CC4-5D6E-409C-BE32-E72D297353CC}">
              <c16:uniqueId val="{00000000-BEE9-41CE-86B2-71F791A2F4A5}"/>
            </c:ext>
          </c:extLst>
        </c:ser>
        <c:dLbls>
          <c:showLegendKey val="0"/>
          <c:showVal val="0"/>
          <c:showCatName val="0"/>
          <c:showSerName val="0"/>
          <c:showPercent val="0"/>
          <c:showBubbleSize val="0"/>
        </c:dLbls>
        <c:gapWidth val="150"/>
        <c:axId val="421248056"/>
        <c:axId val="4212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BEE9-41CE-86B2-71F791A2F4A5}"/>
            </c:ext>
          </c:extLst>
        </c:ser>
        <c:dLbls>
          <c:showLegendKey val="0"/>
          <c:showVal val="0"/>
          <c:showCatName val="0"/>
          <c:showSerName val="0"/>
          <c:showPercent val="0"/>
          <c:showBubbleSize val="0"/>
        </c:dLbls>
        <c:marker val="1"/>
        <c:smooth val="0"/>
        <c:axId val="421248056"/>
        <c:axId val="421245312"/>
      </c:lineChart>
      <c:dateAx>
        <c:axId val="421248056"/>
        <c:scaling>
          <c:orientation val="minMax"/>
        </c:scaling>
        <c:delete val="1"/>
        <c:axPos val="b"/>
        <c:numFmt formatCode="ge" sourceLinked="1"/>
        <c:majorTickMark val="none"/>
        <c:minorTickMark val="none"/>
        <c:tickLblPos val="none"/>
        <c:crossAx val="421245312"/>
        <c:crosses val="autoZero"/>
        <c:auto val="1"/>
        <c:lblOffset val="100"/>
        <c:baseTimeUnit val="years"/>
      </c:dateAx>
      <c:valAx>
        <c:axId val="42124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248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20.7</c:v>
                </c:pt>
                <c:pt idx="1">
                  <c:v>33.299999999999997</c:v>
                </c:pt>
                <c:pt idx="2">
                  <c:v>53</c:v>
                </c:pt>
                <c:pt idx="3">
                  <c:v>50.4</c:v>
                </c:pt>
                <c:pt idx="4">
                  <c:v>50.7</c:v>
                </c:pt>
              </c:numCache>
            </c:numRef>
          </c:val>
          <c:extLst xmlns:c16r2="http://schemas.microsoft.com/office/drawing/2015/06/chart">
            <c:ext xmlns:c16="http://schemas.microsoft.com/office/drawing/2014/chart" uri="{C3380CC4-5D6E-409C-BE32-E72D297353CC}">
              <c16:uniqueId val="{00000000-3F8B-4F06-93B3-04D96AF78861}"/>
            </c:ext>
          </c:extLst>
        </c:ser>
        <c:dLbls>
          <c:showLegendKey val="0"/>
          <c:showVal val="0"/>
          <c:showCatName val="0"/>
          <c:showSerName val="0"/>
          <c:showPercent val="0"/>
          <c:showBubbleSize val="0"/>
        </c:dLbls>
        <c:gapWidth val="150"/>
        <c:axId val="421246096"/>
        <c:axId val="42124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3F8B-4F06-93B3-04D96AF78861}"/>
            </c:ext>
          </c:extLst>
        </c:ser>
        <c:dLbls>
          <c:showLegendKey val="0"/>
          <c:showVal val="0"/>
          <c:showCatName val="0"/>
          <c:showSerName val="0"/>
          <c:showPercent val="0"/>
          <c:showBubbleSize val="0"/>
        </c:dLbls>
        <c:marker val="1"/>
        <c:smooth val="0"/>
        <c:axId val="421246096"/>
        <c:axId val="421247272"/>
      </c:lineChart>
      <c:dateAx>
        <c:axId val="421246096"/>
        <c:scaling>
          <c:orientation val="minMax"/>
        </c:scaling>
        <c:delete val="1"/>
        <c:axPos val="b"/>
        <c:numFmt formatCode="ge" sourceLinked="1"/>
        <c:majorTickMark val="none"/>
        <c:minorTickMark val="none"/>
        <c:tickLblPos val="none"/>
        <c:crossAx val="421247272"/>
        <c:crosses val="autoZero"/>
        <c:auto val="1"/>
        <c:lblOffset val="100"/>
        <c:baseTimeUnit val="years"/>
      </c:dateAx>
      <c:valAx>
        <c:axId val="42124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124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88.6</c:v>
                </c:pt>
                <c:pt idx="1">
                  <c:v>88.9</c:v>
                </c:pt>
                <c:pt idx="2">
                  <c:v>92.9</c:v>
                </c:pt>
                <c:pt idx="3">
                  <c:v>101.7</c:v>
                </c:pt>
                <c:pt idx="4">
                  <c:v>97</c:v>
                </c:pt>
              </c:numCache>
            </c:numRef>
          </c:val>
          <c:extLst xmlns:c16r2="http://schemas.microsoft.com/office/drawing/2015/06/chart">
            <c:ext xmlns:c16="http://schemas.microsoft.com/office/drawing/2014/chart" uri="{C3380CC4-5D6E-409C-BE32-E72D297353CC}">
              <c16:uniqueId val="{00000000-1AE3-4264-9B6C-A1DAE7014997}"/>
            </c:ext>
          </c:extLst>
        </c:ser>
        <c:dLbls>
          <c:showLegendKey val="0"/>
          <c:showVal val="0"/>
          <c:showCatName val="0"/>
          <c:showSerName val="0"/>
          <c:showPercent val="0"/>
          <c:showBubbleSize val="0"/>
        </c:dLbls>
        <c:gapWidth val="150"/>
        <c:axId val="423271192"/>
        <c:axId val="42327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1AE3-4264-9B6C-A1DAE7014997}"/>
            </c:ext>
          </c:extLst>
        </c:ser>
        <c:dLbls>
          <c:showLegendKey val="0"/>
          <c:showVal val="0"/>
          <c:showCatName val="0"/>
          <c:showSerName val="0"/>
          <c:showPercent val="0"/>
          <c:showBubbleSize val="0"/>
        </c:dLbls>
        <c:marker val="1"/>
        <c:smooth val="0"/>
        <c:axId val="423271192"/>
        <c:axId val="423273544"/>
      </c:lineChart>
      <c:dateAx>
        <c:axId val="423271192"/>
        <c:scaling>
          <c:orientation val="minMax"/>
        </c:scaling>
        <c:delete val="1"/>
        <c:axPos val="b"/>
        <c:numFmt formatCode="ge" sourceLinked="1"/>
        <c:majorTickMark val="none"/>
        <c:minorTickMark val="none"/>
        <c:tickLblPos val="none"/>
        <c:crossAx val="423273544"/>
        <c:crosses val="autoZero"/>
        <c:auto val="1"/>
        <c:lblOffset val="100"/>
        <c:baseTimeUnit val="years"/>
      </c:dateAx>
      <c:valAx>
        <c:axId val="423273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71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85.7</c:v>
                </c:pt>
                <c:pt idx="1">
                  <c:v>91</c:v>
                </c:pt>
                <c:pt idx="2">
                  <c:v>94.2</c:v>
                </c:pt>
                <c:pt idx="3">
                  <c:v>102.3</c:v>
                </c:pt>
                <c:pt idx="4">
                  <c:v>101.9</c:v>
                </c:pt>
              </c:numCache>
            </c:numRef>
          </c:val>
          <c:extLst xmlns:c16r2="http://schemas.microsoft.com/office/drawing/2015/06/chart">
            <c:ext xmlns:c16="http://schemas.microsoft.com/office/drawing/2014/chart" uri="{C3380CC4-5D6E-409C-BE32-E72D297353CC}">
              <c16:uniqueId val="{00000000-94FA-43E5-8E29-22D32380C028}"/>
            </c:ext>
          </c:extLst>
        </c:ser>
        <c:dLbls>
          <c:showLegendKey val="0"/>
          <c:showVal val="0"/>
          <c:showCatName val="0"/>
          <c:showSerName val="0"/>
          <c:showPercent val="0"/>
          <c:showBubbleSize val="0"/>
        </c:dLbls>
        <c:gapWidth val="150"/>
        <c:axId val="423268840"/>
        <c:axId val="42327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94FA-43E5-8E29-22D32380C028}"/>
            </c:ext>
          </c:extLst>
        </c:ser>
        <c:dLbls>
          <c:showLegendKey val="0"/>
          <c:showVal val="0"/>
          <c:showCatName val="0"/>
          <c:showSerName val="0"/>
          <c:showPercent val="0"/>
          <c:showBubbleSize val="0"/>
        </c:dLbls>
        <c:marker val="1"/>
        <c:smooth val="0"/>
        <c:axId val="423268840"/>
        <c:axId val="423270408"/>
      </c:lineChart>
      <c:dateAx>
        <c:axId val="423268840"/>
        <c:scaling>
          <c:orientation val="minMax"/>
        </c:scaling>
        <c:delete val="1"/>
        <c:axPos val="b"/>
        <c:numFmt formatCode="ge" sourceLinked="1"/>
        <c:majorTickMark val="none"/>
        <c:minorTickMark val="none"/>
        <c:tickLblPos val="none"/>
        <c:crossAx val="423270408"/>
        <c:crosses val="autoZero"/>
        <c:auto val="1"/>
        <c:lblOffset val="100"/>
        <c:baseTimeUnit val="years"/>
      </c:dateAx>
      <c:valAx>
        <c:axId val="42327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2326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15.2</c:v>
                </c:pt>
                <c:pt idx="1">
                  <c:v>24.3</c:v>
                </c:pt>
                <c:pt idx="2">
                  <c:v>48.3</c:v>
                </c:pt>
                <c:pt idx="3">
                  <c:v>35</c:v>
                </c:pt>
                <c:pt idx="4">
                  <c:v>52.1</c:v>
                </c:pt>
              </c:numCache>
            </c:numRef>
          </c:val>
          <c:extLst xmlns:c16r2="http://schemas.microsoft.com/office/drawing/2015/06/chart">
            <c:ext xmlns:c16="http://schemas.microsoft.com/office/drawing/2014/chart" uri="{C3380CC4-5D6E-409C-BE32-E72D297353CC}">
              <c16:uniqueId val="{00000000-4927-4A25-B10B-F20E7DF4F359}"/>
            </c:ext>
          </c:extLst>
        </c:ser>
        <c:dLbls>
          <c:showLegendKey val="0"/>
          <c:showVal val="0"/>
          <c:showCatName val="0"/>
          <c:showSerName val="0"/>
          <c:showPercent val="0"/>
          <c:showBubbleSize val="0"/>
        </c:dLbls>
        <c:gapWidth val="150"/>
        <c:axId val="423269232"/>
        <c:axId val="423269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4927-4A25-B10B-F20E7DF4F359}"/>
            </c:ext>
          </c:extLst>
        </c:ser>
        <c:dLbls>
          <c:showLegendKey val="0"/>
          <c:showVal val="0"/>
          <c:showCatName val="0"/>
          <c:showSerName val="0"/>
          <c:showPercent val="0"/>
          <c:showBubbleSize val="0"/>
        </c:dLbls>
        <c:marker val="1"/>
        <c:smooth val="0"/>
        <c:axId val="423269232"/>
        <c:axId val="423269624"/>
      </c:lineChart>
      <c:dateAx>
        <c:axId val="423269232"/>
        <c:scaling>
          <c:orientation val="minMax"/>
        </c:scaling>
        <c:delete val="1"/>
        <c:axPos val="b"/>
        <c:numFmt formatCode="ge" sourceLinked="1"/>
        <c:majorTickMark val="none"/>
        <c:minorTickMark val="none"/>
        <c:tickLblPos val="none"/>
        <c:crossAx val="423269624"/>
        <c:crosses val="autoZero"/>
        <c:auto val="1"/>
        <c:lblOffset val="100"/>
        <c:baseTimeUnit val="years"/>
      </c:dateAx>
      <c:valAx>
        <c:axId val="423269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69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24.8</c:v>
                </c:pt>
                <c:pt idx="1">
                  <c:v>38.1</c:v>
                </c:pt>
                <c:pt idx="2">
                  <c:v>57.4</c:v>
                </c:pt>
                <c:pt idx="3">
                  <c:v>59.3</c:v>
                </c:pt>
                <c:pt idx="4">
                  <c:v>65.5</c:v>
                </c:pt>
              </c:numCache>
            </c:numRef>
          </c:val>
          <c:extLst xmlns:c16r2="http://schemas.microsoft.com/office/drawing/2015/06/chart">
            <c:ext xmlns:c16="http://schemas.microsoft.com/office/drawing/2014/chart" uri="{C3380CC4-5D6E-409C-BE32-E72D297353CC}">
              <c16:uniqueId val="{00000000-6525-4545-B035-1CC64220A03E}"/>
            </c:ext>
          </c:extLst>
        </c:ser>
        <c:dLbls>
          <c:showLegendKey val="0"/>
          <c:showVal val="0"/>
          <c:showCatName val="0"/>
          <c:showSerName val="0"/>
          <c:showPercent val="0"/>
          <c:showBubbleSize val="0"/>
        </c:dLbls>
        <c:gapWidth val="150"/>
        <c:axId val="423272368"/>
        <c:axId val="42327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6525-4545-B035-1CC64220A03E}"/>
            </c:ext>
          </c:extLst>
        </c:ser>
        <c:dLbls>
          <c:showLegendKey val="0"/>
          <c:showVal val="0"/>
          <c:showCatName val="0"/>
          <c:showSerName val="0"/>
          <c:showPercent val="0"/>
          <c:showBubbleSize val="0"/>
        </c:dLbls>
        <c:marker val="1"/>
        <c:smooth val="0"/>
        <c:axId val="423272368"/>
        <c:axId val="423273936"/>
      </c:lineChart>
      <c:dateAx>
        <c:axId val="423272368"/>
        <c:scaling>
          <c:orientation val="minMax"/>
        </c:scaling>
        <c:delete val="1"/>
        <c:axPos val="b"/>
        <c:numFmt formatCode="ge" sourceLinked="1"/>
        <c:majorTickMark val="none"/>
        <c:minorTickMark val="none"/>
        <c:tickLblPos val="none"/>
        <c:crossAx val="423273936"/>
        <c:crosses val="autoZero"/>
        <c:auto val="1"/>
        <c:lblOffset val="100"/>
        <c:baseTimeUnit val="years"/>
      </c:dateAx>
      <c:valAx>
        <c:axId val="423273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72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13080447</c:v>
                </c:pt>
                <c:pt idx="1">
                  <c:v>14963023</c:v>
                </c:pt>
                <c:pt idx="2">
                  <c:v>16483750</c:v>
                </c:pt>
                <c:pt idx="3">
                  <c:v>17857297</c:v>
                </c:pt>
                <c:pt idx="4">
                  <c:v>19214687</c:v>
                </c:pt>
              </c:numCache>
            </c:numRef>
          </c:val>
          <c:extLst xmlns:c16r2="http://schemas.microsoft.com/office/drawing/2015/06/chart">
            <c:ext xmlns:c16="http://schemas.microsoft.com/office/drawing/2014/chart" uri="{C3380CC4-5D6E-409C-BE32-E72D297353CC}">
              <c16:uniqueId val="{00000000-1273-41BA-8CB9-B5CE4B6179D7}"/>
            </c:ext>
          </c:extLst>
        </c:ser>
        <c:dLbls>
          <c:showLegendKey val="0"/>
          <c:showVal val="0"/>
          <c:showCatName val="0"/>
          <c:showSerName val="0"/>
          <c:showPercent val="0"/>
          <c:showBubbleSize val="0"/>
        </c:dLbls>
        <c:gapWidth val="150"/>
        <c:axId val="423271584"/>
        <c:axId val="42327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1273-41BA-8CB9-B5CE4B6179D7}"/>
            </c:ext>
          </c:extLst>
        </c:ser>
        <c:dLbls>
          <c:showLegendKey val="0"/>
          <c:showVal val="0"/>
          <c:showCatName val="0"/>
          <c:showSerName val="0"/>
          <c:showPercent val="0"/>
          <c:showBubbleSize val="0"/>
        </c:dLbls>
        <c:marker val="1"/>
        <c:smooth val="0"/>
        <c:axId val="423271584"/>
        <c:axId val="423271976"/>
      </c:lineChart>
      <c:dateAx>
        <c:axId val="423271584"/>
        <c:scaling>
          <c:orientation val="minMax"/>
        </c:scaling>
        <c:delete val="1"/>
        <c:axPos val="b"/>
        <c:numFmt formatCode="ge" sourceLinked="1"/>
        <c:majorTickMark val="none"/>
        <c:minorTickMark val="none"/>
        <c:tickLblPos val="none"/>
        <c:crossAx val="423271976"/>
        <c:crosses val="autoZero"/>
        <c:auto val="1"/>
        <c:lblOffset val="100"/>
        <c:baseTimeUnit val="years"/>
      </c:dateAx>
      <c:valAx>
        <c:axId val="423271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271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30.8</c:v>
                </c:pt>
                <c:pt idx="1">
                  <c:v>29.4</c:v>
                </c:pt>
                <c:pt idx="2">
                  <c:v>25.3</c:v>
                </c:pt>
                <c:pt idx="3">
                  <c:v>23.6</c:v>
                </c:pt>
                <c:pt idx="4">
                  <c:v>24.3</c:v>
                </c:pt>
              </c:numCache>
            </c:numRef>
          </c:val>
          <c:extLst xmlns:c16r2="http://schemas.microsoft.com/office/drawing/2015/06/chart">
            <c:ext xmlns:c16="http://schemas.microsoft.com/office/drawing/2014/chart" uri="{C3380CC4-5D6E-409C-BE32-E72D297353CC}">
              <c16:uniqueId val="{00000000-56F6-4EA0-B003-0F12644E5716}"/>
            </c:ext>
          </c:extLst>
        </c:ser>
        <c:dLbls>
          <c:showLegendKey val="0"/>
          <c:showVal val="0"/>
          <c:showCatName val="0"/>
          <c:showSerName val="0"/>
          <c:showPercent val="0"/>
          <c:showBubbleSize val="0"/>
        </c:dLbls>
        <c:gapWidth val="150"/>
        <c:axId val="423272760"/>
        <c:axId val="42327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56F6-4EA0-B003-0F12644E5716}"/>
            </c:ext>
          </c:extLst>
        </c:ser>
        <c:dLbls>
          <c:showLegendKey val="0"/>
          <c:showVal val="0"/>
          <c:showCatName val="0"/>
          <c:showSerName val="0"/>
          <c:showPercent val="0"/>
          <c:showBubbleSize val="0"/>
        </c:dLbls>
        <c:marker val="1"/>
        <c:smooth val="0"/>
        <c:axId val="423272760"/>
        <c:axId val="423274328"/>
      </c:lineChart>
      <c:dateAx>
        <c:axId val="423272760"/>
        <c:scaling>
          <c:orientation val="minMax"/>
        </c:scaling>
        <c:delete val="1"/>
        <c:axPos val="b"/>
        <c:numFmt formatCode="ge" sourceLinked="1"/>
        <c:majorTickMark val="none"/>
        <c:minorTickMark val="none"/>
        <c:tickLblPos val="none"/>
        <c:crossAx val="423274328"/>
        <c:crosses val="autoZero"/>
        <c:auto val="1"/>
        <c:lblOffset val="100"/>
        <c:baseTimeUnit val="years"/>
      </c:dateAx>
      <c:valAx>
        <c:axId val="42327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72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57.6</c:v>
                </c:pt>
                <c:pt idx="1">
                  <c:v>55.5</c:v>
                </c:pt>
                <c:pt idx="2">
                  <c:v>55.3</c:v>
                </c:pt>
                <c:pt idx="3">
                  <c:v>50.8</c:v>
                </c:pt>
                <c:pt idx="4">
                  <c:v>51.9</c:v>
                </c:pt>
              </c:numCache>
            </c:numRef>
          </c:val>
          <c:extLst xmlns:c16r2="http://schemas.microsoft.com/office/drawing/2015/06/chart">
            <c:ext xmlns:c16="http://schemas.microsoft.com/office/drawing/2014/chart" uri="{C3380CC4-5D6E-409C-BE32-E72D297353CC}">
              <c16:uniqueId val="{00000000-15B8-4F88-96FA-79F08953B510}"/>
            </c:ext>
          </c:extLst>
        </c:ser>
        <c:dLbls>
          <c:showLegendKey val="0"/>
          <c:showVal val="0"/>
          <c:showCatName val="0"/>
          <c:showSerName val="0"/>
          <c:showPercent val="0"/>
          <c:showBubbleSize val="0"/>
        </c:dLbls>
        <c:gapWidth val="150"/>
        <c:axId val="423274720"/>
        <c:axId val="42327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15B8-4F88-96FA-79F08953B510}"/>
            </c:ext>
          </c:extLst>
        </c:ser>
        <c:dLbls>
          <c:showLegendKey val="0"/>
          <c:showVal val="0"/>
          <c:showCatName val="0"/>
          <c:showSerName val="0"/>
          <c:showPercent val="0"/>
          <c:showBubbleSize val="0"/>
        </c:dLbls>
        <c:marker val="1"/>
        <c:smooth val="0"/>
        <c:axId val="423274720"/>
        <c:axId val="423275112"/>
      </c:lineChart>
      <c:dateAx>
        <c:axId val="423274720"/>
        <c:scaling>
          <c:orientation val="minMax"/>
        </c:scaling>
        <c:delete val="1"/>
        <c:axPos val="b"/>
        <c:numFmt formatCode="ge" sourceLinked="1"/>
        <c:majorTickMark val="none"/>
        <c:minorTickMark val="none"/>
        <c:tickLblPos val="none"/>
        <c:crossAx val="423275112"/>
        <c:crosses val="autoZero"/>
        <c:auto val="1"/>
        <c:lblOffset val="100"/>
        <c:baseTimeUnit val="years"/>
      </c:dateAx>
      <c:valAx>
        <c:axId val="423275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327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9551</c:v>
                </c:pt>
                <c:pt idx="1">
                  <c:v>10017</c:v>
                </c:pt>
                <c:pt idx="2">
                  <c:v>10835</c:v>
                </c:pt>
                <c:pt idx="3">
                  <c:v>10861</c:v>
                </c:pt>
                <c:pt idx="4">
                  <c:v>11398</c:v>
                </c:pt>
              </c:numCache>
            </c:numRef>
          </c:val>
          <c:extLst xmlns:c16r2="http://schemas.microsoft.com/office/drawing/2015/06/chart">
            <c:ext xmlns:c16="http://schemas.microsoft.com/office/drawing/2014/chart" uri="{C3380CC4-5D6E-409C-BE32-E72D297353CC}">
              <c16:uniqueId val="{00000000-0720-4677-AE87-6654E218F993}"/>
            </c:ext>
          </c:extLst>
        </c:ser>
        <c:dLbls>
          <c:showLegendKey val="0"/>
          <c:showVal val="0"/>
          <c:showCatName val="0"/>
          <c:showSerName val="0"/>
          <c:showPercent val="0"/>
          <c:showBubbleSize val="0"/>
        </c:dLbls>
        <c:gapWidth val="150"/>
        <c:axId val="423523064"/>
        <c:axId val="42352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0720-4677-AE87-6654E218F993}"/>
            </c:ext>
          </c:extLst>
        </c:ser>
        <c:dLbls>
          <c:showLegendKey val="0"/>
          <c:showVal val="0"/>
          <c:showCatName val="0"/>
          <c:showSerName val="0"/>
          <c:showPercent val="0"/>
          <c:showBubbleSize val="0"/>
        </c:dLbls>
        <c:marker val="1"/>
        <c:smooth val="0"/>
        <c:axId val="423523064"/>
        <c:axId val="423520320"/>
      </c:lineChart>
      <c:dateAx>
        <c:axId val="423523064"/>
        <c:scaling>
          <c:orientation val="minMax"/>
        </c:scaling>
        <c:delete val="1"/>
        <c:axPos val="b"/>
        <c:numFmt formatCode="ge" sourceLinked="1"/>
        <c:majorTickMark val="none"/>
        <c:minorTickMark val="none"/>
        <c:tickLblPos val="none"/>
        <c:crossAx val="423520320"/>
        <c:crosses val="autoZero"/>
        <c:auto val="1"/>
        <c:lblOffset val="100"/>
        <c:baseTimeUnit val="years"/>
      </c:dateAx>
      <c:valAx>
        <c:axId val="423520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523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62169</c:v>
                </c:pt>
                <c:pt idx="1">
                  <c:v>66528</c:v>
                </c:pt>
                <c:pt idx="2">
                  <c:v>61616</c:v>
                </c:pt>
                <c:pt idx="3">
                  <c:v>63015</c:v>
                </c:pt>
                <c:pt idx="4">
                  <c:v>65721</c:v>
                </c:pt>
              </c:numCache>
            </c:numRef>
          </c:val>
          <c:extLst xmlns:c16r2="http://schemas.microsoft.com/office/drawing/2015/06/chart">
            <c:ext xmlns:c16="http://schemas.microsoft.com/office/drawing/2014/chart" uri="{C3380CC4-5D6E-409C-BE32-E72D297353CC}">
              <c16:uniqueId val="{00000000-E917-4D32-8FF4-9997F33E0BA4}"/>
            </c:ext>
          </c:extLst>
        </c:ser>
        <c:dLbls>
          <c:showLegendKey val="0"/>
          <c:showVal val="0"/>
          <c:showCatName val="0"/>
          <c:showSerName val="0"/>
          <c:showPercent val="0"/>
          <c:showBubbleSize val="0"/>
        </c:dLbls>
        <c:gapWidth val="150"/>
        <c:axId val="423521104"/>
        <c:axId val="42352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E917-4D32-8FF4-9997F33E0BA4}"/>
            </c:ext>
          </c:extLst>
        </c:ser>
        <c:dLbls>
          <c:showLegendKey val="0"/>
          <c:showVal val="0"/>
          <c:showCatName val="0"/>
          <c:showSerName val="0"/>
          <c:showPercent val="0"/>
          <c:showBubbleSize val="0"/>
        </c:dLbls>
        <c:marker val="1"/>
        <c:smooth val="0"/>
        <c:axId val="423521104"/>
        <c:axId val="423526592"/>
      </c:lineChart>
      <c:dateAx>
        <c:axId val="423521104"/>
        <c:scaling>
          <c:orientation val="minMax"/>
        </c:scaling>
        <c:delete val="1"/>
        <c:axPos val="b"/>
        <c:numFmt formatCode="ge" sourceLinked="1"/>
        <c:majorTickMark val="none"/>
        <c:minorTickMark val="none"/>
        <c:tickLblPos val="none"/>
        <c:crossAx val="423526592"/>
        <c:crosses val="autoZero"/>
        <c:auto val="1"/>
        <c:lblOffset val="100"/>
        <c:baseTimeUnit val="years"/>
      </c:dateAx>
      <c:valAx>
        <c:axId val="42352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352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X60"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奈良県地方独立行政法人奈良県立病院機構　奈良県西和医療センター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地方独立行政法人</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20558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71</v>
      </c>
      <c r="NP18" s="109"/>
      <c r="NQ18" s="109"/>
      <c r="NR18" s="112" t="s">
        <v>173</v>
      </c>
      <c r="NS18" s="113"/>
      <c r="NT18" s="108" t="s">
        <v>38</v>
      </c>
      <c r="NU18" s="109"/>
      <c r="NV18" s="109"/>
      <c r="NW18" s="112" t="s">
        <v>173</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85.7</v>
      </c>
      <c r="Q33" s="132"/>
      <c r="R33" s="132"/>
      <c r="S33" s="132"/>
      <c r="T33" s="132"/>
      <c r="U33" s="132"/>
      <c r="V33" s="132"/>
      <c r="W33" s="132"/>
      <c r="X33" s="132"/>
      <c r="Y33" s="132"/>
      <c r="Z33" s="132"/>
      <c r="AA33" s="132"/>
      <c r="AB33" s="132"/>
      <c r="AC33" s="132"/>
      <c r="AD33" s="133"/>
      <c r="AE33" s="131">
        <f>データ!AI7</f>
        <v>91</v>
      </c>
      <c r="AF33" s="132"/>
      <c r="AG33" s="132"/>
      <c r="AH33" s="132"/>
      <c r="AI33" s="132"/>
      <c r="AJ33" s="132"/>
      <c r="AK33" s="132"/>
      <c r="AL33" s="132"/>
      <c r="AM33" s="132"/>
      <c r="AN33" s="132"/>
      <c r="AO33" s="132"/>
      <c r="AP33" s="132"/>
      <c r="AQ33" s="132"/>
      <c r="AR33" s="132"/>
      <c r="AS33" s="133"/>
      <c r="AT33" s="131">
        <f>データ!AJ7</f>
        <v>94.2</v>
      </c>
      <c r="AU33" s="132"/>
      <c r="AV33" s="132"/>
      <c r="AW33" s="132"/>
      <c r="AX33" s="132"/>
      <c r="AY33" s="132"/>
      <c r="AZ33" s="132"/>
      <c r="BA33" s="132"/>
      <c r="BB33" s="132"/>
      <c r="BC33" s="132"/>
      <c r="BD33" s="132"/>
      <c r="BE33" s="132"/>
      <c r="BF33" s="132"/>
      <c r="BG33" s="132"/>
      <c r="BH33" s="133"/>
      <c r="BI33" s="131">
        <f>データ!AK7</f>
        <v>102.3</v>
      </c>
      <c r="BJ33" s="132"/>
      <c r="BK33" s="132"/>
      <c r="BL33" s="132"/>
      <c r="BM33" s="132"/>
      <c r="BN33" s="132"/>
      <c r="BO33" s="132"/>
      <c r="BP33" s="132"/>
      <c r="BQ33" s="132"/>
      <c r="BR33" s="132"/>
      <c r="BS33" s="132"/>
      <c r="BT33" s="132"/>
      <c r="BU33" s="132"/>
      <c r="BV33" s="132"/>
      <c r="BW33" s="133"/>
      <c r="BX33" s="131">
        <f>データ!AL7</f>
        <v>101.9</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88.6</v>
      </c>
      <c r="DE33" s="132"/>
      <c r="DF33" s="132"/>
      <c r="DG33" s="132"/>
      <c r="DH33" s="132"/>
      <c r="DI33" s="132"/>
      <c r="DJ33" s="132"/>
      <c r="DK33" s="132"/>
      <c r="DL33" s="132"/>
      <c r="DM33" s="132"/>
      <c r="DN33" s="132"/>
      <c r="DO33" s="132"/>
      <c r="DP33" s="132"/>
      <c r="DQ33" s="132"/>
      <c r="DR33" s="133"/>
      <c r="DS33" s="131">
        <f>データ!AT7</f>
        <v>88.9</v>
      </c>
      <c r="DT33" s="132"/>
      <c r="DU33" s="132"/>
      <c r="DV33" s="132"/>
      <c r="DW33" s="132"/>
      <c r="DX33" s="132"/>
      <c r="DY33" s="132"/>
      <c r="DZ33" s="132"/>
      <c r="EA33" s="132"/>
      <c r="EB33" s="132"/>
      <c r="EC33" s="132"/>
      <c r="ED33" s="132"/>
      <c r="EE33" s="132"/>
      <c r="EF33" s="132"/>
      <c r="EG33" s="133"/>
      <c r="EH33" s="131">
        <f>データ!AU7</f>
        <v>92.9</v>
      </c>
      <c r="EI33" s="132"/>
      <c r="EJ33" s="132"/>
      <c r="EK33" s="132"/>
      <c r="EL33" s="132"/>
      <c r="EM33" s="132"/>
      <c r="EN33" s="132"/>
      <c r="EO33" s="132"/>
      <c r="EP33" s="132"/>
      <c r="EQ33" s="132"/>
      <c r="ER33" s="132"/>
      <c r="ES33" s="132"/>
      <c r="ET33" s="132"/>
      <c r="EU33" s="132"/>
      <c r="EV33" s="133"/>
      <c r="EW33" s="131">
        <f>データ!AV7</f>
        <v>101.7</v>
      </c>
      <c r="EX33" s="132"/>
      <c r="EY33" s="132"/>
      <c r="EZ33" s="132"/>
      <c r="FA33" s="132"/>
      <c r="FB33" s="132"/>
      <c r="FC33" s="132"/>
      <c r="FD33" s="132"/>
      <c r="FE33" s="132"/>
      <c r="FF33" s="132"/>
      <c r="FG33" s="132"/>
      <c r="FH33" s="132"/>
      <c r="FI33" s="132"/>
      <c r="FJ33" s="132"/>
      <c r="FK33" s="133"/>
      <c r="FL33" s="131">
        <f>データ!AW7</f>
        <v>97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20.7</v>
      </c>
      <c r="GS33" s="132"/>
      <c r="GT33" s="132"/>
      <c r="GU33" s="132"/>
      <c r="GV33" s="132"/>
      <c r="GW33" s="132"/>
      <c r="GX33" s="132"/>
      <c r="GY33" s="132"/>
      <c r="GZ33" s="132"/>
      <c r="HA33" s="132"/>
      <c r="HB33" s="132"/>
      <c r="HC33" s="132"/>
      <c r="HD33" s="132"/>
      <c r="HE33" s="132"/>
      <c r="HF33" s="133"/>
      <c r="HG33" s="131">
        <f>データ!BE7</f>
        <v>33.299999999999997</v>
      </c>
      <c r="HH33" s="132"/>
      <c r="HI33" s="132"/>
      <c r="HJ33" s="132"/>
      <c r="HK33" s="132"/>
      <c r="HL33" s="132"/>
      <c r="HM33" s="132"/>
      <c r="HN33" s="132"/>
      <c r="HO33" s="132"/>
      <c r="HP33" s="132"/>
      <c r="HQ33" s="132"/>
      <c r="HR33" s="132"/>
      <c r="HS33" s="132"/>
      <c r="HT33" s="132"/>
      <c r="HU33" s="133"/>
      <c r="HV33" s="131">
        <f>データ!BF7</f>
        <v>53</v>
      </c>
      <c r="HW33" s="132"/>
      <c r="HX33" s="132"/>
      <c r="HY33" s="132"/>
      <c r="HZ33" s="132"/>
      <c r="IA33" s="132"/>
      <c r="IB33" s="132"/>
      <c r="IC33" s="132"/>
      <c r="ID33" s="132"/>
      <c r="IE33" s="132"/>
      <c r="IF33" s="132"/>
      <c r="IG33" s="132"/>
      <c r="IH33" s="132"/>
      <c r="II33" s="132"/>
      <c r="IJ33" s="133"/>
      <c r="IK33" s="131">
        <f>データ!BG7</f>
        <v>50.4</v>
      </c>
      <c r="IL33" s="132"/>
      <c r="IM33" s="132"/>
      <c r="IN33" s="132"/>
      <c r="IO33" s="132"/>
      <c r="IP33" s="132"/>
      <c r="IQ33" s="132"/>
      <c r="IR33" s="132"/>
      <c r="IS33" s="132"/>
      <c r="IT33" s="132"/>
      <c r="IU33" s="132"/>
      <c r="IV33" s="132"/>
      <c r="IW33" s="132"/>
      <c r="IX33" s="132"/>
      <c r="IY33" s="133"/>
      <c r="IZ33" s="131">
        <f>データ!BH7</f>
        <v>50.7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79.2</v>
      </c>
      <c r="KG33" s="132"/>
      <c r="KH33" s="132"/>
      <c r="KI33" s="132"/>
      <c r="KJ33" s="132"/>
      <c r="KK33" s="132"/>
      <c r="KL33" s="132"/>
      <c r="KM33" s="132"/>
      <c r="KN33" s="132"/>
      <c r="KO33" s="132"/>
      <c r="KP33" s="132"/>
      <c r="KQ33" s="132"/>
      <c r="KR33" s="132"/>
      <c r="KS33" s="132"/>
      <c r="KT33" s="133"/>
      <c r="KU33" s="131">
        <f>データ!BP7</f>
        <v>74.8</v>
      </c>
      <c r="KV33" s="132"/>
      <c r="KW33" s="132"/>
      <c r="KX33" s="132"/>
      <c r="KY33" s="132"/>
      <c r="KZ33" s="132"/>
      <c r="LA33" s="132"/>
      <c r="LB33" s="132"/>
      <c r="LC33" s="132"/>
      <c r="LD33" s="132"/>
      <c r="LE33" s="132"/>
      <c r="LF33" s="132"/>
      <c r="LG33" s="132"/>
      <c r="LH33" s="132"/>
      <c r="LI33" s="133"/>
      <c r="LJ33" s="131">
        <f>データ!BQ7</f>
        <v>82.3</v>
      </c>
      <c r="LK33" s="132"/>
      <c r="LL33" s="132"/>
      <c r="LM33" s="132"/>
      <c r="LN33" s="132"/>
      <c r="LO33" s="132"/>
      <c r="LP33" s="132"/>
      <c r="LQ33" s="132"/>
      <c r="LR33" s="132"/>
      <c r="LS33" s="132"/>
      <c r="LT33" s="132"/>
      <c r="LU33" s="132"/>
      <c r="LV33" s="132"/>
      <c r="LW33" s="132"/>
      <c r="LX33" s="133"/>
      <c r="LY33" s="131">
        <f>データ!BR7</f>
        <v>86.9</v>
      </c>
      <c r="LZ33" s="132"/>
      <c r="MA33" s="132"/>
      <c r="MB33" s="132"/>
      <c r="MC33" s="132"/>
      <c r="MD33" s="132"/>
      <c r="ME33" s="132"/>
      <c r="MF33" s="132"/>
      <c r="MG33" s="132"/>
      <c r="MH33" s="132"/>
      <c r="MI33" s="132"/>
      <c r="MJ33" s="132"/>
      <c r="MK33" s="132"/>
      <c r="ML33" s="132"/>
      <c r="MM33" s="133"/>
      <c r="MN33" s="131">
        <f>データ!BS7</f>
        <v>82.9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175</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40" t="s">
        <v>174</v>
      </c>
      <c r="NK54" s="141"/>
      <c r="NL54" s="141"/>
      <c r="NM54" s="141"/>
      <c r="NN54" s="141"/>
      <c r="NO54" s="141"/>
      <c r="NP54" s="141"/>
      <c r="NQ54" s="141"/>
      <c r="NR54" s="141"/>
      <c r="NS54" s="141"/>
      <c r="NT54" s="141"/>
      <c r="NU54" s="141"/>
      <c r="NV54" s="141"/>
      <c r="NW54" s="141"/>
      <c r="NX54" s="142"/>
    </row>
    <row r="55" spans="1:395" ht="13.5" customHeight="1">
      <c r="A55" s="2"/>
      <c r="B55" s="25"/>
      <c r="C55" s="5"/>
      <c r="D55" s="5"/>
      <c r="E55" s="5"/>
      <c r="F55" s="5"/>
      <c r="G55" s="130" t="s">
        <v>56</v>
      </c>
      <c r="H55" s="130"/>
      <c r="I55" s="130"/>
      <c r="J55" s="130"/>
      <c r="K55" s="130"/>
      <c r="L55" s="130"/>
      <c r="M55" s="130"/>
      <c r="N55" s="130"/>
      <c r="O55" s="130"/>
      <c r="P55" s="146">
        <f>データ!BZ7</f>
        <v>62169</v>
      </c>
      <c r="Q55" s="147"/>
      <c r="R55" s="147"/>
      <c r="S55" s="147"/>
      <c r="T55" s="147"/>
      <c r="U55" s="147"/>
      <c r="V55" s="147"/>
      <c r="W55" s="147"/>
      <c r="X55" s="147"/>
      <c r="Y55" s="147"/>
      <c r="Z55" s="147"/>
      <c r="AA55" s="147"/>
      <c r="AB55" s="147"/>
      <c r="AC55" s="147"/>
      <c r="AD55" s="148"/>
      <c r="AE55" s="146">
        <f>データ!CA7</f>
        <v>66528</v>
      </c>
      <c r="AF55" s="147"/>
      <c r="AG55" s="147"/>
      <c r="AH55" s="147"/>
      <c r="AI55" s="147"/>
      <c r="AJ55" s="147"/>
      <c r="AK55" s="147"/>
      <c r="AL55" s="147"/>
      <c r="AM55" s="147"/>
      <c r="AN55" s="147"/>
      <c r="AO55" s="147"/>
      <c r="AP55" s="147"/>
      <c r="AQ55" s="147"/>
      <c r="AR55" s="147"/>
      <c r="AS55" s="148"/>
      <c r="AT55" s="146">
        <f>データ!CB7</f>
        <v>61616</v>
      </c>
      <c r="AU55" s="147"/>
      <c r="AV55" s="147"/>
      <c r="AW55" s="147"/>
      <c r="AX55" s="147"/>
      <c r="AY55" s="147"/>
      <c r="AZ55" s="147"/>
      <c r="BA55" s="147"/>
      <c r="BB55" s="147"/>
      <c r="BC55" s="147"/>
      <c r="BD55" s="147"/>
      <c r="BE55" s="147"/>
      <c r="BF55" s="147"/>
      <c r="BG55" s="147"/>
      <c r="BH55" s="148"/>
      <c r="BI55" s="146">
        <f>データ!CC7</f>
        <v>63015</v>
      </c>
      <c r="BJ55" s="147"/>
      <c r="BK55" s="147"/>
      <c r="BL55" s="147"/>
      <c r="BM55" s="147"/>
      <c r="BN55" s="147"/>
      <c r="BO55" s="147"/>
      <c r="BP55" s="147"/>
      <c r="BQ55" s="147"/>
      <c r="BR55" s="147"/>
      <c r="BS55" s="147"/>
      <c r="BT55" s="147"/>
      <c r="BU55" s="147"/>
      <c r="BV55" s="147"/>
      <c r="BW55" s="148"/>
      <c r="BX55" s="146">
        <f>データ!CD7</f>
        <v>65721</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9551</v>
      </c>
      <c r="DE55" s="147"/>
      <c r="DF55" s="147"/>
      <c r="DG55" s="147"/>
      <c r="DH55" s="147"/>
      <c r="DI55" s="147"/>
      <c r="DJ55" s="147"/>
      <c r="DK55" s="147"/>
      <c r="DL55" s="147"/>
      <c r="DM55" s="147"/>
      <c r="DN55" s="147"/>
      <c r="DO55" s="147"/>
      <c r="DP55" s="147"/>
      <c r="DQ55" s="147"/>
      <c r="DR55" s="148"/>
      <c r="DS55" s="146">
        <f>データ!CL7</f>
        <v>10017</v>
      </c>
      <c r="DT55" s="147"/>
      <c r="DU55" s="147"/>
      <c r="DV55" s="147"/>
      <c r="DW55" s="147"/>
      <c r="DX55" s="147"/>
      <c r="DY55" s="147"/>
      <c r="DZ55" s="147"/>
      <c r="EA55" s="147"/>
      <c r="EB55" s="147"/>
      <c r="EC55" s="147"/>
      <c r="ED55" s="147"/>
      <c r="EE55" s="147"/>
      <c r="EF55" s="147"/>
      <c r="EG55" s="148"/>
      <c r="EH55" s="146">
        <f>データ!CM7</f>
        <v>10835</v>
      </c>
      <c r="EI55" s="147"/>
      <c r="EJ55" s="147"/>
      <c r="EK55" s="147"/>
      <c r="EL55" s="147"/>
      <c r="EM55" s="147"/>
      <c r="EN55" s="147"/>
      <c r="EO55" s="147"/>
      <c r="EP55" s="147"/>
      <c r="EQ55" s="147"/>
      <c r="ER55" s="147"/>
      <c r="ES55" s="147"/>
      <c r="ET55" s="147"/>
      <c r="EU55" s="147"/>
      <c r="EV55" s="148"/>
      <c r="EW55" s="146">
        <f>データ!CN7</f>
        <v>10861</v>
      </c>
      <c r="EX55" s="147"/>
      <c r="EY55" s="147"/>
      <c r="EZ55" s="147"/>
      <c r="FA55" s="147"/>
      <c r="FB55" s="147"/>
      <c r="FC55" s="147"/>
      <c r="FD55" s="147"/>
      <c r="FE55" s="147"/>
      <c r="FF55" s="147"/>
      <c r="FG55" s="147"/>
      <c r="FH55" s="147"/>
      <c r="FI55" s="147"/>
      <c r="FJ55" s="147"/>
      <c r="FK55" s="148"/>
      <c r="FL55" s="146">
        <f>データ!CO7</f>
        <v>11398</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57.6</v>
      </c>
      <c r="GS55" s="132"/>
      <c r="GT55" s="132"/>
      <c r="GU55" s="132"/>
      <c r="GV55" s="132"/>
      <c r="GW55" s="132"/>
      <c r="GX55" s="132"/>
      <c r="GY55" s="132"/>
      <c r="GZ55" s="132"/>
      <c r="HA55" s="132"/>
      <c r="HB55" s="132"/>
      <c r="HC55" s="132"/>
      <c r="HD55" s="132"/>
      <c r="HE55" s="132"/>
      <c r="HF55" s="133"/>
      <c r="HG55" s="131">
        <f>データ!CW7</f>
        <v>55.5</v>
      </c>
      <c r="HH55" s="132"/>
      <c r="HI55" s="132"/>
      <c r="HJ55" s="132"/>
      <c r="HK55" s="132"/>
      <c r="HL55" s="132"/>
      <c r="HM55" s="132"/>
      <c r="HN55" s="132"/>
      <c r="HO55" s="132"/>
      <c r="HP55" s="132"/>
      <c r="HQ55" s="132"/>
      <c r="HR55" s="132"/>
      <c r="HS55" s="132"/>
      <c r="HT55" s="132"/>
      <c r="HU55" s="133"/>
      <c r="HV55" s="131">
        <f>データ!CX7</f>
        <v>55.3</v>
      </c>
      <c r="HW55" s="132"/>
      <c r="HX55" s="132"/>
      <c r="HY55" s="132"/>
      <c r="HZ55" s="132"/>
      <c r="IA55" s="132"/>
      <c r="IB55" s="132"/>
      <c r="IC55" s="132"/>
      <c r="ID55" s="132"/>
      <c r="IE55" s="132"/>
      <c r="IF55" s="132"/>
      <c r="IG55" s="132"/>
      <c r="IH55" s="132"/>
      <c r="II55" s="132"/>
      <c r="IJ55" s="133"/>
      <c r="IK55" s="131">
        <f>データ!CY7</f>
        <v>50.8</v>
      </c>
      <c r="IL55" s="132"/>
      <c r="IM55" s="132"/>
      <c r="IN55" s="132"/>
      <c r="IO55" s="132"/>
      <c r="IP55" s="132"/>
      <c r="IQ55" s="132"/>
      <c r="IR55" s="132"/>
      <c r="IS55" s="132"/>
      <c r="IT55" s="132"/>
      <c r="IU55" s="132"/>
      <c r="IV55" s="132"/>
      <c r="IW55" s="132"/>
      <c r="IX55" s="132"/>
      <c r="IY55" s="133"/>
      <c r="IZ55" s="131">
        <f>データ!CZ7</f>
        <v>51.9</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30.8</v>
      </c>
      <c r="KG55" s="132"/>
      <c r="KH55" s="132"/>
      <c r="KI55" s="132"/>
      <c r="KJ55" s="132"/>
      <c r="KK55" s="132"/>
      <c r="KL55" s="132"/>
      <c r="KM55" s="132"/>
      <c r="KN55" s="132"/>
      <c r="KO55" s="132"/>
      <c r="KP55" s="132"/>
      <c r="KQ55" s="132"/>
      <c r="KR55" s="132"/>
      <c r="KS55" s="132"/>
      <c r="KT55" s="133"/>
      <c r="KU55" s="131">
        <f>データ!DH7</f>
        <v>29.4</v>
      </c>
      <c r="KV55" s="132"/>
      <c r="KW55" s="132"/>
      <c r="KX55" s="132"/>
      <c r="KY55" s="132"/>
      <c r="KZ55" s="132"/>
      <c r="LA55" s="132"/>
      <c r="LB55" s="132"/>
      <c r="LC55" s="132"/>
      <c r="LD55" s="132"/>
      <c r="LE55" s="132"/>
      <c r="LF55" s="132"/>
      <c r="LG55" s="132"/>
      <c r="LH55" s="132"/>
      <c r="LI55" s="133"/>
      <c r="LJ55" s="131">
        <f>データ!DI7</f>
        <v>25.3</v>
      </c>
      <c r="LK55" s="132"/>
      <c r="LL55" s="132"/>
      <c r="LM55" s="132"/>
      <c r="LN55" s="132"/>
      <c r="LO55" s="132"/>
      <c r="LP55" s="132"/>
      <c r="LQ55" s="132"/>
      <c r="LR55" s="132"/>
      <c r="LS55" s="132"/>
      <c r="LT55" s="132"/>
      <c r="LU55" s="132"/>
      <c r="LV55" s="132"/>
      <c r="LW55" s="132"/>
      <c r="LX55" s="133"/>
      <c r="LY55" s="131">
        <f>データ!DJ7</f>
        <v>23.6</v>
      </c>
      <c r="LZ55" s="132"/>
      <c r="MA55" s="132"/>
      <c r="MB55" s="132"/>
      <c r="MC55" s="132"/>
      <c r="MD55" s="132"/>
      <c r="ME55" s="132"/>
      <c r="MF55" s="132"/>
      <c r="MG55" s="132"/>
      <c r="MH55" s="132"/>
      <c r="MI55" s="132"/>
      <c r="MJ55" s="132"/>
      <c r="MK55" s="132"/>
      <c r="ML55" s="132"/>
      <c r="MM55" s="133"/>
      <c r="MN55" s="131">
        <f>データ!DK7</f>
        <v>24.3</v>
      </c>
      <c r="MO55" s="132"/>
      <c r="MP55" s="132"/>
      <c r="MQ55" s="132"/>
      <c r="MR55" s="132"/>
      <c r="MS55" s="132"/>
      <c r="MT55" s="132"/>
      <c r="MU55" s="132"/>
      <c r="MV55" s="132"/>
      <c r="MW55" s="132"/>
      <c r="MX55" s="132"/>
      <c r="MY55" s="132"/>
      <c r="MZ55" s="132"/>
      <c r="NA55" s="132"/>
      <c r="NB55" s="133"/>
      <c r="NC55" s="5"/>
      <c r="ND55" s="5"/>
      <c r="NE55" s="5"/>
      <c r="NF55" s="5"/>
      <c r="NG55" s="5"/>
      <c r="NH55" s="27"/>
      <c r="NI55" s="2"/>
      <c r="NJ55" s="140"/>
      <c r="NK55" s="141"/>
      <c r="NL55" s="141"/>
      <c r="NM55" s="141"/>
      <c r="NN55" s="141"/>
      <c r="NO55" s="141"/>
      <c r="NP55" s="141"/>
      <c r="NQ55" s="141"/>
      <c r="NR55" s="141"/>
      <c r="NS55" s="141"/>
      <c r="NT55" s="141"/>
      <c r="NU55" s="141"/>
      <c r="NV55" s="141"/>
      <c r="NW55" s="141"/>
      <c r="NX55" s="142"/>
    </row>
    <row r="56" spans="1:395" ht="13.5" customHeight="1">
      <c r="A56" s="2"/>
      <c r="B56" s="25"/>
      <c r="C56" s="5"/>
      <c r="D56" s="5"/>
      <c r="E56" s="5"/>
      <c r="F56" s="5"/>
      <c r="G56" s="130" t="s">
        <v>58</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40"/>
      <c r="NK56" s="141"/>
      <c r="NL56" s="141"/>
      <c r="NM56" s="141"/>
      <c r="NN56" s="141"/>
      <c r="NO56" s="141"/>
      <c r="NP56" s="141"/>
      <c r="NQ56" s="141"/>
      <c r="NR56" s="141"/>
      <c r="NS56" s="141"/>
      <c r="NT56" s="141"/>
      <c r="NU56" s="141"/>
      <c r="NV56" s="141"/>
      <c r="NW56" s="141"/>
      <c r="NX56" s="142"/>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0"/>
      <c r="NK57" s="141"/>
      <c r="NL57" s="141"/>
      <c r="NM57" s="141"/>
      <c r="NN57" s="141"/>
      <c r="NO57" s="141"/>
      <c r="NP57" s="141"/>
      <c r="NQ57" s="141"/>
      <c r="NR57" s="141"/>
      <c r="NS57" s="141"/>
      <c r="NT57" s="141"/>
      <c r="NU57" s="141"/>
      <c r="NV57" s="141"/>
      <c r="NW57" s="141"/>
      <c r="NX57" s="142"/>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0"/>
      <c r="NK58" s="141"/>
      <c r="NL58" s="141"/>
      <c r="NM58" s="141"/>
      <c r="NN58" s="141"/>
      <c r="NO58" s="141"/>
      <c r="NP58" s="141"/>
      <c r="NQ58" s="141"/>
      <c r="NR58" s="141"/>
      <c r="NS58" s="141"/>
      <c r="NT58" s="141"/>
      <c r="NU58" s="141"/>
      <c r="NV58" s="141"/>
      <c r="NW58" s="141"/>
      <c r="NX58" s="142"/>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0"/>
      <c r="NK59" s="141"/>
      <c r="NL59" s="141"/>
      <c r="NM59" s="141"/>
      <c r="NN59" s="141"/>
      <c r="NO59" s="141"/>
      <c r="NP59" s="141"/>
      <c r="NQ59" s="141"/>
      <c r="NR59" s="141"/>
      <c r="NS59" s="141"/>
      <c r="NT59" s="141"/>
      <c r="NU59" s="141"/>
      <c r="NV59" s="141"/>
      <c r="NW59" s="141"/>
      <c r="NX59" s="142"/>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40"/>
      <c r="NK60" s="141"/>
      <c r="NL60" s="141"/>
      <c r="NM60" s="141"/>
      <c r="NN60" s="141"/>
      <c r="NO60" s="141"/>
      <c r="NP60" s="141"/>
      <c r="NQ60" s="141"/>
      <c r="NR60" s="141"/>
      <c r="NS60" s="141"/>
      <c r="NT60" s="141"/>
      <c r="NU60" s="141"/>
      <c r="NV60" s="141"/>
      <c r="NW60" s="141"/>
      <c r="NX60" s="142"/>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40"/>
      <c r="NK61" s="141"/>
      <c r="NL61" s="141"/>
      <c r="NM61" s="141"/>
      <c r="NN61" s="141"/>
      <c r="NO61" s="141"/>
      <c r="NP61" s="141"/>
      <c r="NQ61" s="141"/>
      <c r="NR61" s="141"/>
      <c r="NS61" s="141"/>
      <c r="NT61" s="141"/>
      <c r="NU61" s="141"/>
      <c r="NV61" s="141"/>
      <c r="NW61" s="141"/>
      <c r="NX61" s="142"/>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40"/>
      <c r="NK62" s="141"/>
      <c r="NL62" s="141"/>
      <c r="NM62" s="141"/>
      <c r="NN62" s="141"/>
      <c r="NO62" s="141"/>
      <c r="NP62" s="141"/>
      <c r="NQ62" s="141"/>
      <c r="NR62" s="141"/>
      <c r="NS62" s="141"/>
      <c r="NT62" s="141"/>
      <c r="NU62" s="141"/>
      <c r="NV62" s="141"/>
      <c r="NW62" s="141"/>
      <c r="NX62" s="142"/>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40"/>
      <c r="NK63" s="141"/>
      <c r="NL63" s="141"/>
      <c r="NM63" s="141"/>
      <c r="NN63" s="141"/>
      <c r="NO63" s="141"/>
      <c r="NP63" s="141"/>
      <c r="NQ63" s="141"/>
      <c r="NR63" s="141"/>
      <c r="NS63" s="141"/>
      <c r="NT63" s="141"/>
      <c r="NU63" s="141"/>
      <c r="NV63" s="141"/>
      <c r="NW63" s="141"/>
      <c r="NX63" s="142"/>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0"/>
      <c r="NK64" s="141"/>
      <c r="NL64" s="141"/>
      <c r="NM64" s="141"/>
      <c r="NN64" s="141"/>
      <c r="NO64" s="141"/>
      <c r="NP64" s="141"/>
      <c r="NQ64" s="141"/>
      <c r="NR64" s="141"/>
      <c r="NS64" s="141"/>
      <c r="NT64" s="141"/>
      <c r="NU64" s="141"/>
      <c r="NV64" s="141"/>
      <c r="NW64" s="141"/>
      <c r="NX64" s="142"/>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0"/>
      <c r="NK65" s="141"/>
      <c r="NL65" s="141"/>
      <c r="NM65" s="141"/>
      <c r="NN65" s="141"/>
      <c r="NO65" s="141"/>
      <c r="NP65" s="141"/>
      <c r="NQ65" s="141"/>
      <c r="NR65" s="141"/>
      <c r="NS65" s="141"/>
      <c r="NT65" s="141"/>
      <c r="NU65" s="141"/>
      <c r="NV65" s="141"/>
      <c r="NW65" s="141"/>
      <c r="NX65" s="14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0"/>
      <c r="NK66" s="141"/>
      <c r="NL66" s="141"/>
      <c r="NM66" s="141"/>
      <c r="NN66" s="141"/>
      <c r="NO66" s="141"/>
      <c r="NP66" s="141"/>
      <c r="NQ66" s="141"/>
      <c r="NR66" s="141"/>
      <c r="NS66" s="141"/>
      <c r="NT66" s="141"/>
      <c r="NU66" s="141"/>
      <c r="NV66" s="141"/>
      <c r="NW66" s="141"/>
      <c r="NX66" s="14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3"/>
      <c r="NK67" s="144"/>
      <c r="NL67" s="144"/>
      <c r="NM67" s="144"/>
      <c r="NN67" s="144"/>
      <c r="NO67" s="144"/>
      <c r="NP67" s="144"/>
      <c r="NQ67" s="144"/>
      <c r="NR67" s="144"/>
      <c r="NS67" s="144"/>
      <c r="NT67" s="144"/>
      <c r="NU67" s="144"/>
      <c r="NV67" s="144"/>
      <c r="NW67" s="144"/>
      <c r="NX67" s="14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177</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15.2</v>
      </c>
      <c r="V79" s="159"/>
      <c r="W79" s="159"/>
      <c r="X79" s="159"/>
      <c r="Y79" s="159"/>
      <c r="Z79" s="159"/>
      <c r="AA79" s="159"/>
      <c r="AB79" s="159"/>
      <c r="AC79" s="159"/>
      <c r="AD79" s="159"/>
      <c r="AE79" s="159"/>
      <c r="AF79" s="159"/>
      <c r="AG79" s="159"/>
      <c r="AH79" s="159"/>
      <c r="AI79" s="159"/>
      <c r="AJ79" s="159"/>
      <c r="AK79" s="159"/>
      <c r="AL79" s="159"/>
      <c r="AM79" s="159"/>
      <c r="AN79" s="159">
        <f>データ!DS7</f>
        <v>24.3</v>
      </c>
      <c r="AO79" s="159"/>
      <c r="AP79" s="159"/>
      <c r="AQ79" s="159"/>
      <c r="AR79" s="159"/>
      <c r="AS79" s="159"/>
      <c r="AT79" s="159"/>
      <c r="AU79" s="159"/>
      <c r="AV79" s="159"/>
      <c r="AW79" s="159"/>
      <c r="AX79" s="159"/>
      <c r="AY79" s="159"/>
      <c r="AZ79" s="159"/>
      <c r="BA79" s="159"/>
      <c r="BB79" s="159"/>
      <c r="BC79" s="159"/>
      <c r="BD79" s="159"/>
      <c r="BE79" s="159"/>
      <c r="BF79" s="159"/>
      <c r="BG79" s="159">
        <f>データ!DT7</f>
        <v>48.3</v>
      </c>
      <c r="BH79" s="159"/>
      <c r="BI79" s="159"/>
      <c r="BJ79" s="159"/>
      <c r="BK79" s="159"/>
      <c r="BL79" s="159"/>
      <c r="BM79" s="159"/>
      <c r="BN79" s="159"/>
      <c r="BO79" s="159"/>
      <c r="BP79" s="159"/>
      <c r="BQ79" s="159"/>
      <c r="BR79" s="159"/>
      <c r="BS79" s="159"/>
      <c r="BT79" s="159"/>
      <c r="BU79" s="159"/>
      <c r="BV79" s="159"/>
      <c r="BW79" s="159"/>
      <c r="BX79" s="159"/>
      <c r="BY79" s="159"/>
      <c r="BZ79" s="159">
        <f>データ!DU7</f>
        <v>35</v>
      </c>
      <c r="CA79" s="159"/>
      <c r="CB79" s="159"/>
      <c r="CC79" s="159"/>
      <c r="CD79" s="159"/>
      <c r="CE79" s="159"/>
      <c r="CF79" s="159"/>
      <c r="CG79" s="159"/>
      <c r="CH79" s="159"/>
      <c r="CI79" s="159"/>
      <c r="CJ79" s="159"/>
      <c r="CK79" s="159"/>
      <c r="CL79" s="159"/>
      <c r="CM79" s="159"/>
      <c r="CN79" s="159"/>
      <c r="CO79" s="159"/>
      <c r="CP79" s="159"/>
      <c r="CQ79" s="159"/>
      <c r="CR79" s="159"/>
      <c r="CS79" s="159">
        <f>データ!DV7</f>
        <v>52.1</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24.8</v>
      </c>
      <c r="EP79" s="159"/>
      <c r="EQ79" s="159"/>
      <c r="ER79" s="159"/>
      <c r="ES79" s="159"/>
      <c r="ET79" s="159"/>
      <c r="EU79" s="159"/>
      <c r="EV79" s="159"/>
      <c r="EW79" s="159"/>
      <c r="EX79" s="159"/>
      <c r="EY79" s="159"/>
      <c r="EZ79" s="159"/>
      <c r="FA79" s="159"/>
      <c r="FB79" s="159"/>
      <c r="FC79" s="159"/>
      <c r="FD79" s="159"/>
      <c r="FE79" s="159"/>
      <c r="FF79" s="159"/>
      <c r="FG79" s="159"/>
      <c r="FH79" s="159">
        <f>データ!ED7</f>
        <v>38.1</v>
      </c>
      <c r="FI79" s="159"/>
      <c r="FJ79" s="159"/>
      <c r="FK79" s="159"/>
      <c r="FL79" s="159"/>
      <c r="FM79" s="159"/>
      <c r="FN79" s="159"/>
      <c r="FO79" s="159"/>
      <c r="FP79" s="159"/>
      <c r="FQ79" s="159"/>
      <c r="FR79" s="159"/>
      <c r="FS79" s="159"/>
      <c r="FT79" s="159"/>
      <c r="FU79" s="159"/>
      <c r="FV79" s="159"/>
      <c r="FW79" s="159"/>
      <c r="FX79" s="159"/>
      <c r="FY79" s="159"/>
      <c r="FZ79" s="159"/>
      <c r="GA79" s="159">
        <f>データ!EE7</f>
        <v>57.4</v>
      </c>
      <c r="GB79" s="159"/>
      <c r="GC79" s="159"/>
      <c r="GD79" s="159"/>
      <c r="GE79" s="159"/>
      <c r="GF79" s="159"/>
      <c r="GG79" s="159"/>
      <c r="GH79" s="159"/>
      <c r="GI79" s="159"/>
      <c r="GJ79" s="159"/>
      <c r="GK79" s="159"/>
      <c r="GL79" s="159"/>
      <c r="GM79" s="159"/>
      <c r="GN79" s="159"/>
      <c r="GO79" s="159"/>
      <c r="GP79" s="159"/>
      <c r="GQ79" s="159"/>
      <c r="GR79" s="159"/>
      <c r="GS79" s="159"/>
      <c r="GT79" s="159">
        <f>データ!EF7</f>
        <v>59.3</v>
      </c>
      <c r="GU79" s="159"/>
      <c r="GV79" s="159"/>
      <c r="GW79" s="159"/>
      <c r="GX79" s="159"/>
      <c r="GY79" s="159"/>
      <c r="GZ79" s="159"/>
      <c r="HA79" s="159"/>
      <c r="HB79" s="159"/>
      <c r="HC79" s="159"/>
      <c r="HD79" s="159"/>
      <c r="HE79" s="159"/>
      <c r="HF79" s="159"/>
      <c r="HG79" s="159"/>
      <c r="HH79" s="159"/>
      <c r="HI79" s="159"/>
      <c r="HJ79" s="159"/>
      <c r="HK79" s="159"/>
      <c r="HL79" s="159"/>
      <c r="HM79" s="159">
        <f>データ!EG7</f>
        <v>65.5</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13080447</v>
      </c>
      <c r="JK79" s="160"/>
      <c r="JL79" s="160"/>
      <c r="JM79" s="160"/>
      <c r="JN79" s="160"/>
      <c r="JO79" s="160"/>
      <c r="JP79" s="160"/>
      <c r="JQ79" s="160"/>
      <c r="JR79" s="160"/>
      <c r="JS79" s="160"/>
      <c r="JT79" s="160"/>
      <c r="JU79" s="160"/>
      <c r="JV79" s="160"/>
      <c r="JW79" s="160"/>
      <c r="JX79" s="160"/>
      <c r="JY79" s="160"/>
      <c r="JZ79" s="160"/>
      <c r="KA79" s="160"/>
      <c r="KB79" s="160"/>
      <c r="KC79" s="160">
        <f>データ!EO7</f>
        <v>14963023</v>
      </c>
      <c r="KD79" s="160"/>
      <c r="KE79" s="160"/>
      <c r="KF79" s="160"/>
      <c r="KG79" s="160"/>
      <c r="KH79" s="160"/>
      <c r="KI79" s="160"/>
      <c r="KJ79" s="160"/>
      <c r="KK79" s="160"/>
      <c r="KL79" s="160"/>
      <c r="KM79" s="160"/>
      <c r="KN79" s="160"/>
      <c r="KO79" s="160"/>
      <c r="KP79" s="160"/>
      <c r="KQ79" s="160"/>
      <c r="KR79" s="160"/>
      <c r="KS79" s="160"/>
      <c r="KT79" s="160"/>
      <c r="KU79" s="160"/>
      <c r="KV79" s="160">
        <f>データ!EP7</f>
        <v>16483750</v>
      </c>
      <c r="KW79" s="160"/>
      <c r="KX79" s="160"/>
      <c r="KY79" s="160"/>
      <c r="KZ79" s="160"/>
      <c r="LA79" s="160"/>
      <c r="LB79" s="160"/>
      <c r="LC79" s="160"/>
      <c r="LD79" s="160"/>
      <c r="LE79" s="160"/>
      <c r="LF79" s="160"/>
      <c r="LG79" s="160"/>
      <c r="LH79" s="160"/>
      <c r="LI79" s="160"/>
      <c r="LJ79" s="160"/>
      <c r="LK79" s="160"/>
      <c r="LL79" s="160"/>
      <c r="LM79" s="160"/>
      <c r="LN79" s="160"/>
      <c r="LO79" s="160">
        <f>データ!EQ7</f>
        <v>17857297</v>
      </c>
      <c r="LP79" s="160"/>
      <c r="LQ79" s="160"/>
      <c r="LR79" s="160"/>
      <c r="LS79" s="160"/>
      <c r="LT79" s="160"/>
      <c r="LU79" s="160"/>
      <c r="LV79" s="160"/>
      <c r="LW79" s="160"/>
      <c r="LX79" s="160"/>
      <c r="LY79" s="160"/>
      <c r="LZ79" s="160"/>
      <c r="MA79" s="160"/>
      <c r="MB79" s="160"/>
      <c r="MC79" s="160"/>
      <c r="MD79" s="160"/>
      <c r="ME79" s="160"/>
      <c r="MF79" s="160"/>
      <c r="MG79" s="160"/>
      <c r="MH79" s="160">
        <f>データ!ER7</f>
        <v>19214687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YPsP2eKnXR6T1JLHKEBlCqtxLNV63uPTIaXmyOUCgik/4ekcReh2sidN+LZj5CM9ZKeLan2io9bBA4Q/Qqc8Q==" saltValue="rFB8v0Uf435v/fqAG2zl7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149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150</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149</v>
      </c>
      <c r="EE5" s="64" t="s">
        <v>140</v>
      </c>
      <c r="EF5" s="64" t="s">
        <v>141</v>
      </c>
      <c r="EG5" s="64" t="s">
        <v>142</v>
      </c>
      <c r="EH5" s="64" t="s">
        <v>143</v>
      </c>
      <c r="EI5" s="64" t="s">
        <v>144</v>
      </c>
      <c r="EJ5" s="64" t="s">
        <v>145</v>
      </c>
      <c r="EK5" s="64" t="s">
        <v>146</v>
      </c>
      <c r="EL5" s="64" t="s">
        <v>147</v>
      </c>
      <c r="EM5" s="64" t="s">
        <v>151</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152</v>
      </c>
      <c r="B6" s="65">
        <f>B8</f>
        <v>2018</v>
      </c>
      <c r="C6" s="65">
        <f t="shared" ref="C6:M6" si="2">C8</f>
        <v>297500</v>
      </c>
      <c r="D6" s="65">
        <f t="shared" si="2"/>
        <v>46</v>
      </c>
      <c r="E6" s="65">
        <f t="shared" si="2"/>
        <v>6</v>
      </c>
      <c r="F6" s="65">
        <f t="shared" si="2"/>
        <v>0</v>
      </c>
      <c r="G6" s="65">
        <f t="shared" si="2"/>
        <v>2</v>
      </c>
      <c r="H6" s="163" t="str">
        <f>IF(H8&lt;&gt;I8,H8,"")&amp;IF(I8&lt;&gt;J8,I8,"")&amp;"　"&amp;J8</f>
        <v>奈良県地方独立行政法人奈良県立病院機構　奈良県西和医療センター</v>
      </c>
      <c r="I6" s="164"/>
      <c r="J6" s="165"/>
      <c r="K6" s="65" t="str">
        <f t="shared" si="2"/>
        <v>地方独立行政法人</v>
      </c>
      <c r="L6" s="65" t="str">
        <f t="shared" si="2"/>
        <v>病院事業</v>
      </c>
      <c r="M6" s="65" t="str">
        <f t="shared" si="2"/>
        <v>一般病院</v>
      </c>
      <c r="N6" s="65" t="str">
        <f>N8</f>
        <v>300床以上～400床未満</v>
      </c>
      <c r="O6" s="65" t="str">
        <f>O8</f>
        <v>非設置</v>
      </c>
      <c r="P6" s="65" t="str">
        <f>P8</f>
        <v>直営</v>
      </c>
      <c r="Q6" s="66">
        <f t="shared" ref="Q6:AG6" si="3">Q8</f>
        <v>25</v>
      </c>
      <c r="R6" s="65" t="str">
        <f t="shared" si="3"/>
        <v>対象</v>
      </c>
      <c r="S6" s="65" t="str">
        <f t="shared" si="3"/>
        <v>透 I 訓</v>
      </c>
      <c r="T6" s="65" t="str">
        <f t="shared" si="3"/>
        <v>救 臨 地 輪</v>
      </c>
      <c r="U6" s="66" t="str">
        <f>U8</f>
        <v>-</v>
      </c>
      <c r="V6" s="66">
        <f>V8</f>
        <v>20558</v>
      </c>
      <c r="W6" s="65" t="str">
        <f>W8</f>
        <v>非該当</v>
      </c>
      <c r="X6" s="65" t="str">
        <f t="shared" si="3"/>
        <v>７：１</v>
      </c>
      <c r="Y6" s="66">
        <f t="shared" si="3"/>
        <v>300</v>
      </c>
      <c r="Z6" s="66" t="str">
        <f t="shared" si="3"/>
        <v>-</v>
      </c>
      <c r="AA6" s="66" t="str">
        <f t="shared" si="3"/>
        <v>-</v>
      </c>
      <c r="AB6" s="66" t="str">
        <f t="shared" si="3"/>
        <v>-</v>
      </c>
      <c r="AC6" s="66" t="str">
        <f t="shared" si="3"/>
        <v>-</v>
      </c>
      <c r="AD6" s="66">
        <f t="shared" si="3"/>
        <v>300</v>
      </c>
      <c r="AE6" s="66">
        <f t="shared" si="3"/>
        <v>300</v>
      </c>
      <c r="AF6" s="66" t="str">
        <f t="shared" si="3"/>
        <v>-</v>
      </c>
      <c r="AG6" s="66">
        <f t="shared" si="3"/>
        <v>300</v>
      </c>
      <c r="AH6" s="67">
        <f>IF(AH8="-",NA(),AH8)</f>
        <v>85.7</v>
      </c>
      <c r="AI6" s="67">
        <f t="shared" ref="AI6:AQ6" si="4">IF(AI8="-",NA(),AI8)</f>
        <v>91</v>
      </c>
      <c r="AJ6" s="67">
        <f t="shared" si="4"/>
        <v>94.2</v>
      </c>
      <c r="AK6" s="67">
        <f t="shared" si="4"/>
        <v>102.3</v>
      </c>
      <c r="AL6" s="67">
        <f t="shared" si="4"/>
        <v>101.9</v>
      </c>
      <c r="AM6" s="67">
        <f t="shared" si="4"/>
        <v>97.7</v>
      </c>
      <c r="AN6" s="67">
        <f t="shared" si="4"/>
        <v>98</v>
      </c>
      <c r="AO6" s="67">
        <f t="shared" si="4"/>
        <v>97.2</v>
      </c>
      <c r="AP6" s="67">
        <f t="shared" si="4"/>
        <v>97</v>
      </c>
      <c r="AQ6" s="67">
        <f t="shared" si="4"/>
        <v>97.8</v>
      </c>
      <c r="AR6" s="67" t="str">
        <f>IF(AR8="-","【-】","【"&amp;SUBSTITUTE(TEXT(AR8,"#,##0.0"),"-","△")&amp;"】")</f>
        <v>【98.8】</v>
      </c>
      <c r="AS6" s="67">
        <f>IF(AS8="-",NA(),AS8)</f>
        <v>88.6</v>
      </c>
      <c r="AT6" s="67">
        <f t="shared" ref="AT6:BB6" si="5">IF(AT8="-",NA(),AT8)</f>
        <v>88.9</v>
      </c>
      <c r="AU6" s="67">
        <f t="shared" si="5"/>
        <v>92.9</v>
      </c>
      <c r="AV6" s="67">
        <f t="shared" si="5"/>
        <v>101.7</v>
      </c>
      <c r="AW6" s="67">
        <f t="shared" si="5"/>
        <v>97</v>
      </c>
      <c r="AX6" s="67">
        <f t="shared" si="5"/>
        <v>90.2</v>
      </c>
      <c r="AY6" s="67">
        <f t="shared" si="5"/>
        <v>91.1</v>
      </c>
      <c r="AZ6" s="67">
        <f t="shared" si="5"/>
        <v>90.1</v>
      </c>
      <c r="BA6" s="67">
        <f t="shared" si="5"/>
        <v>89.6</v>
      </c>
      <c r="BB6" s="67">
        <f t="shared" si="5"/>
        <v>89.7</v>
      </c>
      <c r="BC6" s="67" t="str">
        <f>IF(BC8="-","【-】","【"&amp;SUBSTITUTE(TEXT(BC8,"#,##0.0"),"-","△")&amp;"】")</f>
        <v>【89.7】</v>
      </c>
      <c r="BD6" s="67">
        <f>IF(BD8="-",NA(),BD8)</f>
        <v>20.7</v>
      </c>
      <c r="BE6" s="67">
        <f t="shared" ref="BE6:BM6" si="6">IF(BE8="-",NA(),BE8)</f>
        <v>33.299999999999997</v>
      </c>
      <c r="BF6" s="67">
        <f t="shared" si="6"/>
        <v>53</v>
      </c>
      <c r="BG6" s="67">
        <f t="shared" si="6"/>
        <v>50.4</v>
      </c>
      <c r="BH6" s="67">
        <f t="shared" si="6"/>
        <v>50.7</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79.2</v>
      </c>
      <c r="BP6" s="67">
        <f t="shared" ref="BP6:BX6" si="7">IF(BP8="-",NA(),BP8)</f>
        <v>74.8</v>
      </c>
      <c r="BQ6" s="67">
        <f t="shared" si="7"/>
        <v>82.3</v>
      </c>
      <c r="BR6" s="67">
        <f t="shared" si="7"/>
        <v>86.9</v>
      </c>
      <c r="BS6" s="67">
        <f t="shared" si="7"/>
        <v>82.9</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62169</v>
      </c>
      <c r="CA6" s="68">
        <f t="shared" ref="CA6:CI6" si="8">IF(CA8="-",NA(),CA8)</f>
        <v>66528</v>
      </c>
      <c r="CB6" s="68">
        <f t="shared" si="8"/>
        <v>61616</v>
      </c>
      <c r="CC6" s="68">
        <f t="shared" si="8"/>
        <v>63015</v>
      </c>
      <c r="CD6" s="68">
        <f t="shared" si="8"/>
        <v>65721</v>
      </c>
      <c r="CE6" s="68">
        <f t="shared" si="8"/>
        <v>48921</v>
      </c>
      <c r="CF6" s="68">
        <f t="shared" si="8"/>
        <v>50413</v>
      </c>
      <c r="CG6" s="68">
        <f t="shared" si="8"/>
        <v>50510</v>
      </c>
      <c r="CH6" s="68">
        <f t="shared" si="8"/>
        <v>50958</v>
      </c>
      <c r="CI6" s="68">
        <f t="shared" si="8"/>
        <v>52405</v>
      </c>
      <c r="CJ6" s="67" t="str">
        <f>IF(CJ8="-","【-】","【"&amp;SUBSTITUTE(TEXT(CJ8,"#,##0"),"-","△")&amp;"】")</f>
        <v>【52,412】</v>
      </c>
      <c r="CK6" s="68">
        <f>IF(CK8="-",NA(),CK8)</f>
        <v>9551</v>
      </c>
      <c r="CL6" s="68">
        <f t="shared" ref="CL6:CT6" si="9">IF(CL8="-",NA(),CL8)</f>
        <v>10017</v>
      </c>
      <c r="CM6" s="68">
        <f t="shared" si="9"/>
        <v>10835</v>
      </c>
      <c r="CN6" s="68">
        <f t="shared" si="9"/>
        <v>10861</v>
      </c>
      <c r="CO6" s="68">
        <f t="shared" si="9"/>
        <v>11398</v>
      </c>
      <c r="CP6" s="68">
        <f t="shared" si="9"/>
        <v>12272</v>
      </c>
      <c r="CQ6" s="68">
        <f t="shared" si="9"/>
        <v>13096</v>
      </c>
      <c r="CR6" s="68">
        <f t="shared" si="9"/>
        <v>13552</v>
      </c>
      <c r="CS6" s="68">
        <f t="shared" si="9"/>
        <v>13792</v>
      </c>
      <c r="CT6" s="68">
        <f t="shared" si="9"/>
        <v>14290</v>
      </c>
      <c r="CU6" s="67" t="str">
        <f>IF(CU8="-","【-】","【"&amp;SUBSTITUTE(TEXT(CU8,"#,##0"),"-","△")&amp;"】")</f>
        <v>【14,708】</v>
      </c>
      <c r="CV6" s="67">
        <f>IF(CV8="-",NA(),CV8)</f>
        <v>57.6</v>
      </c>
      <c r="CW6" s="67">
        <f t="shared" ref="CW6:DE6" si="10">IF(CW8="-",NA(),CW8)</f>
        <v>55.5</v>
      </c>
      <c r="CX6" s="67">
        <f t="shared" si="10"/>
        <v>55.3</v>
      </c>
      <c r="CY6" s="67">
        <f t="shared" si="10"/>
        <v>50.8</v>
      </c>
      <c r="CZ6" s="67">
        <f t="shared" si="10"/>
        <v>51.9</v>
      </c>
      <c r="DA6" s="67">
        <f t="shared" si="10"/>
        <v>55.6</v>
      </c>
      <c r="DB6" s="67">
        <f t="shared" si="10"/>
        <v>54.8</v>
      </c>
      <c r="DC6" s="67">
        <f t="shared" si="10"/>
        <v>55.8</v>
      </c>
      <c r="DD6" s="67">
        <f t="shared" si="10"/>
        <v>56.1</v>
      </c>
      <c r="DE6" s="67">
        <f t="shared" si="10"/>
        <v>56</v>
      </c>
      <c r="DF6" s="67" t="str">
        <f>IF(DF8="-","【-】","【"&amp;SUBSTITUTE(TEXT(DF8,"#,##0.0"),"-","△")&amp;"】")</f>
        <v>【54.8】</v>
      </c>
      <c r="DG6" s="67">
        <f>IF(DG8="-",NA(),DG8)</f>
        <v>30.8</v>
      </c>
      <c r="DH6" s="67">
        <f t="shared" ref="DH6:DP6" si="11">IF(DH8="-",NA(),DH8)</f>
        <v>29.4</v>
      </c>
      <c r="DI6" s="67">
        <f t="shared" si="11"/>
        <v>25.3</v>
      </c>
      <c r="DJ6" s="67">
        <f t="shared" si="11"/>
        <v>23.6</v>
      </c>
      <c r="DK6" s="67">
        <f t="shared" si="11"/>
        <v>24.3</v>
      </c>
      <c r="DL6" s="67">
        <f t="shared" si="11"/>
        <v>23.2</v>
      </c>
      <c r="DM6" s="67">
        <f t="shared" si="11"/>
        <v>23.9</v>
      </c>
      <c r="DN6" s="67">
        <f t="shared" si="11"/>
        <v>23.8</v>
      </c>
      <c r="DO6" s="67">
        <f t="shared" si="11"/>
        <v>23.9</v>
      </c>
      <c r="DP6" s="67">
        <f t="shared" si="11"/>
        <v>23.6</v>
      </c>
      <c r="DQ6" s="67" t="str">
        <f>IF(DQ8="-","【-】","【"&amp;SUBSTITUTE(TEXT(DQ8,"#,##0.0"),"-","△")&amp;"】")</f>
        <v>【24.3】</v>
      </c>
      <c r="DR6" s="67">
        <f>IF(DR8="-",NA(),DR8)</f>
        <v>15.2</v>
      </c>
      <c r="DS6" s="67">
        <f t="shared" ref="DS6:EA6" si="12">IF(DS8="-",NA(),DS8)</f>
        <v>24.3</v>
      </c>
      <c r="DT6" s="67">
        <f t="shared" si="12"/>
        <v>48.3</v>
      </c>
      <c r="DU6" s="67">
        <f t="shared" si="12"/>
        <v>35</v>
      </c>
      <c r="DV6" s="67">
        <f t="shared" si="12"/>
        <v>52.1</v>
      </c>
      <c r="DW6" s="67">
        <f t="shared" si="12"/>
        <v>48.9</v>
      </c>
      <c r="DX6" s="67">
        <f t="shared" si="12"/>
        <v>50.3</v>
      </c>
      <c r="DY6" s="67">
        <f t="shared" si="12"/>
        <v>49.8</v>
      </c>
      <c r="DZ6" s="67">
        <f t="shared" si="12"/>
        <v>50.9</v>
      </c>
      <c r="EA6" s="67">
        <f t="shared" si="12"/>
        <v>51.9</v>
      </c>
      <c r="EB6" s="67" t="str">
        <f>IF(EB8="-","【-】","【"&amp;SUBSTITUTE(TEXT(EB8,"#,##0.0"),"-","△")&amp;"】")</f>
        <v>【52.5】</v>
      </c>
      <c r="EC6" s="67">
        <f>IF(EC8="-",NA(),EC8)</f>
        <v>24.8</v>
      </c>
      <c r="ED6" s="67">
        <f t="shared" ref="ED6:EL6" si="13">IF(ED8="-",NA(),ED8)</f>
        <v>38.1</v>
      </c>
      <c r="EE6" s="67">
        <f t="shared" si="13"/>
        <v>57.4</v>
      </c>
      <c r="EF6" s="67">
        <f t="shared" si="13"/>
        <v>59.3</v>
      </c>
      <c r="EG6" s="67">
        <f t="shared" si="13"/>
        <v>65.5</v>
      </c>
      <c r="EH6" s="67">
        <f t="shared" si="13"/>
        <v>65.400000000000006</v>
      </c>
      <c r="EI6" s="67">
        <f t="shared" si="13"/>
        <v>65.7</v>
      </c>
      <c r="EJ6" s="67">
        <f t="shared" si="13"/>
        <v>65</v>
      </c>
      <c r="EK6" s="67">
        <f t="shared" si="13"/>
        <v>66.8</v>
      </c>
      <c r="EL6" s="67">
        <f t="shared" si="13"/>
        <v>68.2</v>
      </c>
      <c r="EM6" s="67" t="str">
        <f>IF(EM8="-","【-】","【"&amp;SUBSTITUTE(TEXT(EM8,"#,##0.0"),"-","△")&amp;"】")</f>
        <v>【68.8】</v>
      </c>
      <c r="EN6" s="68">
        <f>IF(EN8="-",NA(),EN8)</f>
        <v>13080447</v>
      </c>
      <c r="EO6" s="68">
        <f t="shared" ref="EO6:EW6" si="14">IF(EO8="-",NA(),EO8)</f>
        <v>14963023</v>
      </c>
      <c r="EP6" s="68">
        <f t="shared" si="14"/>
        <v>16483750</v>
      </c>
      <c r="EQ6" s="68">
        <f t="shared" si="14"/>
        <v>17857297</v>
      </c>
      <c r="ER6" s="68">
        <f t="shared" si="14"/>
        <v>19214687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153</v>
      </c>
      <c r="B7" s="65">
        <f t="shared" ref="B7:AG7" si="15">B8</f>
        <v>2018</v>
      </c>
      <c r="C7" s="65">
        <f t="shared" si="15"/>
        <v>297500</v>
      </c>
      <c r="D7" s="65">
        <f t="shared" si="15"/>
        <v>46</v>
      </c>
      <c r="E7" s="65">
        <f t="shared" si="15"/>
        <v>6</v>
      </c>
      <c r="F7" s="65">
        <f t="shared" si="15"/>
        <v>0</v>
      </c>
      <c r="G7" s="65">
        <f t="shared" si="15"/>
        <v>2</v>
      </c>
      <c r="H7" s="65"/>
      <c r="I7" s="65"/>
      <c r="J7" s="65"/>
      <c r="K7" s="65" t="str">
        <f t="shared" si="15"/>
        <v>地方独立行政法人</v>
      </c>
      <c r="L7" s="65" t="str">
        <f t="shared" si="15"/>
        <v>病院事業</v>
      </c>
      <c r="M7" s="65" t="str">
        <f t="shared" si="15"/>
        <v>一般病院</v>
      </c>
      <c r="N7" s="65" t="str">
        <f>N8</f>
        <v>300床以上～400床未満</v>
      </c>
      <c r="O7" s="65" t="str">
        <f>O8</f>
        <v>非設置</v>
      </c>
      <c r="P7" s="65" t="str">
        <f>P8</f>
        <v>直営</v>
      </c>
      <c r="Q7" s="66">
        <f t="shared" si="15"/>
        <v>25</v>
      </c>
      <c r="R7" s="65" t="str">
        <f t="shared" si="15"/>
        <v>対象</v>
      </c>
      <c r="S7" s="65" t="str">
        <f t="shared" si="15"/>
        <v>透 I 訓</v>
      </c>
      <c r="T7" s="65" t="str">
        <f t="shared" si="15"/>
        <v>救 臨 地 輪</v>
      </c>
      <c r="U7" s="66" t="str">
        <f>U8</f>
        <v>-</v>
      </c>
      <c r="V7" s="66">
        <f>V8</f>
        <v>20558</v>
      </c>
      <c r="W7" s="65" t="str">
        <f>W8</f>
        <v>非該当</v>
      </c>
      <c r="X7" s="65" t="str">
        <f t="shared" si="15"/>
        <v>７：１</v>
      </c>
      <c r="Y7" s="66">
        <f t="shared" si="15"/>
        <v>300</v>
      </c>
      <c r="Z7" s="66" t="str">
        <f t="shared" si="15"/>
        <v>-</v>
      </c>
      <c r="AA7" s="66" t="str">
        <f t="shared" si="15"/>
        <v>-</v>
      </c>
      <c r="AB7" s="66" t="str">
        <f t="shared" si="15"/>
        <v>-</v>
      </c>
      <c r="AC7" s="66" t="str">
        <f t="shared" si="15"/>
        <v>-</v>
      </c>
      <c r="AD7" s="66">
        <f t="shared" si="15"/>
        <v>300</v>
      </c>
      <c r="AE7" s="66">
        <f t="shared" si="15"/>
        <v>300</v>
      </c>
      <c r="AF7" s="66" t="str">
        <f t="shared" si="15"/>
        <v>-</v>
      </c>
      <c r="AG7" s="66">
        <f t="shared" si="15"/>
        <v>300</v>
      </c>
      <c r="AH7" s="67">
        <f>AH8</f>
        <v>85.7</v>
      </c>
      <c r="AI7" s="67">
        <f t="shared" ref="AI7:AQ7" si="16">AI8</f>
        <v>91</v>
      </c>
      <c r="AJ7" s="67">
        <f t="shared" si="16"/>
        <v>94.2</v>
      </c>
      <c r="AK7" s="67">
        <f t="shared" si="16"/>
        <v>102.3</v>
      </c>
      <c r="AL7" s="67">
        <f t="shared" si="16"/>
        <v>101.9</v>
      </c>
      <c r="AM7" s="67">
        <f t="shared" si="16"/>
        <v>97.7</v>
      </c>
      <c r="AN7" s="67">
        <f t="shared" si="16"/>
        <v>98</v>
      </c>
      <c r="AO7" s="67">
        <f t="shared" si="16"/>
        <v>97.2</v>
      </c>
      <c r="AP7" s="67">
        <f t="shared" si="16"/>
        <v>97</v>
      </c>
      <c r="AQ7" s="67">
        <f t="shared" si="16"/>
        <v>97.8</v>
      </c>
      <c r="AR7" s="67"/>
      <c r="AS7" s="67">
        <f>AS8</f>
        <v>88.6</v>
      </c>
      <c r="AT7" s="67">
        <f t="shared" ref="AT7:BB7" si="17">AT8</f>
        <v>88.9</v>
      </c>
      <c r="AU7" s="67">
        <f t="shared" si="17"/>
        <v>92.9</v>
      </c>
      <c r="AV7" s="67">
        <f t="shared" si="17"/>
        <v>101.7</v>
      </c>
      <c r="AW7" s="67">
        <f t="shared" si="17"/>
        <v>97</v>
      </c>
      <c r="AX7" s="67">
        <f t="shared" si="17"/>
        <v>90.2</v>
      </c>
      <c r="AY7" s="67">
        <f t="shared" si="17"/>
        <v>91.1</v>
      </c>
      <c r="AZ7" s="67">
        <f t="shared" si="17"/>
        <v>90.1</v>
      </c>
      <c r="BA7" s="67">
        <f t="shared" si="17"/>
        <v>89.6</v>
      </c>
      <c r="BB7" s="67">
        <f t="shared" si="17"/>
        <v>89.7</v>
      </c>
      <c r="BC7" s="67"/>
      <c r="BD7" s="67">
        <f>BD8</f>
        <v>20.7</v>
      </c>
      <c r="BE7" s="67">
        <f t="shared" ref="BE7:BM7" si="18">BE8</f>
        <v>33.299999999999997</v>
      </c>
      <c r="BF7" s="67">
        <f t="shared" si="18"/>
        <v>53</v>
      </c>
      <c r="BG7" s="67">
        <f t="shared" si="18"/>
        <v>50.4</v>
      </c>
      <c r="BH7" s="67">
        <f t="shared" si="18"/>
        <v>50.7</v>
      </c>
      <c r="BI7" s="67">
        <f t="shared" si="18"/>
        <v>80.7</v>
      </c>
      <c r="BJ7" s="67">
        <f t="shared" si="18"/>
        <v>73.099999999999994</v>
      </c>
      <c r="BK7" s="67">
        <f t="shared" si="18"/>
        <v>76.3</v>
      </c>
      <c r="BL7" s="67">
        <f t="shared" si="18"/>
        <v>80.7</v>
      </c>
      <c r="BM7" s="67">
        <f t="shared" si="18"/>
        <v>75.900000000000006</v>
      </c>
      <c r="BN7" s="67"/>
      <c r="BO7" s="67">
        <f>BO8</f>
        <v>79.2</v>
      </c>
      <c r="BP7" s="67">
        <f t="shared" ref="BP7:BX7" si="19">BP8</f>
        <v>74.8</v>
      </c>
      <c r="BQ7" s="67">
        <f t="shared" si="19"/>
        <v>82.3</v>
      </c>
      <c r="BR7" s="67">
        <f t="shared" si="19"/>
        <v>86.9</v>
      </c>
      <c r="BS7" s="67">
        <f t="shared" si="19"/>
        <v>82.9</v>
      </c>
      <c r="BT7" s="67">
        <f t="shared" si="19"/>
        <v>70.599999999999994</v>
      </c>
      <c r="BU7" s="67">
        <f t="shared" si="19"/>
        <v>71.3</v>
      </c>
      <c r="BV7" s="67">
        <f t="shared" si="19"/>
        <v>72.599999999999994</v>
      </c>
      <c r="BW7" s="67">
        <f t="shared" si="19"/>
        <v>73.5</v>
      </c>
      <c r="BX7" s="67">
        <f t="shared" si="19"/>
        <v>74.099999999999994</v>
      </c>
      <c r="BY7" s="67"/>
      <c r="BZ7" s="68">
        <f>BZ8</f>
        <v>62169</v>
      </c>
      <c r="CA7" s="68">
        <f t="shared" ref="CA7:CI7" si="20">CA8</f>
        <v>66528</v>
      </c>
      <c r="CB7" s="68">
        <f t="shared" si="20"/>
        <v>61616</v>
      </c>
      <c r="CC7" s="68">
        <f t="shared" si="20"/>
        <v>63015</v>
      </c>
      <c r="CD7" s="68">
        <f t="shared" si="20"/>
        <v>65721</v>
      </c>
      <c r="CE7" s="68">
        <f t="shared" si="20"/>
        <v>48921</v>
      </c>
      <c r="CF7" s="68">
        <f t="shared" si="20"/>
        <v>50413</v>
      </c>
      <c r="CG7" s="68">
        <f t="shared" si="20"/>
        <v>50510</v>
      </c>
      <c r="CH7" s="68">
        <f t="shared" si="20"/>
        <v>50958</v>
      </c>
      <c r="CI7" s="68">
        <f t="shared" si="20"/>
        <v>52405</v>
      </c>
      <c r="CJ7" s="67"/>
      <c r="CK7" s="68">
        <f>CK8</f>
        <v>9551</v>
      </c>
      <c r="CL7" s="68">
        <f t="shared" ref="CL7:CT7" si="21">CL8</f>
        <v>10017</v>
      </c>
      <c r="CM7" s="68">
        <f t="shared" si="21"/>
        <v>10835</v>
      </c>
      <c r="CN7" s="68">
        <f t="shared" si="21"/>
        <v>10861</v>
      </c>
      <c r="CO7" s="68">
        <f t="shared" si="21"/>
        <v>11398</v>
      </c>
      <c r="CP7" s="68">
        <f t="shared" si="21"/>
        <v>12272</v>
      </c>
      <c r="CQ7" s="68">
        <f t="shared" si="21"/>
        <v>13096</v>
      </c>
      <c r="CR7" s="68">
        <f t="shared" si="21"/>
        <v>13552</v>
      </c>
      <c r="CS7" s="68">
        <f t="shared" si="21"/>
        <v>13792</v>
      </c>
      <c r="CT7" s="68">
        <f t="shared" si="21"/>
        <v>14290</v>
      </c>
      <c r="CU7" s="67"/>
      <c r="CV7" s="67">
        <f>CV8</f>
        <v>57.6</v>
      </c>
      <c r="CW7" s="67">
        <f t="shared" ref="CW7:DE7" si="22">CW8</f>
        <v>55.5</v>
      </c>
      <c r="CX7" s="67">
        <f t="shared" si="22"/>
        <v>55.3</v>
      </c>
      <c r="CY7" s="67">
        <f t="shared" si="22"/>
        <v>50.8</v>
      </c>
      <c r="CZ7" s="67">
        <f t="shared" si="22"/>
        <v>51.9</v>
      </c>
      <c r="DA7" s="67">
        <f t="shared" si="22"/>
        <v>55.6</v>
      </c>
      <c r="DB7" s="67">
        <f t="shared" si="22"/>
        <v>54.8</v>
      </c>
      <c r="DC7" s="67">
        <f t="shared" si="22"/>
        <v>55.8</v>
      </c>
      <c r="DD7" s="67">
        <f t="shared" si="22"/>
        <v>56.1</v>
      </c>
      <c r="DE7" s="67">
        <f t="shared" si="22"/>
        <v>56</v>
      </c>
      <c r="DF7" s="67"/>
      <c r="DG7" s="67">
        <f>DG8</f>
        <v>30.8</v>
      </c>
      <c r="DH7" s="67">
        <f t="shared" ref="DH7:DP7" si="23">DH8</f>
        <v>29.4</v>
      </c>
      <c r="DI7" s="67">
        <f t="shared" si="23"/>
        <v>25.3</v>
      </c>
      <c r="DJ7" s="67">
        <f t="shared" si="23"/>
        <v>23.6</v>
      </c>
      <c r="DK7" s="67">
        <f t="shared" si="23"/>
        <v>24.3</v>
      </c>
      <c r="DL7" s="67">
        <f t="shared" si="23"/>
        <v>23.2</v>
      </c>
      <c r="DM7" s="67">
        <f t="shared" si="23"/>
        <v>23.9</v>
      </c>
      <c r="DN7" s="67">
        <f t="shared" si="23"/>
        <v>23.8</v>
      </c>
      <c r="DO7" s="67">
        <f t="shared" si="23"/>
        <v>23.9</v>
      </c>
      <c r="DP7" s="67">
        <f t="shared" si="23"/>
        <v>23.6</v>
      </c>
      <c r="DQ7" s="67"/>
      <c r="DR7" s="67">
        <f>DR8</f>
        <v>15.2</v>
      </c>
      <c r="DS7" s="67">
        <f t="shared" ref="DS7:EA7" si="24">DS8</f>
        <v>24.3</v>
      </c>
      <c r="DT7" s="67">
        <f t="shared" si="24"/>
        <v>48.3</v>
      </c>
      <c r="DU7" s="67">
        <f t="shared" si="24"/>
        <v>35</v>
      </c>
      <c r="DV7" s="67">
        <f t="shared" si="24"/>
        <v>52.1</v>
      </c>
      <c r="DW7" s="67">
        <f t="shared" si="24"/>
        <v>48.9</v>
      </c>
      <c r="DX7" s="67">
        <f t="shared" si="24"/>
        <v>50.3</v>
      </c>
      <c r="DY7" s="67">
        <f t="shared" si="24"/>
        <v>49.8</v>
      </c>
      <c r="DZ7" s="67">
        <f t="shared" si="24"/>
        <v>50.9</v>
      </c>
      <c r="EA7" s="67">
        <f t="shared" si="24"/>
        <v>51.9</v>
      </c>
      <c r="EB7" s="67"/>
      <c r="EC7" s="67">
        <f>EC8</f>
        <v>24.8</v>
      </c>
      <c r="ED7" s="67">
        <f t="shared" ref="ED7:EL7" si="25">ED8</f>
        <v>38.1</v>
      </c>
      <c r="EE7" s="67">
        <f t="shared" si="25"/>
        <v>57.4</v>
      </c>
      <c r="EF7" s="67">
        <f t="shared" si="25"/>
        <v>59.3</v>
      </c>
      <c r="EG7" s="67">
        <f t="shared" si="25"/>
        <v>65.5</v>
      </c>
      <c r="EH7" s="67">
        <f t="shared" si="25"/>
        <v>65.400000000000006</v>
      </c>
      <c r="EI7" s="67">
        <f t="shared" si="25"/>
        <v>65.7</v>
      </c>
      <c r="EJ7" s="67">
        <f t="shared" si="25"/>
        <v>65</v>
      </c>
      <c r="EK7" s="67">
        <f t="shared" si="25"/>
        <v>66.8</v>
      </c>
      <c r="EL7" s="67">
        <f t="shared" si="25"/>
        <v>68.2</v>
      </c>
      <c r="EM7" s="67"/>
      <c r="EN7" s="68">
        <f>EN8</f>
        <v>13080447</v>
      </c>
      <c r="EO7" s="68">
        <f t="shared" ref="EO7:EW7" si="26">EO8</f>
        <v>14963023</v>
      </c>
      <c r="EP7" s="68">
        <f t="shared" si="26"/>
        <v>16483750</v>
      </c>
      <c r="EQ7" s="68">
        <f t="shared" si="26"/>
        <v>17857297</v>
      </c>
      <c r="ER7" s="68">
        <f t="shared" si="26"/>
        <v>19214687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297500</v>
      </c>
      <c r="D8" s="70">
        <v>46</v>
      </c>
      <c r="E8" s="70">
        <v>6</v>
      </c>
      <c r="F8" s="70">
        <v>0</v>
      </c>
      <c r="G8" s="70">
        <v>2</v>
      </c>
      <c r="H8" s="70" t="s">
        <v>154</v>
      </c>
      <c r="I8" s="70" t="s">
        <v>155</v>
      </c>
      <c r="J8" s="70" t="s">
        <v>156</v>
      </c>
      <c r="K8" s="70" t="s">
        <v>157</v>
      </c>
      <c r="L8" s="70" t="s">
        <v>158</v>
      </c>
      <c r="M8" s="70" t="s">
        <v>159</v>
      </c>
      <c r="N8" s="70" t="s">
        <v>160</v>
      </c>
      <c r="O8" s="70" t="s">
        <v>161</v>
      </c>
      <c r="P8" s="70" t="s">
        <v>162</v>
      </c>
      <c r="Q8" s="71">
        <v>25</v>
      </c>
      <c r="R8" s="70" t="s">
        <v>163</v>
      </c>
      <c r="S8" s="70" t="s">
        <v>164</v>
      </c>
      <c r="T8" s="70" t="s">
        <v>165</v>
      </c>
      <c r="U8" s="71" t="s">
        <v>38</v>
      </c>
      <c r="V8" s="71">
        <v>20558</v>
      </c>
      <c r="W8" s="70" t="s">
        <v>166</v>
      </c>
      <c r="X8" s="72" t="s">
        <v>167</v>
      </c>
      <c r="Y8" s="71">
        <v>300</v>
      </c>
      <c r="Z8" s="71" t="s">
        <v>38</v>
      </c>
      <c r="AA8" s="71" t="s">
        <v>38</v>
      </c>
      <c r="AB8" s="71" t="s">
        <v>38</v>
      </c>
      <c r="AC8" s="71" t="s">
        <v>38</v>
      </c>
      <c r="AD8" s="71">
        <v>300</v>
      </c>
      <c r="AE8" s="71">
        <v>300</v>
      </c>
      <c r="AF8" s="71" t="s">
        <v>38</v>
      </c>
      <c r="AG8" s="71">
        <v>300</v>
      </c>
      <c r="AH8" s="73">
        <v>85.7</v>
      </c>
      <c r="AI8" s="73">
        <v>91</v>
      </c>
      <c r="AJ8" s="73">
        <v>94.2</v>
      </c>
      <c r="AK8" s="73">
        <v>102.3</v>
      </c>
      <c r="AL8" s="73">
        <v>101.9</v>
      </c>
      <c r="AM8" s="73">
        <v>97.7</v>
      </c>
      <c r="AN8" s="73">
        <v>98</v>
      </c>
      <c r="AO8" s="73">
        <v>97.2</v>
      </c>
      <c r="AP8" s="73">
        <v>97</v>
      </c>
      <c r="AQ8" s="73">
        <v>97.8</v>
      </c>
      <c r="AR8" s="73">
        <v>98.8</v>
      </c>
      <c r="AS8" s="73">
        <v>88.6</v>
      </c>
      <c r="AT8" s="73">
        <v>88.9</v>
      </c>
      <c r="AU8" s="73">
        <v>92.9</v>
      </c>
      <c r="AV8" s="73">
        <v>101.7</v>
      </c>
      <c r="AW8" s="73">
        <v>97</v>
      </c>
      <c r="AX8" s="73">
        <v>90.2</v>
      </c>
      <c r="AY8" s="73">
        <v>91.1</v>
      </c>
      <c r="AZ8" s="73">
        <v>90.1</v>
      </c>
      <c r="BA8" s="73">
        <v>89.6</v>
      </c>
      <c r="BB8" s="73">
        <v>89.7</v>
      </c>
      <c r="BC8" s="73">
        <v>89.7</v>
      </c>
      <c r="BD8" s="74">
        <v>20.7</v>
      </c>
      <c r="BE8" s="74">
        <v>33.299999999999997</v>
      </c>
      <c r="BF8" s="74">
        <v>53</v>
      </c>
      <c r="BG8" s="74">
        <v>50.4</v>
      </c>
      <c r="BH8" s="74">
        <v>50.7</v>
      </c>
      <c r="BI8" s="74">
        <v>80.7</v>
      </c>
      <c r="BJ8" s="74">
        <v>73.099999999999994</v>
      </c>
      <c r="BK8" s="74">
        <v>76.3</v>
      </c>
      <c r="BL8" s="74">
        <v>80.7</v>
      </c>
      <c r="BM8" s="74">
        <v>75.900000000000006</v>
      </c>
      <c r="BN8" s="74">
        <v>64.099999999999994</v>
      </c>
      <c r="BO8" s="73">
        <v>79.2</v>
      </c>
      <c r="BP8" s="73">
        <v>74.8</v>
      </c>
      <c r="BQ8" s="73">
        <v>82.3</v>
      </c>
      <c r="BR8" s="73">
        <v>86.9</v>
      </c>
      <c r="BS8" s="73">
        <v>82.9</v>
      </c>
      <c r="BT8" s="73">
        <v>70.599999999999994</v>
      </c>
      <c r="BU8" s="73">
        <v>71.3</v>
      </c>
      <c r="BV8" s="73">
        <v>72.599999999999994</v>
      </c>
      <c r="BW8" s="73">
        <v>73.5</v>
      </c>
      <c r="BX8" s="73">
        <v>74.099999999999994</v>
      </c>
      <c r="BY8" s="73">
        <v>74.900000000000006</v>
      </c>
      <c r="BZ8" s="74">
        <v>62169</v>
      </c>
      <c r="CA8" s="74">
        <v>66528</v>
      </c>
      <c r="CB8" s="74">
        <v>61616</v>
      </c>
      <c r="CC8" s="74">
        <v>63015</v>
      </c>
      <c r="CD8" s="74">
        <v>65721</v>
      </c>
      <c r="CE8" s="74">
        <v>48921</v>
      </c>
      <c r="CF8" s="74">
        <v>50413</v>
      </c>
      <c r="CG8" s="74">
        <v>50510</v>
      </c>
      <c r="CH8" s="74">
        <v>50958</v>
      </c>
      <c r="CI8" s="74">
        <v>52405</v>
      </c>
      <c r="CJ8" s="73">
        <v>52412</v>
      </c>
      <c r="CK8" s="74">
        <v>9551</v>
      </c>
      <c r="CL8" s="74">
        <v>10017</v>
      </c>
      <c r="CM8" s="74">
        <v>10835</v>
      </c>
      <c r="CN8" s="74">
        <v>10861</v>
      </c>
      <c r="CO8" s="74">
        <v>11398</v>
      </c>
      <c r="CP8" s="74">
        <v>12272</v>
      </c>
      <c r="CQ8" s="74">
        <v>13096</v>
      </c>
      <c r="CR8" s="74">
        <v>13552</v>
      </c>
      <c r="CS8" s="74">
        <v>13792</v>
      </c>
      <c r="CT8" s="74">
        <v>14290</v>
      </c>
      <c r="CU8" s="73">
        <v>14708</v>
      </c>
      <c r="CV8" s="74">
        <v>57.6</v>
      </c>
      <c r="CW8" s="74">
        <v>55.5</v>
      </c>
      <c r="CX8" s="74">
        <v>55.3</v>
      </c>
      <c r="CY8" s="74">
        <v>50.8</v>
      </c>
      <c r="CZ8" s="74">
        <v>51.9</v>
      </c>
      <c r="DA8" s="74">
        <v>55.6</v>
      </c>
      <c r="DB8" s="74">
        <v>54.8</v>
      </c>
      <c r="DC8" s="74">
        <v>55.8</v>
      </c>
      <c r="DD8" s="74">
        <v>56.1</v>
      </c>
      <c r="DE8" s="74">
        <v>56</v>
      </c>
      <c r="DF8" s="74">
        <v>54.8</v>
      </c>
      <c r="DG8" s="74">
        <v>30.8</v>
      </c>
      <c r="DH8" s="74">
        <v>29.4</v>
      </c>
      <c r="DI8" s="74">
        <v>25.3</v>
      </c>
      <c r="DJ8" s="74">
        <v>23.6</v>
      </c>
      <c r="DK8" s="74">
        <v>24.3</v>
      </c>
      <c r="DL8" s="74">
        <v>23.2</v>
      </c>
      <c r="DM8" s="74">
        <v>23.9</v>
      </c>
      <c r="DN8" s="74">
        <v>23.8</v>
      </c>
      <c r="DO8" s="74">
        <v>23.9</v>
      </c>
      <c r="DP8" s="74">
        <v>23.6</v>
      </c>
      <c r="DQ8" s="74">
        <v>24.3</v>
      </c>
      <c r="DR8" s="73">
        <v>15.2</v>
      </c>
      <c r="DS8" s="73">
        <v>24.3</v>
      </c>
      <c r="DT8" s="73">
        <v>48.3</v>
      </c>
      <c r="DU8" s="73">
        <v>35</v>
      </c>
      <c r="DV8" s="73">
        <v>52.1</v>
      </c>
      <c r="DW8" s="73">
        <v>48.9</v>
      </c>
      <c r="DX8" s="73">
        <v>50.3</v>
      </c>
      <c r="DY8" s="73">
        <v>49.8</v>
      </c>
      <c r="DZ8" s="73">
        <v>50.9</v>
      </c>
      <c r="EA8" s="73">
        <v>51.9</v>
      </c>
      <c r="EB8" s="73">
        <v>52.5</v>
      </c>
      <c r="EC8" s="73">
        <v>24.8</v>
      </c>
      <c r="ED8" s="73">
        <v>38.1</v>
      </c>
      <c r="EE8" s="73">
        <v>57.4</v>
      </c>
      <c r="EF8" s="73">
        <v>59.3</v>
      </c>
      <c r="EG8" s="73">
        <v>65.5</v>
      </c>
      <c r="EH8" s="73">
        <v>65.400000000000006</v>
      </c>
      <c r="EI8" s="73">
        <v>65.7</v>
      </c>
      <c r="EJ8" s="73">
        <v>65</v>
      </c>
      <c r="EK8" s="73">
        <v>66.8</v>
      </c>
      <c r="EL8" s="73">
        <v>68.2</v>
      </c>
      <c r="EM8" s="73">
        <v>68.8</v>
      </c>
      <c r="EN8" s="74">
        <v>13080447</v>
      </c>
      <c r="EO8" s="74">
        <v>14963023</v>
      </c>
      <c r="EP8" s="74">
        <v>16483750</v>
      </c>
      <c r="EQ8" s="74">
        <v>17857297</v>
      </c>
      <c r="ER8" s="74">
        <v>19214687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2020-01-31T05:58:28Z</cp:lastPrinted>
  <dcterms:created xsi:type="dcterms:W3CDTF">2019-12-05T07:40:22Z</dcterms:created>
  <dcterms:modified xsi:type="dcterms:W3CDTF">2020-01-31T05:58:33Z</dcterms:modified>
  <cp:category/>
</cp:coreProperties>
</file>