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5 南和\"/>
    </mc:Choice>
  </mc:AlternateContent>
  <workbookProtection workbookAlgorithmName="SHA-512" workbookHashValue="Rp8YvHR8k0B64IfhUwnTwh7bGwFnHO1UHTkNtaGhRqLIXM0MfcqsDVUtWDCN7FEx8YMK3El8zW2crQI/XTbviw==" workbookSaltValue="p7LChxqbfcXeg3em2+nY7A==" workbookSpinCount="100000" lockStructure="1"/>
  <bookViews>
    <workbookView xWindow="0" yWindow="0" windowWidth="23040" windowHeight="88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54" i="4"/>
  <c r="FL32" i="4"/>
  <c r="HM78" i="4"/>
  <c r="MN32" i="4"/>
  <c r="CS78" i="4"/>
  <c r="BX54" i="4"/>
  <c r="BX32" i="4"/>
  <c r="MN54" i="4"/>
  <c r="C11" i="5"/>
  <c r="D11" i="5"/>
  <c r="E11" i="5"/>
  <c r="B11" i="5"/>
  <c r="FH78" i="4" l="1"/>
  <c r="DS54" i="4"/>
  <c r="DS32" i="4"/>
  <c r="AE54" i="4"/>
  <c r="HG32" i="4"/>
  <c r="AN78" i="4"/>
  <c r="AE32" i="4"/>
  <c r="KC78" i="4"/>
  <c r="KU54" i="4"/>
  <c r="KU32" i="4"/>
  <c r="HG54" i="4"/>
  <c r="KF32" i="4"/>
  <c r="JJ78" i="4"/>
  <c r="GR54" i="4"/>
  <c r="GR32" i="4"/>
  <c r="DD32" i="4"/>
  <c r="EO78" i="4"/>
  <c r="DD54" i="4"/>
  <c r="KF54" i="4"/>
  <c r="U78" i="4"/>
  <c r="P54" i="4"/>
  <c r="P32" i="4"/>
  <c r="BZ78" i="4"/>
  <c r="LY54" i="4"/>
  <c r="LY32" i="4"/>
  <c r="LO78" i="4"/>
  <c r="IK54" i="4"/>
  <c r="IK32" i="4"/>
  <c r="BI54" i="4"/>
  <c r="GT78" i="4"/>
  <c r="EW54" i="4"/>
  <c r="EW32" i="4"/>
  <c r="BI32" i="4"/>
  <c r="BG78" i="4"/>
  <c r="AT54" i="4"/>
  <c r="AT32" i="4"/>
  <c r="LJ32" i="4"/>
  <c r="GA78" i="4"/>
  <c r="EH54" i="4"/>
  <c r="LJ54" i="4"/>
  <c r="EH32" i="4"/>
  <c r="KV78" i="4"/>
  <c r="HV54" i="4"/>
  <c r="HV32" i="4"/>
</calcChain>
</file>

<file path=xl/sharedStrings.xml><?xml version="1.0" encoding="utf-8"?>
<sst xmlns="http://schemas.openxmlformats.org/spreadsheetml/2006/main" count="366" uniqueCount="187">
  <si>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</si>
  <si>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</si>
  <si>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</si>
  <si>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</si>
  <si>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</si>
  <si>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</si>
  <si>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</si>
  <si>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</si>
  <si>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</si>
  <si>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</si>
  <si>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</si>
  <si>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</si>
  <si>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</si>
  <si>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</si>
  <si>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</si>
  <si>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</si>
  <si>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</si>
  <si>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</si>
  <si>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</si>
  <si>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</si>
  <si>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</si>
  <si>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</si>
  <si>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</si>
  <si>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</si>
  <si>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</si>
  <si>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</si>
  <si>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</si>
  <si>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</si>
  <si>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</si>
  <si>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</si>
  <si>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</si>
  <si>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</si>
  <si>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</si>
  <si>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</si>
  <si>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</si>
  <si>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</si>
  <si>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</si>
  <si>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</si>
  <si>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</si>
  <si>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</si>
  <si>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</si>
  <si>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</si>
  <si>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</si>
  <si>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</si>
  <si>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</si>
  <si>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</si>
  <si>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</si>
  <si>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</si>
  <si>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</si>
  <si>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</si>
  <si>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</si>
  <si>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</si>
  <si>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</si>
  <si>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</si>
  <si>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</si>
  <si>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</si>
  <si>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</si>
  <si>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</si>
  <si>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</si>
  <si>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</si>
  <si>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</si>
  <si>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</si>
  <si>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</si>
  <si>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</si>
  <si>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</si>
  <si>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</si>
  <si>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</si>
  <si>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</si>
  <si>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</si>
  <si>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</si>
  <si>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</si>
  <si>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</si>
  <si>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</si>
  <si>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</si>
  <si>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</si>
  <si>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</si>
  <si>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</si>
  <si>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</si>
  <si>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</si>
  <si>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</si>
  <si>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</si>
  <si>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</si>
  <si>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</si>
  <si>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</si>
  <si>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</si>
  <si>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</si>
  <si>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</si>
  <si>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</si>
  <si>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</si>
  <si>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</si>
  <si>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</si>
  <si>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</si>
  <si>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</si>
  <si>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</si>
  <si>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</si>
  <si>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</si>
  <si>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</si>
  <si>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</si>
  <si>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</si>
  <si>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</si>
  <si>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</si>
  <si>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</si>
  <si>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</si>
  <si>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</si>
  <si>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</si>
  <si>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</si>
  <si>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</si>
  <si>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</si>
  <si>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</si>
  <si>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</si>
  <si>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</si>
  <si>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</si>
  <si>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</si>
  <si>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</si>
  <si>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</si>
  <si>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</si>
  <si>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</si>
  <si>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</si>
  <si>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</si>
  <si>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</si>
  <si>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</si>
  <si>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</si>
  <si>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</si>
  <si>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</si>
  <si>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</si>
  <si>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</si>
  <si>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</si>
  <si>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</si>
  <si>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</si>
  <si>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</si>
  <si>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</si>
  <si>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</si>
  <si>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</si>
  <si>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</si>
  <si>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</si>
  <si>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</si>
  <si>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</si>
  <si>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</si>
  <si>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</si>
  <si>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</si>
  <si>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</si>
  <si>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</si>
  <si>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</si>
  <si>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</si>
  <si>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</si>
  <si>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</si>
  <si>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</si>
  <si>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</si>
  <si>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</si>
  <si>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</si>
  <si>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</si>
  <si>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</si>
  <si>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</si>
  <si>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</si>
  <si>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</si>
  <si>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当該値(N-3)</t>
    <phoneticPr fontId="5"/>
  </si>
  <si>
    <t>当該値(N-4)</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</si>
  <si>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</si>
  <si>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</si>
  <si>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</si>
  <si>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</si>
  <si>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</si>
  <si>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</si>
  <si>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</si>
  <si>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</si>
  <si>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南奈良総合医療センター</t>
  </si>
  <si>
    <t>条例全部</t>
  </si>
  <si>
    <t>病院事業</t>
  </si>
  <si>
    <t>一般病院</t>
  </si>
  <si>
    <t>200床以上～300床未満</t>
  </si>
  <si>
    <t>非設置</t>
  </si>
  <si>
    <t>直営</t>
  </si>
  <si>
    <t>対象</t>
  </si>
  <si>
    <t>ド 透 訓</t>
  </si>
  <si>
    <t>救 臨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</si>
  <si>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</si>
  <si>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</si>
  <si>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</si>
  <si>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</si>
  <si>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</si>
  <si>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</si>
  <si>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</si>
  <si>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</si>
  <si>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南和保健医療圏における唯一の救急告示病院としての救急医療、小児救急医療、地域の中核病院としての消化器疾患、糖尿病、外傷・運動器疾患等の専門医療、災害時に対応する医療、在宅への連携を見据えた高齢者医療、へき地医療に対応している。</t>
    <phoneticPr fontId="5"/>
  </si>
  <si>
    <t>南和保健医療圏内の公立３病院を１つの救急病院（急性期）と２つの地域医療センター（回復期・慢性期）に再編し、平成28年度から運用開始した。
「南和の医療は南和で守る」という基本理念のもと、南和地域における安心安全の医療体制を将来にわたって持続的に確保していくために、引き続き、公立病院改革プラン（南和広域医療企業団中期計画）に基づく取り組みを進め、経営環境の改善を図っていく。</t>
    <rPh sb="183" eb="184">
      <t>ハカ</t>
    </rPh>
    <phoneticPr fontId="5"/>
  </si>
  <si>
    <t>南和保健医療圏内の公立３病院の病院機能を再編し、医療圏内における救急病院（急性期）として平成28年度から運営を開始した。
平成30年度の救急搬送受入件数が、昨年度と同様に再編前の約2倍にあたる受入件数となるなど、高い病床利用率を維持しており、また、外来患者数が増加するなど、入院・外来収益が増加したため、経常収支比率や医業収支比率などは向上している。
今後とも、経常収支比率の100％以上に向けて、収益向上、費用の適正化等の取り組みを進めていく。</t>
    <rPh sb="63" eb="65">
      <t>ヘイセイ</t>
    </rPh>
    <rPh sb="67" eb="69">
      <t>ネンド</t>
    </rPh>
    <rPh sb="70" eb="72">
      <t>キュウキュウ</t>
    </rPh>
    <rPh sb="72" eb="74">
      <t>ハンソウ</t>
    </rPh>
    <rPh sb="74" eb="76">
      <t>ウケイレ</t>
    </rPh>
    <rPh sb="76" eb="78">
      <t>ケンスウ</t>
    </rPh>
    <rPh sb="80" eb="83">
      <t>サクネンド</t>
    </rPh>
    <rPh sb="84" eb="86">
      <t>ドウヨウ</t>
    </rPh>
    <rPh sb="87" eb="89">
      <t>サイヘン</t>
    </rPh>
    <rPh sb="89" eb="90">
      <t>マエ</t>
    </rPh>
    <rPh sb="91" eb="92">
      <t>ヤク</t>
    </rPh>
    <rPh sb="93" eb="94">
      <t>バイ</t>
    </rPh>
    <rPh sb="98" eb="100">
      <t>ウケイレ</t>
    </rPh>
    <rPh sb="100" eb="102">
      <t>ケンスウ</t>
    </rPh>
    <rPh sb="108" eb="109">
      <t>タカ</t>
    </rPh>
    <rPh sb="126" eb="128">
      <t>ガイライ</t>
    </rPh>
    <rPh sb="128" eb="131">
      <t>カンジャスウ</t>
    </rPh>
    <rPh sb="132" eb="134">
      <t>ゾウカ</t>
    </rPh>
    <rPh sb="139" eb="141">
      <t>ニュウイン</t>
    </rPh>
    <rPh sb="142" eb="144">
      <t>ガイライ</t>
    </rPh>
    <rPh sb="144" eb="146">
      <t>シュウエキ</t>
    </rPh>
    <rPh sb="147" eb="149">
      <t>ゾウカ</t>
    </rPh>
    <rPh sb="206" eb="208">
      <t>ヒヨウ</t>
    </rPh>
    <rPh sb="209" eb="212">
      <t>テキセイカ</t>
    </rPh>
    <phoneticPr fontId="5"/>
  </si>
  <si>
    <t>医療圏内の公立３病院の再編により、新たに救急病院（急性期）として施設整備を行ったため、１床当たりの有形固定資産は平均値より高くなっている。
初期投資が賄えるよう収益の確保、費用の適正化に向けたコスト管理などの取り組みを進めていく。</t>
    <rPh sb="85" eb="87">
      <t>カクホ</t>
    </rPh>
    <rPh sb="88" eb="90">
      <t>ヒヨウ</t>
    </rPh>
    <rPh sb="91" eb="94">
      <t>テキセイカ</t>
    </rPh>
    <rPh sb="95" eb="96">
      <t>ム</t>
    </rPh>
    <rPh sb="101" eb="103">
      <t>カンリ</t>
    </rPh>
    <rPh sb="106" eb="107">
      <t>ト</t>
    </rPh>
    <rPh sb="108" eb="109">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</si>
</sst>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88.8</c:v>
                </c:pt>
                <c:pt idx="3">
                  <c:v>95.2</c:v>
                </c:pt>
                <c:pt idx="4">
                  <c:v>94</c:v>
                </c:pt>
              </c:numCache>
            </c:numRef>
          </c:val>
          <c:extLst xmlns:c16r2="http://schemas.microsoft.com/office/drawing/2015/06/chart">
            <c:ext xmlns:c16="http://schemas.microsoft.com/office/drawing/2014/chart" uri="{C3380CC4-5D6E-409C-BE32-E72D297353CC}">
              <c16:uniqueId val="{00000000-D34D-4A1A-ABD2-18FFC8B6B8BA}"/>
            </c:ext>
          </c:extLst>
        </c:ser>
        <c:dLbls>
          <c:showLegendKey val="0"/>
          <c:showVal val="0"/>
          <c:showCatName val="0"/>
          <c:showSerName val="0"/>
          <c:showPercent val="0"/>
          <c:showBubbleSize val="0"/>
        </c:dLbls>
        <c:gapWidth val="150"/>
        <c:axId val="367003104"/>
        <c:axId val="36700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D34D-4A1A-ABD2-18FFC8B6B8BA}"/>
            </c:ext>
          </c:extLst>
        </c:ser>
        <c:dLbls>
          <c:showLegendKey val="0"/>
          <c:showVal val="0"/>
          <c:showCatName val="0"/>
          <c:showSerName val="0"/>
          <c:showPercent val="0"/>
          <c:showBubbleSize val="0"/>
        </c:dLbls>
        <c:marker val="1"/>
        <c:smooth val="0"/>
        <c:axId val="367003104"/>
        <c:axId val="367003496"/>
      </c:lineChart>
      <c:dateAx>
        <c:axId val="367003104"/>
        <c:scaling>
          <c:orientation val="minMax"/>
        </c:scaling>
        <c:delete val="1"/>
        <c:axPos val="b"/>
        <c:numFmt formatCode="ge" sourceLinked="1"/>
        <c:majorTickMark val="none"/>
        <c:minorTickMark val="none"/>
        <c:tickLblPos val="none"/>
        <c:crossAx val="367003496"/>
        <c:crosses val="autoZero"/>
        <c:auto val="1"/>
        <c:lblOffset val="100"/>
        <c:baseTimeUnit val="years"/>
      </c:dateAx>
      <c:valAx>
        <c:axId val="36700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0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10257</c:v>
                </c:pt>
                <c:pt idx="3">
                  <c:v>10598</c:v>
                </c:pt>
                <c:pt idx="4">
                  <c:v>10965</c:v>
                </c:pt>
              </c:numCache>
            </c:numRef>
          </c:val>
          <c:extLst xmlns:c16r2="http://schemas.microsoft.com/office/drawing/2015/06/chart">
            <c:ext xmlns:c16="http://schemas.microsoft.com/office/drawing/2014/chart" uri="{C3380CC4-5D6E-409C-BE32-E72D297353CC}">
              <c16:uniqueId val="{00000000-3CE2-4D48-AACB-CD9F3E68E41D}"/>
            </c:ext>
          </c:extLst>
        </c:ser>
        <c:dLbls>
          <c:showLegendKey val="0"/>
          <c:showVal val="0"/>
          <c:showCatName val="0"/>
          <c:showSerName val="0"/>
          <c:showPercent val="0"/>
          <c:showBubbleSize val="0"/>
        </c:dLbls>
        <c:gapWidth val="150"/>
        <c:axId val="426297344"/>
        <c:axId val="4262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3CE2-4D48-AACB-CD9F3E68E41D}"/>
            </c:ext>
          </c:extLst>
        </c:ser>
        <c:dLbls>
          <c:showLegendKey val="0"/>
          <c:showVal val="0"/>
          <c:showCatName val="0"/>
          <c:showSerName val="0"/>
          <c:showPercent val="0"/>
          <c:showBubbleSize val="0"/>
        </c:dLbls>
        <c:marker val="1"/>
        <c:smooth val="0"/>
        <c:axId val="426297344"/>
        <c:axId val="426298128"/>
      </c:lineChart>
      <c:dateAx>
        <c:axId val="426297344"/>
        <c:scaling>
          <c:orientation val="minMax"/>
        </c:scaling>
        <c:delete val="1"/>
        <c:axPos val="b"/>
        <c:numFmt formatCode="ge" sourceLinked="1"/>
        <c:majorTickMark val="none"/>
        <c:minorTickMark val="none"/>
        <c:tickLblPos val="none"/>
        <c:crossAx val="426298128"/>
        <c:crosses val="autoZero"/>
        <c:auto val="1"/>
        <c:lblOffset val="100"/>
        <c:baseTimeUnit val="years"/>
      </c:dateAx>
      <c:valAx>
        <c:axId val="42629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2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44919</c:v>
                </c:pt>
                <c:pt idx="3">
                  <c:v>46181</c:v>
                </c:pt>
                <c:pt idx="4">
                  <c:v>48983</c:v>
                </c:pt>
              </c:numCache>
            </c:numRef>
          </c:val>
          <c:extLst xmlns:c16r2="http://schemas.microsoft.com/office/drawing/2015/06/chart">
            <c:ext xmlns:c16="http://schemas.microsoft.com/office/drawing/2014/chart" uri="{C3380CC4-5D6E-409C-BE32-E72D297353CC}">
              <c16:uniqueId val="{00000000-CEB5-4F66-BD01-D3E5FF065ABC}"/>
            </c:ext>
          </c:extLst>
        </c:ser>
        <c:dLbls>
          <c:showLegendKey val="0"/>
          <c:showVal val="0"/>
          <c:showCatName val="0"/>
          <c:showSerName val="0"/>
          <c:showPercent val="0"/>
          <c:showBubbleSize val="0"/>
        </c:dLbls>
        <c:gapWidth val="150"/>
        <c:axId val="425331928"/>
        <c:axId val="4253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CEB5-4F66-BD01-D3E5FF065ABC}"/>
            </c:ext>
          </c:extLst>
        </c:ser>
        <c:dLbls>
          <c:showLegendKey val="0"/>
          <c:showVal val="0"/>
          <c:showCatName val="0"/>
          <c:showSerName val="0"/>
          <c:showPercent val="0"/>
          <c:showBubbleSize val="0"/>
        </c:dLbls>
        <c:marker val="1"/>
        <c:smooth val="0"/>
        <c:axId val="425331928"/>
        <c:axId val="425332320"/>
      </c:lineChart>
      <c:dateAx>
        <c:axId val="425331928"/>
        <c:scaling>
          <c:orientation val="minMax"/>
        </c:scaling>
        <c:delete val="1"/>
        <c:axPos val="b"/>
        <c:numFmt formatCode="ge" sourceLinked="1"/>
        <c:majorTickMark val="none"/>
        <c:minorTickMark val="none"/>
        <c:tickLblPos val="none"/>
        <c:crossAx val="425332320"/>
        <c:crosses val="autoZero"/>
        <c:auto val="1"/>
        <c:lblOffset val="100"/>
        <c:baseTimeUnit val="years"/>
      </c:dateAx>
      <c:valAx>
        <c:axId val="42533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33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12.3</c:v>
                </c:pt>
                <c:pt idx="3">
                  <c:v>13.5</c:v>
                </c:pt>
                <c:pt idx="4">
                  <c:v>12.9</c:v>
                </c:pt>
              </c:numCache>
            </c:numRef>
          </c:val>
          <c:extLst xmlns:c16r2="http://schemas.microsoft.com/office/drawing/2015/06/chart">
            <c:ext xmlns:c16="http://schemas.microsoft.com/office/drawing/2014/chart" uri="{C3380CC4-5D6E-409C-BE32-E72D297353CC}">
              <c16:uniqueId val="{00000000-ED57-4A6F-8CE9-95B7B46E620C}"/>
            </c:ext>
          </c:extLst>
        </c:ser>
        <c:dLbls>
          <c:showLegendKey val="0"/>
          <c:showVal val="0"/>
          <c:showCatName val="0"/>
          <c:showSerName val="0"/>
          <c:showPercent val="0"/>
          <c:showBubbleSize val="0"/>
        </c:dLbls>
        <c:gapWidth val="150"/>
        <c:axId val="425333888"/>
        <c:axId val="42533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ED57-4A6F-8CE9-95B7B46E620C}"/>
            </c:ext>
          </c:extLst>
        </c:ser>
        <c:dLbls>
          <c:showLegendKey val="0"/>
          <c:showVal val="0"/>
          <c:showCatName val="0"/>
          <c:showSerName val="0"/>
          <c:showPercent val="0"/>
          <c:showBubbleSize val="0"/>
        </c:dLbls>
        <c:marker val="1"/>
        <c:smooth val="0"/>
        <c:axId val="425333888"/>
        <c:axId val="425331536"/>
      </c:lineChart>
      <c:dateAx>
        <c:axId val="425333888"/>
        <c:scaling>
          <c:orientation val="minMax"/>
        </c:scaling>
        <c:delete val="1"/>
        <c:axPos val="b"/>
        <c:numFmt formatCode="ge" sourceLinked="1"/>
        <c:majorTickMark val="none"/>
        <c:minorTickMark val="none"/>
        <c:tickLblPos val="none"/>
        <c:crossAx val="425331536"/>
        <c:crosses val="autoZero"/>
        <c:auto val="1"/>
        <c:lblOffset val="100"/>
        <c:baseTimeUnit val="years"/>
      </c:dateAx>
      <c:valAx>
        <c:axId val="42533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3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81.599999999999994</c:v>
                </c:pt>
                <c:pt idx="3">
                  <c:v>83.2</c:v>
                </c:pt>
                <c:pt idx="4">
                  <c:v>84.3</c:v>
                </c:pt>
              </c:numCache>
            </c:numRef>
          </c:val>
          <c:extLst xmlns:c16r2="http://schemas.microsoft.com/office/drawing/2015/06/chart">
            <c:ext xmlns:c16="http://schemas.microsoft.com/office/drawing/2014/chart" uri="{C3380CC4-5D6E-409C-BE32-E72D297353CC}">
              <c16:uniqueId val="{00000000-4825-4E85-ABF6-763BA064FE9D}"/>
            </c:ext>
          </c:extLst>
        </c:ser>
        <c:dLbls>
          <c:showLegendKey val="0"/>
          <c:showVal val="0"/>
          <c:showCatName val="0"/>
          <c:showSerName val="0"/>
          <c:showPercent val="0"/>
          <c:showBubbleSize val="0"/>
        </c:dLbls>
        <c:gapWidth val="150"/>
        <c:axId val="425333104"/>
        <c:axId val="4253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4825-4E85-ABF6-763BA064FE9D}"/>
            </c:ext>
          </c:extLst>
        </c:ser>
        <c:dLbls>
          <c:showLegendKey val="0"/>
          <c:showVal val="0"/>
          <c:showCatName val="0"/>
          <c:showSerName val="0"/>
          <c:showPercent val="0"/>
          <c:showBubbleSize val="0"/>
        </c:dLbls>
        <c:marker val="1"/>
        <c:smooth val="0"/>
        <c:axId val="425333104"/>
        <c:axId val="425333496"/>
      </c:lineChart>
      <c:dateAx>
        <c:axId val="425333104"/>
        <c:scaling>
          <c:orientation val="minMax"/>
        </c:scaling>
        <c:delete val="1"/>
        <c:axPos val="b"/>
        <c:numFmt formatCode="ge" sourceLinked="1"/>
        <c:majorTickMark val="none"/>
        <c:minorTickMark val="none"/>
        <c:tickLblPos val="none"/>
        <c:crossAx val="425333496"/>
        <c:crosses val="autoZero"/>
        <c:auto val="1"/>
        <c:lblOffset val="100"/>
        <c:baseTimeUnit val="years"/>
      </c:dateAx>
      <c:valAx>
        <c:axId val="42533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33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90.4</c:v>
                </c:pt>
                <c:pt idx="3">
                  <c:v>98.9</c:v>
                </c:pt>
                <c:pt idx="4">
                  <c:v>99.9</c:v>
                </c:pt>
              </c:numCache>
            </c:numRef>
          </c:val>
          <c:extLst xmlns:c16r2="http://schemas.microsoft.com/office/drawing/2015/06/chart">
            <c:ext xmlns:c16="http://schemas.microsoft.com/office/drawing/2014/chart" uri="{C3380CC4-5D6E-409C-BE32-E72D297353CC}">
              <c16:uniqueId val="{00000000-CB80-4759-8703-0CFA51F97CC7}"/>
            </c:ext>
          </c:extLst>
        </c:ser>
        <c:dLbls>
          <c:showLegendKey val="0"/>
          <c:showVal val="0"/>
          <c:showCatName val="0"/>
          <c:showSerName val="0"/>
          <c:showPercent val="0"/>
          <c:showBubbleSize val="0"/>
        </c:dLbls>
        <c:gapWidth val="150"/>
        <c:axId val="426298912"/>
        <c:axId val="42629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CB80-4759-8703-0CFA51F97CC7}"/>
            </c:ext>
          </c:extLst>
        </c:ser>
        <c:dLbls>
          <c:showLegendKey val="0"/>
          <c:showVal val="0"/>
          <c:showCatName val="0"/>
          <c:showSerName val="0"/>
          <c:showPercent val="0"/>
          <c:showBubbleSize val="0"/>
        </c:dLbls>
        <c:marker val="1"/>
        <c:smooth val="0"/>
        <c:axId val="426298912"/>
        <c:axId val="426293032"/>
      </c:lineChart>
      <c:dateAx>
        <c:axId val="426298912"/>
        <c:scaling>
          <c:orientation val="minMax"/>
        </c:scaling>
        <c:delete val="1"/>
        <c:axPos val="b"/>
        <c:numFmt formatCode="ge" sourceLinked="1"/>
        <c:majorTickMark val="none"/>
        <c:minorTickMark val="none"/>
        <c:tickLblPos val="none"/>
        <c:crossAx val="426293032"/>
        <c:crosses val="autoZero"/>
        <c:auto val="1"/>
        <c:lblOffset val="100"/>
        <c:baseTimeUnit val="years"/>
      </c:dateAx>
      <c:valAx>
        <c:axId val="42629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62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6.9</c:v>
                </c:pt>
                <c:pt idx="3">
                  <c:v>17.7</c:v>
                </c:pt>
                <c:pt idx="4">
                  <c:v>23.3</c:v>
                </c:pt>
              </c:numCache>
            </c:numRef>
          </c:val>
          <c:extLst xmlns:c16r2="http://schemas.microsoft.com/office/drawing/2015/06/chart">
            <c:ext xmlns:c16="http://schemas.microsoft.com/office/drawing/2014/chart" uri="{C3380CC4-5D6E-409C-BE32-E72D297353CC}">
              <c16:uniqueId val="{00000000-DF22-4ECD-9B08-95F871648998}"/>
            </c:ext>
          </c:extLst>
        </c:ser>
        <c:dLbls>
          <c:showLegendKey val="0"/>
          <c:showVal val="0"/>
          <c:showCatName val="0"/>
          <c:showSerName val="0"/>
          <c:showPercent val="0"/>
          <c:showBubbleSize val="0"/>
        </c:dLbls>
        <c:gapWidth val="150"/>
        <c:axId val="426293424"/>
        <c:axId val="4262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DF22-4ECD-9B08-95F871648998}"/>
            </c:ext>
          </c:extLst>
        </c:ser>
        <c:dLbls>
          <c:showLegendKey val="0"/>
          <c:showVal val="0"/>
          <c:showCatName val="0"/>
          <c:showSerName val="0"/>
          <c:showPercent val="0"/>
          <c:showBubbleSize val="0"/>
        </c:dLbls>
        <c:marker val="1"/>
        <c:smooth val="0"/>
        <c:axId val="426293424"/>
        <c:axId val="426299696"/>
      </c:lineChart>
      <c:dateAx>
        <c:axId val="426293424"/>
        <c:scaling>
          <c:orientation val="minMax"/>
        </c:scaling>
        <c:delete val="1"/>
        <c:axPos val="b"/>
        <c:numFmt formatCode="ge" sourceLinked="1"/>
        <c:majorTickMark val="none"/>
        <c:minorTickMark val="none"/>
        <c:tickLblPos val="none"/>
        <c:crossAx val="426299696"/>
        <c:crosses val="autoZero"/>
        <c:auto val="1"/>
        <c:lblOffset val="100"/>
        <c:baseTimeUnit val="years"/>
      </c:dateAx>
      <c:valAx>
        <c:axId val="42629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29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12.2</c:v>
                </c:pt>
                <c:pt idx="3">
                  <c:v>32.200000000000003</c:v>
                </c:pt>
                <c:pt idx="4">
                  <c:v>44.2</c:v>
                </c:pt>
              </c:numCache>
            </c:numRef>
          </c:val>
          <c:extLst xmlns:c16r2="http://schemas.microsoft.com/office/drawing/2015/06/chart">
            <c:ext xmlns:c16="http://schemas.microsoft.com/office/drawing/2014/chart" uri="{C3380CC4-5D6E-409C-BE32-E72D297353CC}">
              <c16:uniqueId val="{00000000-04AB-4411-A937-CB75A8761A9B}"/>
            </c:ext>
          </c:extLst>
        </c:ser>
        <c:dLbls>
          <c:showLegendKey val="0"/>
          <c:showVal val="0"/>
          <c:showCatName val="0"/>
          <c:showSerName val="0"/>
          <c:showPercent val="0"/>
          <c:showBubbleSize val="0"/>
        </c:dLbls>
        <c:gapWidth val="150"/>
        <c:axId val="426293816"/>
        <c:axId val="42629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04AB-4411-A937-CB75A8761A9B}"/>
            </c:ext>
          </c:extLst>
        </c:ser>
        <c:dLbls>
          <c:showLegendKey val="0"/>
          <c:showVal val="0"/>
          <c:showCatName val="0"/>
          <c:showSerName val="0"/>
          <c:showPercent val="0"/>
          <c:showBubbleSize val="0"/>
        </c:dLbls>
        <c:marker val="1"/>
        <c:smooth val="0"/>
        <c:axId val="426293816"/>
        <c:axId val="426295384"/>
      </c:lineChart>
      <c:dateAx>
        <c:axId val="426293816"/>
        <c:scaling>
          <c:orientation val="minMax"/>
        </c:scaling>
        <c:delete val="1"/>
        <c:axPos val="b"/>
        <c:numFmt formatCode="ge" sourceLinked="1"/>
        <c:majorTickMark val="none"/>
        <c:minorTickMark val="none"/>
        <c:tickLblPos val="none"/>
        <c:crossAx val="426295384"/>
        <c:crosses val="autoZero"/>
        <c:auto val="1"/>
        <c:lblOffset val="100"/>
        <c:baseTimeUnit val="years"/>
      </c:dateAx>
      <c:valAx>
        <c:axId val="42629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29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57118026</c:v>
                </c:pt>
                <c:pt idx="3">
                  <c:v>56003358</c:v>
                </c:pt>
                <c:pt idx="4">
                  <c:v>56295522</c:v>
                </c:pt>
              </c:numCache>
            </c:numRef>
          </c:val>
          <c:extLst xmlns:c16r2="http://schemas.microsoft.com/office/drawing/2015/06/chart">
            <c:ext xmlns:c16="http://schemas.microsoft.com/office/drawing/2014/chart" uri="{C3380CC4-5D6E-409C-BE32-E72D297353CC}">
              <c16:uniqueId val="{00000000-C755-479F-87B1-5CE500CFBB32}"/>
            </c:ext>
          </c:extLst>
        </c:ser>
        <c:dLbls>
          <c:showLegendKey val="0"/>
          <c:showVal val="0"/>
          <c:showCatName val="0"/>
          <c:showSerName val="0"/>
          <c:showPercent val="0"/>
          <c:showBubbleSize val="0"/>
        </c:dLbls>
        <c:gapWidth val="150"/>
        <c:axId val="426294208"/>
        <c:axId val="42629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C755-479F-87B1-5CE500CFBB32}"/>
            </c:ext>
          </c:extLst>
        </c:ser>
        <c:dLbls>
          <c:showLegendKey val="0"/>
          <c:showVal val="0"/>
          <c:showCatName val="0"/>
          <c:showSerName val="0"/>
          <c:showPercent val="0"/>
          <c:showBubbleSize val="0"/>
        </c:dLbls>
        <c:marker val="1"/>
        <c:smooth val="0"/>
        <c:axId val="426294208"/>
        <c:axId val="426294600"/>
      </c:lineChart>
      <c:dateAx>
        <c:axId val="426294208"/>
        <c:scaling>
          <c:orientation val="minMax"/>
        </c:scaling>
        <c:delete val="1"/>
        <c:axPos val="b"/>
        <c:numFmt formatCode="ge" sourceLinked="1"/>
        <c:majorTickMark val="none"/>
        <c:minorTickMark val="none"/>
        <c:tickLblPos val="none"/>
        <c:crossAx val="426294600"/>
        <c:crosses val="autoZero"/>
        <c:auto val="1"/>
        <c:lblOffset val="100"/>
        <c:baseTimeUnit val="years"/>
      </c:dateAx>
      <c:valAx>
        <c:axId val="426294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29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19.8</c:v>
                </c:pt>
                <c:pt idx="3">
                  <c:v>19.2</c:v>
                </c:pt>
                <c:pt idx="4">
                  <c:v>19</c:v>
                </c:pt>
              </c:numCache>
            </c:numRef>
          </c:val>
          <c:extLst xmlns:c16r2="http://schemas.microsoft.com/office/drawing/2015/06/chart">
            <c:ext xmlns:c16="http://schemas.microsoft.com/office/drawing/2014/chart" uri="{C3380CC4-5D6E-409C-BE32-E72D297353CC}">
              <c16:uniqueId val="{00000000-8049-48DE-823A-EC30B60F8FF9}"/>
            </c:ext>
          </c:extLst>
        </c:ser>
        <c:dLbls>
          <c:showLegendKey val="0"/>
          <c:showVal val="0"/>
          <c:showCatName val="0"/>
          <c:showSerName val="0"/>
          <c:showPercent val="0"/>
          <c:showBubbleSize val="0"/>
        </c:dLbls>
        <c:gapWidth val="150"/>
        <c:axId val="426297736"/>
        <c:axId val="4262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8049-48DE-823A-EC30B60F8FF9}"/>
            </c:ext>
          </c:extLst>
        </c:ser>
        <c:dLbls>
          <c:showLegendKey val="0"/>
          <c:showVal val="0"/>
          <c:showCatName val="0"/>
          <c:showSerName val="0"/>
          <c:showPercent val="0"/>
          <c:showBubbleSize val="0"/>
        </c:dLbls>
        <c:marker val="1"/>
        <c:smooth val="0"/>
        <c:axId val="426297736"/>
        <c:axId val="426295776"/>
      </c:lineChart>
      <c:dateAx>
        <c:axId val="426297736"/>
        <c:scaling>
          <c:orientation val="minMax"/>
        </c:scaling>
        <c:delete val="1"/>
        <c:axPos val="b"/>
        <c:numFmt formatCode="ge" sourceLinked="1"/>
        <c:majorTickMark val="none"/>
        <c:minorTickMark val="none"/>
        <c:tickLblPos val="none"/>
        <c:crossAx val="426295776"/>
        <c:crosses val="autoZero"/>
        <c:auto val="1"/>
        <c:lblOffset val="100"/>
        <c:baseTimeUnit val="years"/>
      </c:dateAx>
      <c:valAx>
        <c:axId val="42629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29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61.9</c:v>
                </c:pt>
                <c:pt idx="3">
                  <c:v>57.1</c:v>
                </c:pt>
                <c:pt idx="4">
                  <c:v>59.7</c:v>
                </c:pt>
              </c:numCache>
            </c:numRef>
          </c:val>
          <c:extLst xmlns:c16r2="http://schemas.microsoft.com/office/drawing/2015/06/chart">
            <c:ext xmlns:c16="http://schemas.microsoft.com/office/drawing/2014/chart" uri="{C3380CC4-5D6E-409C-BE32-E72D297353CC}">
              <c16:uniqueId val="{00000000-EFD3-495C-918C-A83A9AA895D7}"/>
            </c:ext>
          </c:extLst>
        </c:ser>
        <c:dLbls>
          <c:showLegendKey val="0"/>
          <c:showVal val="0"/>
          <c:showCatName val="0"/>
          <c:showSerName val="0"/>
          <c:showPercent val="0"/>
          <c:showBubbleSize val="0"/>
        </c:dLbls>
        <c:gapWidth val="150"/>
        <c:axId val="426294992"/>
        <c:axId val="4262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EFD3-495C-918C-A83A9AA895D7}"/>
            </c:ext>
          </c:extLst>
        </c:ser>
        <c:dLbls>
          <c:showLegendKey val="0"/>
          <c:showVal val="0"/>
          <c:showCatName val="0"/>
          <c:showSerName val="0"/>
          <c:showPercent val="0"/>
          <c:showBubbleSize val="0"/>
        </c:dLbls>
        <c:marker val="1"/>
        <c:smooth val="0"/>
        <c:axId val="426294992"/>
        <c:axId val="426296560"/>
      </c:lineChart>
      <c:dateAx>
        <c:axId val="426294992"/>
        <c:scaling>
          <c:orientation val="minMax"/>
        </c:scaling>
        <c:delete val="1"/>
        <c:axPos val="b"/>
        <c:numFmt formatCode="ge" sourceLinked="1"/>
        <c:majorTickMark val="none"/>
        <c:minorTickMark val="none"/>
        <c:tickLblPos val="none"/>
        <c:crossAx val="426296560"/>
        <c:crosses val="autoZero"/>
        <c:auto val="1"/>
        <c:lblOffset val="100"/>
        <c:baseTimeUnit val="years"/>
      </c:dateAx>
      <c:valAx>
        <c:axId val="42629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29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M34" zoomScaleNormal="100" zoomScaleSheetLayoutView="70" workbookViewId="0">
      <selection activeCell="OA47" sqref="OA4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奈良県南和広域医療企業団　南奈良総合医療センター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228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232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22396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74</v>
      </c>
      <c r="NK18" s="109"/>
      <c r="NL18" s="109"/>
      <c r="NM18" s="112" t="s">
        <v>182</v>
      </c>
      <c r="NN18" s="113"/>
      <c r="NO18" s="108" t="s">
        <v>38</v>
      </c>
      <c r="NP18" s="109"/>
      <c r="NQ18" s="109"/>
      <c r="NR18" s="112" t="s">
        <v>182</v>
      </c>
      <c r="NS18" s="113"/>
      <c r="NT18" s="108" t="s">
        <v>38</v>
      </c>
      <c r="NU18" s="109"/>
      <c r="NV18" s="109"/>
      <c r="NW18" s="112" t="s">
        <v>182</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f>データ!AJ7</f>
        <v>90.4</v>
      </c>
      <c r="AU33" s="132"/>
      <c r="AV33" s="132"/>
      <c r="AW33" s="132"/>
      <c r="AX33" s="132"/>
      <c r="AY33" s="132"/>
      <c r="AZ33" s="132"/>
      <c r="BA33" s="132"/>
      <c r="BB33" s="132"/>
      <c r="BC33" s="132"/>
      <c r="BD33" s="132"/>
      <c r="BE33" s="132"/>
      <c r="BF33" s="132"/>
      <c r="BG33" s="132"/>
      <c r="BH33" s="133"/>
      <c r="BI33" s="131">
        <f>データ!AK7</f>
        <v>98.9</v>
      </c>
      <c r="BJ33" s="132"/>
      <c r="BK33" s="132"/>
      <c r="BL33" s="132"/>
      <c r="BM33" s="132"/>
      <c r="BN33" s="132"/>
      <c r="BO33" s="132"/>
      <c r="BP33" s="132"/>
      <c r="BQ33" s="132"/>
      <c r="BR33" s="132"/>
      <c r="BS33" s="132"/>
      <c r="BT33" s="132"/>
      <c r="BU33" s="132"/>
      <c r="BV33" s="132"/>
      <c r="BW33" s="133"/>
      <c r="BX33" s="131">
        <f>データ!AL7</f>
        <v>99.9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f>データ!AU7</f>
        <v>81.599999999999994</v>
      </c>
      <c r="EI33" s="132"/>
      <c r="EJ33" s="132"/>
      <c r="EK33" s="132"/>
      <c r="EL33" s="132"/>
      <c r="EM33" s="132"/>
      <c r="EN33" s="132"/>
      <c r="EO33" s="132"/>
      <c r="EP33" s="132"/>
      <c r="EQ33" s="132"/>
      <c r="ER33" s="132"/>
      <c r="ES33" s="132"/>
      <c r="ET33" s="132"/>
      <c r="EU33" s="132"/>
      <c r="EV33" s="133"/>
      <c r="EW33" s="131">
        <f>データ!AV7</f>
        <v>83.2</v>
      </c>
      <c r="EX33" s="132"/>
      <c r="EY33" s="132"/>
      <c r="EZ33" s="132"/>
      <c r="FA33" s="132"/>
      <c r="FB33" s="132"/>
      <c r="FC33" s="132"/>
      <c r="FD33" s="132"/>
      <c r="FE33" s="132"/>
      <c r="FF33" s="132"/>
      <c r="FG33" s="132"/>
      <c r="FH33" s="132"/>
      <c r="FI33" s="132"/>
      <c r="FJ33" s="132"/>
      <c r="FK33" s="133"/>
      <c r="FL33" s="131">
        <f>データ!AW7</f>
        <v>84.3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f>データ!BF7</f>
        <v>12.3</v>
      </c>
      <c r="HW33" s="132"/>
      <c r="HX33" s="132"/>
      <c r="HY33" s="132"/>
      <c r="HZ33" s="132"/>
      <c r="IA33" s="132"/>
      <c r="IB33" s="132"/>
      <c r="IC33" s="132"/>
      <c r="ID33" s="132"/>
      <c r="IE33" s="132"/>
      <c r="IF33" s="132"/>
      <c r="IG33" s="132"/>
      <c r="IH33" s="132"/>
      <c r="II33" s="132"/>
      <c r="IJ33" s="133"/>
      <c r="IK33" s="131">
        <f>データ!BG7</f>
        <v>13.5</v>
      </c>
      <c r="IL33" s="132"/>
      <c r="IM33" s="132"/>
      <c r="IN33" s="132"/>
      <c r="IO33" s="132"/>
      <c r="IP33" s="132"/>
      <c r="IQ33" s="132"/>
      <c r="IR33" s="132"/>
      <c r="IS33" s="132"/>
      <c r="IT33" s="132"/>
      <c r="IU33" s="132"/>
      <c r="IV33" s="132"/>
      <c r="IW33" s="132"/>
      <c r="IX33" s="132"/>
      <c r="IY33" s="133"/>
      <c r="IZ33" s="131">
        <f>データ!BH7</f>
        <v>12.9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f>データ!BQ7</f>
        <v>88.8</v>
      </c>
      <c r="LK33" s="132"/>
      <c r="LL33" s="132"/>
      <c r="LM33" s="132"/>
      <c r="LN33" s="132"/>
      <c r="LO33" s="132"/>
      <c r="LP33" s="132"/>
      <c r="LQ33" s="132"/>
      <c r="LR33" s="132"/>
      <c r="LS33" s="132"/>
      <c r="LT33" s="132"/>
      <c r="LU33" s="132"/>
      <c r="LV33" s="132"/>
      <c r="LW33" s="132"/>
      <c r="LX33" s="133"/>
      <c r="LY33" s="131">
        <f>データ!BR7</f>
        <v>95.2</v>
      </c>
      <c r="LZ33" s="132"/>
      <c r="MA33" s="132"/>
      <c r="MB33" s="132"/>
      <c r="MC33" s="132"/>
      <c r="MD33" s="132"/>
      <c r="ME33" s="132"/>
      <c r="MF33" s="132"/>
      <c r="MG33" s="132"/>
      <c r="MH33" s="132"/>
      <c r="MI33" s="132"/>
      <c r="MJ33" s="132"/>
      <c r="MK33" s="132"/>
      <c r="ML33" s="132"/>
      <c r="MM33" s="133"/>
      <c r="MN33" s="131">
        <f>データ!BS7</f>
        <v>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185</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f>データ!CB7</f>
        <v>44919</v>
      </c>
      <c r="AU55" s="141"/>
      <c r="AV55" s="141"/>
      <c r="AW55" s="141"/>
      <c r="AX55" s="141"/>
      <c r="AY55" s="141"/>
      <c r="AZ55" s="141"/>
      <c r="BA55" s="141"/>
      <c r="BB55" s="141"/>
      <c r="BC55" s="141"/>
      <c r="BD55" s="141"/>
      <c r="BE55" s="141"/>
      <c r="BF55" s="141"/>
      <c r="BG55" s="141"/>
      <c r="BH55" s="142"/>
      <c r="BI55" s="140">
        <f>データ!CC7</f>
        <v>46181</v>
      </c>
      <c r="BJ55" s="141"/>
      <c r="BK55" s="141"/>
      <c r="BL55" s="141"/>
      <c r="BM55" s="141"/>
      <c r="BN55" s="141"/>
      <c r="BO55" s="141"/>
      <c r="BP55" s="141"/>
      <c r="BQ55" s="141"/>
      <c r="BR55" s="141"/>
      <c r="BS55" s="141"/>
      <c r="BT55" s="141"/>
      <c r="BU55" s="141"/>
      <c r="BV55" s="141"/>
      <c r="BW55" s="142"/>
      <c r="BX55" s="140">
        <f>データ!CD7</f>
        <v>48983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f>データ!CM7</f>
        <v>10257</v>
      </c>
      <c r="EI55" s="141"/>
      <c r="EJ55" s="141"/>
      <c r="EK55" s="141"/>
      <c r="EL55" s="141"/>
      <c r="EM55" s="141"/>
      <c r="EN55" s="141"/>
      <c r="EO55" s="141"/>
      <c r="EP55" s="141"/>
      <c r="EQ55" s="141"/>
      <c r="ER55" s="141"/>
      <c r="ES55" s="141"/>
      <c r="ET55" s="141"/>
      <c r="EU55" s="141"/>
      <c r="EV55" s="142"/>
      <c r="EW55" s="140">
        <f>データ!CN7</f>
        <v>10598</v>
      </c>
      <c r="EX55" s="141"/>
      <c r="EY55" s="141"/>
      <c r="EZ55" s="141"/>
      <c r="FA55" s="141"/>
      <c r="FB55" s="141"/>
      <c r="FC55" s="141"/>
      <c r="FD55" s="141"/>
      <c r="FE55" s="141"/>
      <c r="FF55" s="141"/>
      <c r="FG55" s="141"/>
      <c r="FH55" s="141"/>
      <c r="FI55" s="141"/>
      <c r="FJ55" s="141"/>
      <c r="FK55" s="142"/>
      <c r="FL55" s="140">
        <f>データ!CO7</f>
        <v>10965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f>データ!CX7</f>
        <v>61.9</v>
      </c>
      <c r="HW55" s="132"/>
      <c r="HX55" s="132"/>
      <c r="HY55" s="132"/>
      <c r="HZ55" s="132"/>
      <c r="IA55" s="132"/>
      <c r="IB55" s="132"/>
      <c r="IC55" s="132"/>
      <c r="ID55" s="132"/>
      <c r="IE55" s="132"/>
      <c r="IF55" s="132"/>
      <c r="IG55" s="132"/>
      <c r="IH55" s="132"/>
      <c r="II55" s="132"/>
      <c r="IJ55" s="133"/>
      <c r="IK55" s="131">
        <f>データ!CY7</f>
        <v>57.1</v>
      </c>
      <c r="IL55" s="132"/>
      <c r="IM55" s="132"/>
      <c r="IN55" s="132"/>
      <c r="IO55" s="132"/>
      <c r="IP55" s="132"/>
      <c r="IQ55" s="132"/>
      <c r="IR55" s="132"/>
      <c r="IS55" s="132"/>
      <c r="IT55" s="132"/>
      <c r="IU55" s="132"/>
      <c r="IV55" s="132"/>
      <c r="IW55" s="132"/>
      <c r="IX55" s="132"/>
      <c r="IY55" s="133"/>
      <c r="IZ55" s="131">
        <f>データ!CZ7</f>
        <v>59.7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f>データ!DI7</f>
        <v>19.8</v>
      </c>
      <c r="LK55" s="132"/>
      <c r="LL55" s="132"/>
      <c r="LM55" s="132"/>
      <c r="LN55" s="132"/>
      <c r="LO55" s="132"/>
      <c r="LP55" s="132"/>
      <c r="LQ55" s="132"/>
      <c r="LR55" s="132"/>
      <c r="LS55" s="132"/>
      <c r="LT55" s="132"/>
      <c r="LU55" s="132"/>
      <c r="LV55" s="132"/>
      <c r="LW55" s="132"/>
      <c r="LX55" s="133"/>
      <c r="LY55" s="131">
        <f>データ!DJ7</f>
        <v>19.2</v>
      </c>
      <c r="LZ55" s="132"/>
      <c r="MA55" s="132"/>
      <c r="MB55" s="132"/>
      <c r="MC55" s="132"/>
      <c r="MD55" s="132"/>
      <c r="ME55" s="132"/>
      <c r="MF55" s="132"/>
      <c r="MG55" s="132"/>
      <c r="MH55" s="132"/>
      <c r="MI55" s="132"/>
      <c r="MJ55" s="132"/>
      <c r="MK55" s="132"/>
      <c r="ML55" s="132"/>
      <c r="MM55" s="133"/>
      <c r="MN55" s="131">
        <f>データ!DK7</f>
        <v>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184</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f>データ!DT7</f>
        <v>6.9</v>
      </c>
      <c r="BH79" s="153"/>
      <c r="BI79" s="153"/>
      <c r="BJ79" s="153"/>
      <c r="BK79" s="153"/>
      <c r="BL79" s="153"/>
      <c r="BM79" s="153"/>
      <c r="BN79" s="153"/>
      <c r="BO79" s="153"/>
      <c r="BP79" s="153"/>
      <c r="BQ79" s="153"/>
      <c r="BR79" s="153"/>
      <c r="BS79" s="153"/>
      <c r="BT79" s="153"/>
      <c r="BU79" s="153"/>
      <c r="BV79" s="153"/>
      <c r="BW79" s="153"/>
      <c r="BX79" s="153"/>
      <c r="BY79" s="153"/>
      <c r="BZ79" s="153">
        <f>データ!DU7</f>
        <v>17.7</v>
      </c>
      <c r="CA79" s="153"/>
      <c r="CB79" s="153"/>
      <c r="CC79" s="153"/>
      <c r="CD79" s="153"/>
      <c r="CE79" s="153"/>
      <c r="CF79" s="153"/>
      <c r="CG79" s="153"/>
      <c r="CH79" s="153"/>
      <c r="CI79" s="153"/>
      <c r="CJ79" s="153"/>
      <c r="CK79" s="153"/>
      <c r="CL79" s="153"/>
      <c r="CM79" s="153"/>
      <c r="CN79" s="153"/>
      <c r="CO79" s="153"/>
      <c r="CP79" s="153"/>
      <c r="CQ79" s="153"/>
      <c r="CR79" s="153"/>
      <c r="CS79" s="153">
        <f>データ!DV7</f>
        <v>23.3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f>データ!EE7</f>
        <v>12.2</v>
      </c>
      <c r="GB79" s="153"/>
      <c r="GC79" s="153"/>
      <c r="GD79" s="153"/>
      <c r="GE79" s="153"/>
      <c r="GF79" s="153"/>
      <c r="GG79" s="153"/>
      <c r="GH79" s="153"/>
      <c r="GI79" s="153"/>
      <c r="GJ79" s="153"/>
      <c r="GK79" s="153"/>
      <c r="GL79" s="153"/>
      <c r="GM79" s="153"/>
      <c r="GN79" s="153"/>
      <c r="GO79" s="153"/>
      <c r="GP79" s="153"/>
      <c r="GQ79" s="153"/>
      <c r="GR79" s="153"/>
      <c r="GS79" s="153"/>
      <c r="GT79" s="153">
        <f>データ!EF7</f>
        <v>32.200000000000003</v>
      </c>
      <c r="GU79" s="153"/>
      <c r="GV79" s="153"/>
      <c r="GW79" s="153"/>
      <c r="GX79" s="153"/>
      <c r="GY79" s="153"/>
      <c r="GZ79" s="153"/>
      <c r="HA79" s="153"/>
      <c r="HB79" s="153"/>
      <c r="HC79" s="153"/>
      <c r="HD79" s="153"/>
      <c r="HE79" s="153"/>
      <c r="HF79" s="153"/>
      <c r="HG79" s="153"/>
      <c r="HH79" s="153"/>
      <c r="HI79" s="153"/>
      <c r="HJ79" s="153"/>
      <c r="HK79" s="153"/>
      <c r="HL79" s="153"/>
      <c r="HM79" s="153">
        <f>データ!EG7</f>
        <v>44.2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f>データ!EP7</f>
        <v>57118026</v>
      </c>
      <c r="KW79" s="154"/>
      <c r="KX79" s="154"/>
      <c r="KY79" s="154"/>
      <c r="KZ79" s="154"/>
      <c r="LA79" s="154"/>
      <c r="LB79" s="154"/>
      <c r="LC79" s="154"/>
      <c r="LD79" s="154"/>
      <c r="LE79" s="154"/>
      <c r="LF79" s="154"/>
      <c r="LG79" s="154"/>
      <c r="LH79" s="154"/>
      <c r="LI79" s="154"/>
      <c r="LJ79" s="154"/>
      <c r="LK79" s="154"/>
      <c r="LL79" s="154"/>
      <c r="LM79" s="154"/>
      <c r="LN79" s="154"/>
      <c r="LO79" s="154">
        <f>データ!EQ7</f>
        <v>56003358</v>
      </c>
      <c r="LP79" s="154"/>
      <c r="LQ79" s="154"/>
      <c r="LR79" s="154"/>
      <c r="LS79" s="154"/>
      <c r="LT79" s="154"/>
      <c r="LU79" s="154"/>
      <c r="LV79" s="154"/>
      <c r="LW79" s="154"/>
      <c r="LX79" s="154"/>
      <c r="LY79" s="154"/>
      <c r="LZ79" s="154"/>
      <c r="MA79" s="154"/>
      <c r="MB79" s="154"/>
      <c r="MC79" s="154"/>
      <c r="MD79" s="154"/>
      <c r="ME79" s="154"/>
      <c r="MF79" s="154"/>
      <c r="MG79" s="154"/>
      <c r="MH79" s="154">
        <f>データ!ER7</f>
        <v>56295522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WGaecfu2/xdQA2wYnhedfVgPimszIUqKs/KBrt4WvJgAyAfsyzB7C0vno1Ds8wDE50FJKrNKL1jvX1pTKklA==" saltValue="85wefRFFJyeXfddrWA2BA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150</v>
      </c>
      <c r="AX5" s="64" t="s">
        <v>142</v>
      </c>
      <c r="AY5" s="64" t="s">
        <v>143</v>
      </c>
      <c r="AZ5" s="64" t="s">
        <v>144</v>
      </c>
      <c r="BA5" s="64" t="s">
        <v>145</v>
      </c>
      <c r="BB5" s="64" t="s">
        <v>146</v>
      </c>
      <c r="BC5" s="64" t="s">
        <v>147</v>
      </c>
      <c r="BD5" s="64" t="s">
        <v>151</v>
      </c>
      <c r="BE5" s="64" t="s">
        <v>148</v>
      </c>
      <c r="BF5" s="64" t="s">
        <v>152</v>
      </c>
      <c r="BG5" s="64" t="s">
        <v>140</v>
      </c>
      <c r="BH5" s="64" t="s">
        <v>150</v>
      </c>
      <c r="BI5" s="64" t="s">
        <v>142</v>
      </c>
      <c r="BJ5" s="64" t="s">
        <v>143</v>
      </c>
      <c r="BK5" s="64" t="s">
        <v>144</v>
      </c>
      <c r="BL5" s="64" t="s">
        <v>145</v>
      </c>
      <c r="BM5" s="64" t="s">
        <v>146</v>
      </c>
      <c r="BN5" s="64" t="s">
        <v>147</v>
      </c>
      <c r="BO5" s="64" t="s">
        <v>153</v>
      </c>
      <c r="BP5" s="64" t="s">
        <v>154</v>
      </c>
      <c r="BQ5" s="64" t="s">
        <v>139</v>
      </c>
      <c r="BR5" s="64" t="s">
        <v>149</v>
      </c>
      <c r="BS5" s="64" t="s">
        <v>150</v>
      </c>
      <c r="BT5" s="64" t="s">
        <v>142</v>
      </c>
      <c r="BU5" s="64" t="s">
        <v>143</v>
      </c>
      <c r="BV5" s="64" t="s">
        <v>144</v>
      </c>
      <c r="BW5" s="64" t="s">
        <v>145</v>
      </c>
      <c r="BX5" s="64" t="s">
        <v>146</v>
      </c>
      <c r="BY5" s="64" t="s">
        <v>147</v>
      </c>
      <c r="BZ5" s="64" t="s">
        <v>137</v>
      </c>
      <c r="CA5" s="64" t="s">
        <v>155</v>
      </c>
      <c r="CB5" s="64" t="s">
        <v>139</v>
      </c>
      <c r="CC5" s="64" t="s">
        <v>149</v>
      </c>
      <c r="CD5" s="64" t="s">
        <v>150</v>
      </c>
      <c r="CE5" s="64" t="s">
        <v>142</v>
      </c>
      <c r="CF5" s="64" t="s">
        <v>143</v>
      </c>
      <c r="CG5" s="64" t="s">
        <v>144</v>
      </c>
      <c r="CH5" s="64" t="s">
        <v>145</v>
      </c>
      <c r="CI5" s="64" t="s">
        <v>146</v>
      </c>
      <c r="CJ5" s="64" t="s">
        <v>147</v>
      </c>
      <c r="CK5" s="64" t="s">
        <v>137</v>
      </c>
      <c r="CL5" s="64" t="s">
        <v>148</v>
      </c>
      <c r="CM5" s="64" t="s">
        <v>139</v>
      </c>
      <c r="CN5" s="64" t="s">
        <v>140</v>
      </c>
      <c r="CO5" s="64" t="s">
        <v>150</v>
      </c>
      <c r="CP5" s="64" t="s">
        <v>142</v>
      </c>
      <c r="CQ5" s="64" t="s">
        <v>143</v>
      </c>
      <c r="CR5" s="64" t="s">
        <v>144</v>
      </c>
      <c r="CS5" s="64" t="s">
        <v>145</v>
      </c>
      <c r="CT5" s="64" t="s">
        <v>146</v>
      </c>
      <c r="CU5" s="64" t="s">
        <v>147</v>
      </c>
      <c r="CV5" s="64" t="s">
        <v>137</v>
      </c>
      <c r="CW5" s="64" t="s">
        <v>155</v>
      </c>
      <c r="CX5" s="64" t="s">
        <v>152</v>
      </c>
      <c r="CY5" s="64" t="s">
        <v>140</v>
      </c>
      <c r="CZ5" s="64" t="s">
        <v>150</v>
      </c>
      <c r="DA5" s="64" t="s">
        <v>142</v>
      </c>
      <c r="DB5" s="64" t="s">
        <v>143</v>
      </c>
      <c r="DC5" s="64" t="s">
        <v>144</v>
      </c>
      <c r="DD5" s="64" t="s">
        <v>145</v>
      </c>
      <c r="DE5" s="64" t="s">
        <v>146</v>
      </c>
      <c r="DF5" s="64" t="s">
        <v>147</v>
      </c>
      <c r="DG5" s="64" t="s">
        <v>156</v>
      </c>
      <c r="DH5" s="64" t="s">
        <v>148</v>
      </c>
      <c r="DI5" s="64" t="s">
        <v>157</v>
      </c>
      <c r="DJ5" s="64" t="s">
        <v>140</v>
      </c>
      <c r="DK5" s="64" t="s">
        <v>158</v>
      </c>
      <c r="DL5" s="64" t="s">
        <v>142</v>
      </c>
      <c r="DM5" s="64" t="s">
        <v>143</v>
      </c>
      <c r="DN5" s="64" t="s">
        <v>144</v>
      </c>
      <c r="DO5" s="64" t="s">
        <v>145</v>
      </c>
      <c r="DP5" s="64" t="s">
        <v>146</v>
      </c>
      <c r="DQ5" s="64" t="s">
        <v>147</v>
      </c>
      <c r="DR5" s="64" t="s">
        <v>137</v>
      </c>
      <c r="DS5" s="64" t="s">
        <v>148</v>
      </c>
      <c r="DT5" s="64" t="s">
        <v>139</v>
      </c>
      <c r="DU5" s="64" t="s">
        <v>140</v>
      </c>
      <c r="DV5" s="64" t="s">
        <v>159</v>
      </c>
      <c r="DW5" s="64" t="s">
        <v>142</v>
      </c>
      <c r="DX5" s="64" t="s">
        <v>143</v>
      </c>
      <c r="DY5" s="64" t="s">
        <v>144</v>
      </c>
      <c r="DZ5" s="64" t="s">
        <v>145</v>
      </c>
      <c r="EA5" s="64" t="s">
        <v>146</v>
      </c>
      <c r="EB5" s="64" t="s">
        <v>147</v>
      </c>
      <c r="EC5" s="64" t="s">
        <v>137</v>
      </c>
      <c r="ED5" s="64" t="s">
        <v>148</v>
      </c>
      <c r="EE5" s="64" t="s">
        <v>152</v>
      </c>
      <c r="EF5" s="64" t="s">
        <v>140</v>
      </c>
      <c r="EG5" s="64" t="s">
        <v>150</v>
      </c>
      <c r="EH5" s="64" t="s">
        <v>142</v>
      </c>
      <c r="EI5" s="64" t="s">
        <v>143</v>
      </c>
      <c r="EJ5" s="64" t="s">
        <v>144</v>
      </c>
      <c r="EK5" s="64" t="s">
        <v>145</v>
      </c>
      <c r="EL5" s="64" t="s">
        <v>146</v>
      </c>
      <c r="EM5" s="64" t="s">
        <v>160</v>
      </c>
      <c r="EN5" s="64" t="s">
        <v>137</v>
      </c>
      <c r="EO5" s="64" t="s">
        <v>148</v>
      </c>
      <c r="EP5" s="64" t="s">
        <v>139</v>
      </c>
      <c r="EQ5" s="64" t="s">
        <v>140</v>
      </c>
      <c r="ER5" s="64" t="s">
        <v>158</v>
      </c>
      <c r="ES5" s="64" t="s">
        <v>142</v>
      </c>
      <c r="ET5" s="64" t="s">
        <v>143</v>
      </c>
      <c r="EU5" s="64" t="s">
        <v>144</v>
      </c>
      <c r="EV5" s="64" t="s">
        <v>145</v>
      </c>
      <c r="EW5" s="64" t="s">
        <v>146</v>
      </c>
      <c r="EX5" s="64" t="s">
        <v>147</v>
      </c>
    </row>
    <row r="6" spans="1:154" s="69" customFormat="1">
      <c r="A6" s="50" t="s">
        <v>161</v>
      </c>
      <c r="B6" s="65">
        <f>B8</f>
        <v>2018</v>
      </c>
      <c r="C6" s="65">
        <f t="shared" ref="C6:M6" si="2">C8</f>
        <v>298531</v>
      </c>
      <c r="D6" s="65">
        <f t="shared" si="2"/>
        <v>46</v>
      </c>
      <c r="E6" s="65">
        <f t="shared" si="2"/>
        <v>6</v>
      </c>
      <c r="F6" s="65">
        <f t="shared" si="2"/>
        <v>0</v>
      </c>
      <c r="G6" s="65">
        <f t="shared" si="2"/>
        <v>1</v>
      </c>
      <c r="H6" s="157" t="str">
        <f>IF(H8&lt;&gt;I8,H8,"")&amp;IF(I8&lt;&gt;J8,I8,"")&amp;"　"&amp;J8</f>
        <v>奈良県南和広域医療企業団　南奈良総合医療センター</v>
      </c>
      <c r="I6" s="158"/>
      <c r="J6" s="159"/>
      <c r="K6" s="65" t="str">
        <f t="shared" si="2"/>
        <v>条例全部</v>
      </c>
      <c r="L6" s="65" t="str">
        <f t="shared" si="2"/>
        <v>病院事業</v>
      </c>
      <c r="M6" s="65" t="str">
        <f t="shared" si="2"/>
        <v>一般病院</v>
      </c>
      <c r="N6" s="65" t="str">
        <f>N8</f>
        <v>200床以上～300床未満</v>
      </c>
      <c r="O6" s="65" t="str">
        <f>O8</f>
        <v>非設置</v>
      </c>
      <c r="P6" s="65" t="str">
        <f>P8</f>
        <v>直営</v>
      </c>
      <c r="Q6" s="66">
        <f t="shared" ref="Q6:AG6" si="3">Q8</f>
        <v>25</v>
      </c>
      <c r="R6" s="65" t="str">
        <f t="shared" si="3"/>
        <v>対象</v>
      </c>
      <c r="S6" s="65" t="str">
        <f t="shared" si="3"/>
        <v>ド 透 訓</v>
      </c>
      <c r="T6" s="65" t="str">
        <f t="shared" si="3"/>
        <v>救 臨 感 へ 災 地 輪</v>
      </c>
      <c r="U6" s="66" t="str">
        <f>U8</f>
        <v>-</v>
      </c>
      <c r="V6" s="66">
        <f>V8</f>
        <v>22396</v>
      </c>
      <c r="W6" s="65" t="str">
        <f>W8</f>
        <v>非該当</v>
      </c>
      <c r="X6" s="65" t="str">
        <f t="shared" si="3"/>
        <v>１０：１</v>
      </c>
      <c r="Y6" s="66">
        <f t="shared" si="3"/>
        <v>228</v>
      </c>
      <c r="Z6" s="66" t="str">
        <f t="shared" si="3"/>
        <v>-</v>
      </c>
      <c r="AA6" s="66" t="str">
        <f t="shared" si="3"/>
        <v>-</v>
      </c>
      <c r="AB6" s="66" t="str">
        <f t="shared" si="3"/>
        <v>-</v>
      </c>
      <c r="AC6" s="66">
        <f t="shared" si="3"/>
        <v>4</v>
      </c>
      <c r="AD6" s="66">
        <f t="shared" si="3"/>
        <v>232</v>
      </c>
      <c r="AE6" s="66">
        <f t="shared" si="3"/>
        <v>228</v>
      </c>
      <c r="AF6" s="66" t="str">
        <f t="shared" si="3"/>
        <v>-</v>
      </c>
      <c r="AG6" s="66">
        <f t="shared" si="3"/>
        <v>228</v>
      </c>
      <c r="AH6" s="67" t="e">
        <f>IF(AH8="-",NA(),AH8)</f>
        <v>#N/A</v>
      </c>
      <c r="AI6" s="67" t="e">
        <f t="shared" ref="AI6:AQ6" si="4">IF(AI8="-",NA(),AI8)</f>
        <v>#N/A</v>
      </c>
      <c r="AJ6" s="67">
        <f t="shared" si="4"/>
        <v>90.4</v>
      </c>
      <c r="AK6" s="67">
        <f t="shared" si="4"/>
        <v>98.9</v>
      </c>
      <c r="AL6" s="67">
        <f t="shared" si="4"/>
        <v>99.9</v>
      </c>
      <c r="AM6" s="67" t="e">
        <f t="shared" si="4"/>
        <v>#N/A</v>
      </c>
      <c r="AN6" s="67" t="e">
        <f t="shared" si="4"/>
        <v>#N/A</v>
      </c>
      <c r="AO6" s="67">
        <f t="shared" si="4"/>
        <v>96.2</v>
      </c>
      <c r="AP6" s="67">
        <f t="shared" si="4"/>
        <v>97.2</v>
      </c>
      <c r="AQ6" s="67">
        <f t="shared" si="4"/>
        <v>97.5</v>
      </c>
      <c r="AR6" s="67" t="str">
        <f>IF(AR8="-","【-】","【"&amp;SUBSTITUTE(TEXT(AR8,"#,##0.0"),"-","△")&amp;"】")</f>
        <v>【98.8】</v>
      </c>
      <c r="AS6" s="67" t="e">
        <f>IF(AS8="-",NA(),AS8)</f>
        <v>#N/A</v>
      </c>
      <c r="AT6" s="67" t="e">
        <f t="shared" ref="AT6:BB6" si="5">IF(AT8="-",NA(),AT8)</f>
        <v>#N/A</v>
      </c>
      <c r="AU6" s="67">
        <f t="shared" si="5"/>
        <v>81.599999999999994</v>
      </c>
      <c r="AV6" s="67">
        <f t="shared" si="5"/>
        <v>83.2</v>
      </c>
      <c r="AW6" s="67">
        <f t="shared" si="5"/>
        <v>84.3</v>
      </c>
      <c r="AX6" s="67" t="e">
        <f t="shared" si="5"/>
        <v>#N/A</v>
      </c>
      <c r="AY6" s="67" t="e">
        <f t="shared" si="5"/>
        <v>#N/A</v>
      </c>
      <c r="AZ6" s="67">
        <f t="shared" si="5"/>
        <v>85.7</v>
      </c>
      <c r="BA6" s="67">
        <f t="shared" si="5"/>
        <v>85.9</v>
      </c>
      <c r="BB6" s="67">
        <f t="shared" si="5"/>
        <v>86</v>
      </c>
      <c r="BC6" s="67" t="str">
        <f>IF(BC8="-","【-】","【"&amp;SUBSTITUTE(TEXT(BC8,"#,##0.0"),"-","△")&amp;"】")</f>
        <v>【89.7】</v>
      </c>
      <c r="BD6" s="67" t="e">
        <f>IF(BD8="-",NA(),BD8)</f>
        <v>#N/A</v>
      </c>
      <c r="BE6" s="67" t="e">
        <f t="shared" ref="BE6:BM6" si="6">IF(BE8="-",NA(),BE8)</f>
        <v>#N/A</v>
      </c>
      <c r="BF6" s="67">
        <f t="shared" si="6"/>
        <v>12.3</v>
      </c>
      <c r="BG6" s="67">
        <f t="shared" si="6"/>
        <v>13.5</v>
      </c>
      <c r="BH6" s="67">
        <f t="shared" si="6"/>
        <v>12.9</v>
      </c>
      <c r="BI6" s="67" t="e">
        <f t="shared" si="6"/>
        <v>#N/A</v>
      </c>
      <c r="BJ6" s="67" t="e">
        <f t="shared" si="6"/>
        <v>#N/A</v>
      </c>
      <c r="BK6" s="67">
        <f t="shared" si="6"/>
        <v>84.7</v>
      </c>
      <c r="BL6" s="67">
        <f t="shared" si="6"/>
        <v>86.8</v>
      </c>
      <c r="BM6" s="67">
        <f t="shared" si="6"/>
        <v>90.8</v>
      </c>
      <c r="BN6" s="67" t="str">
        <f>IF(BN8="-","【-】","【"&amp;SUBSTITUTE(TEXT(BN8,"#,##0.0"),"-","△")&amp;"】")</f>
        <v>【64.1】</v>
      </c>
      <c r="BO6" s="67" t="e">
        <f>IF(BO8="-",NA(),BO8)</f>
        <v>#N/A</v>
      </c>
      <c r="BP6" s="67" t="e">
        <f t="shared" ref="BP6:BX6" si="7">IF(BP8="-",NA(),BP8)</f>
        <v>#N/A</v>
      </c>
      <c r="BQ6" s="67">
        <f t="shared" si="7"/>
        <v>88.8</v>
      </c>
      <c r="BR6" s="67">
        <f t="shared" si="7"/>
        <v>95.2</v>
      </c>
      <c r="BS6" s="67">
        <f t="shared" si="7"/>
        <v>94</v>
      </c>
      <c r="BT6" s="67" t="e">
        <f t="shared" si="7"/>
        <v>#N/A</v>
      </c>
      <c r="BU6" s="67" t="e">
        <f t="shared" si="7"/>
        <v>#N/A</v>
      </c>
      <c r="BV6" s="67">
        <f t="shared" si="7"/>
        <v>71.2</v>
      </c>
      <c r="BW6" s="67">
        <f t="shared" si="7"/>
        <v>73</v>
      </c>
      <c r="BX6" s="67">
        <f t="shared" si="7"/>
        <v>72.099999999999994</v>
      </c>
      <c r="BY6" s="67" t="str">
        <f>IF(BY8="-","【-】","【"&amp;SUBSTITUTE(TEXT(BY8,"#,##0.0"),"-","△")&amp;"】")</f>
        <v>【74.9】</v>
      </c>
      <c r="BZ6" s="68" t="e">
        <f>IF(BZ8="-",NA(),BZ8)</f>
        <v>#N/A</v>
      </c>
      <c r="CA6" s="68" t="e">
        <f t="shared" ref="CA6:CI6" si="8">IF(CA8="-",NA(),CA8)</f>
        <v>#N/A</v>
      </c>
      <c r="CB6" s="68">
        <f t="shared" si="8"/>
        <v>44919</v>
      </c>
      <c r="CC6" s="68">
        <f t="shared" si="8"/>
        <v>46181</v>
      </c>
      <c r="CD6" s="68">
        <f t="shared" si="8"/>
        <v>48983</v>
      </c>
      <c r="CE6" s="68" t="e">
        <f t="shared" si="8"/>
        <v>#N/A</v>
      </c>
      <c r="CF6" s="68" t="e">
        <f t="shared" si="8"/>
        <v>#N/A</v>
      </c>
      <c r="CG6" s="68">
        <f t="shared" si="8"/>
        <v>44825</v>
      </c>
      <c r="CH6" s="68">
        <f t="shared" si="8"/>
        <v>45494</v>
      </c>
      <c r="CI6" s="68">
        <f t="shared" si="8"/>
        <v>47924</v>
      </c>
      <c r="CJ6" s="67" t="str">
        <f>IF(CJ8="-","【-】","【"&amp;SUBSTITUTE(TEXT(CJ8,"#,##0"),"-","△")&amp;"】")</f>
        <v>【52,412】</v>
      </c>
      <c r="CK6" s="68" t="e">
        <f>IF(CK8="-",NA(),CK8)</f>
        <v>#N/A</v>
      </c>
      <c r="CL6" s="68" t="e">
        <f t="shared" ref="CL6:CT6" si="9">IF(CL8="-",NA(),CL8)</f>
        <v>#N/A</v>
      </c>
      <c r="CM6" s="68">
        <f t="shared" si="9"/>
        <v>10257</v>
      </c>
      <c r="CN6" s="68">
        <f t="shared" si="9"/>
        <v>10598</v>
      </c>
      <c r="CO6" s="68">
        <f t="shared" si="9"/>
        <v>10965</v>
      </c>
      <c r="CP6" s="68" t="e">
        <f t="shared" si="9"/>
        <v>#N/A</v>
      </c>
      <c r="CQ6" s="68" t="e">
        <f t="shared" si="9"/>
        <v>#N/A</v>
      </c>
      <c r="CR6" s="68">
        <f t="shared" si="9"/>
        <v>12023</v>
      </c>
      <c r="CS6" s="68">
        <f t="shared" si="9"/>
        <v>12309</v>
      </c>
      <c r="CT6" s="68">
        <f t="shared" si="9"/>
        <v>12502</v>
      </c>
      <c r="CU6" s="67" t="str">
        <f>IF(CU8="-","【-】","【"&amp;SUBSTITUTE(TEXT(CU8,"#,##0"),"-","△")&amp;"】")</f>
        <v>【14,708】</v>
      </c>
      <c r="CV6" s="67" t="e">
        <f>IF(CV8="-",NA(),CV8)</f>
        <v>#N/A</v>
      </c>
      <c r="CW6" s="67" t="e">
        <f t="shared" ref="CW6:DE6" si="10">IF(CW8="-",NA(),CW8)</f>
        <v>#N/A</v>
      </c>
      <c r="CX6" s="67">
        <f t="shared" si="10"/>
        <v>61.9</v>
      </c>
      <c r="CY6" s="67">
        <f t="shared" si="10"/>
        <v>57.1</v>
      </c>
      <c r="CZ6" s="67">
        <f t="shared" si="10"/>
        <v>59.7</v>
      </c>
      <c r="DA6" s="67" t="e">
        <f t="shared" si="10"/>
        <v>#N/A</v>
      </c>
      <c r="DB6" s="67" t="e">
        <f t="shared" si="10"/>
        <v>#N/A</v>
      </c>
      <c r="DC6" s="67">
        <f t="shared" si="10"/>
        <v>59.7</v>
      </c>
      <c r="DD6" s="67">
        <f t="shared" si="10"/>
        <v>59</v>
      </c>
      <c r="DE6" s="67">
        <f t="shared" si="10"/>
        <v>59.4</v>
      </c>
      <c r="DF6" s="67" t="str">
        <f>IF(DF8="-","【-】","【"&amp;SUBSTITUTE(TEXT(DF8,"#,##0.0"),"-","△")&amp;"】")</f>
        <v>【54.8】</v>
      </c>
      <c r="DG6" s="67" t="e">
        <f>IF(DG8="-",NA(),DG8)</f>
        <v>#N/A</v>
      </c>
      <c r="DH6" s="67" t="e">
        <f t="shared" ref="DH6:DP6" si="11">IF(DH8="-",NA(),DH8)</f>
        <v>#N/A</v>
      </c>
      <c r="DI6" s="67">
        <f t="shared" si="11"/>
        <v>19.8</v>
      </c>
      <c r="DJ6" s="67">
        <f t="shared" si="11"/>
        <v>19.2</v>
      </c>
      <c r="DK6" s="67">
        <f t="shared" si="11"/>
        <v>19</v>
      </c>
      <c r="DL6" s="67" t="e">
        <f t="shared" si="11"/>
        <v>#N/A</v>
      </c>
      <c r="DM6" s="67" t="e">
        <f t="shared" si="11"/>
        <v>#N/A</v>
      </c>
      <c r="DN6" s="67">
        <f t="shared" si="11"/>
        <v>20.9</v>
      </c>
      <c r="DO6" s="67">
        <f t="shared" si="11"/>
        <v>20.7</v>
      </c>
      <c r="DP6" s="67">
        <f t="shared" si="11"/>
        <v>20.6</v>
      </c>
      <c r="DQ6" s="67" t="str">
        <f>IF(DQ8="-","【-】","【"&amp;SUBSTITUTE(TEXT(DQ8,"#,##0.0"),"-","△")&amp;"】")</f>
        <v>【24.3】</v>
      </c>
      <c r="DR6" s="67" t="e">
        <f>IF(DR8="-",NA(),DR8)</f>
        <v>#N/A</v>
      </c>
      <c r="DS6" s="67" t="e">
        <f t="shared" ref="DS6:EA6" si="12">IF(DS8="-",NA(),DS8)</f>
        <v>#N/A</v>
      </c>
      <c r="DT6" s="67">
        <f t="shared" si="12"/>
        <v>6.9</v>
      </c>
      <c r="DU6" s="67">
        <f t="shared" si="12"/>
        <v>17.7</v>
      </c>
      <c r="DV6" s="67">
        <f t="shared" si="12"/>
        <v>23.3</v>
      </c>
      <c r="DW6" s="67" t="e">
        <f t="shared" si="12"/>
        <v>#N/A</v>
      </c>
      <c r="DX6" s="67" t="e">
        <f t="shared" si="12"/>
        <v>#N/A</v>
      </c>
      <c r="DY6" s="67">
        <f t="shared" si="12"/>
        <v>44.7</v>
      </c>
      <c r="DZ6" s="67">
        <f t="shared" si="12"/>
        <v>46.9</v>
      </c>
      <c r="EA6" s="67">
        <f t="shared" si="12"/>
        <v>48.6</v>
      </c>
      <c r="EB6" s="67" t="str">
        <f>IF(EB8="-","【-】","【"&amp;SUBSTITUTE(TEXT(EB8,"#,##0.0"),"-","△")&amp;"】")</f>
        <v>【52.5】</v>
      </c>
      <c r="EC6" s="67" t="e">
        <f>IF(EC8="-",NA(),EC8)</f>
        <v>#N/A</v>
      </c>
      <c r="ED6" s="67" t="e">
        <f t="shared" ref="ED6:EL6" si="13">IF(ED8="-",NA(),ED8)</f>
        <v>#N/A</v>
      </c>
      <c r="EE6" s="67">
        <f t="shared" si="13"/>
        <v>12.2</v>
      </c>
      <c r="EF6" s="67">
        <f t="shared" si="13"/>
        <v>32.200000000000003</v>
      </c>
      <c r="EG6" s="67">
        <f t="shared" si="13"/>
        <v>44.2</v>
      </c>
      <c r="EH6" s="67" t="e">
        <f t="shared" si="13"/>
        <v>#N/A</v>
      </c>
      <c r="EI6" s="67" t="e">
        <f t="shared" si="13"/>
        <v>#N/A</v>
      </c>
      <c r="EJ6" s="67">
        <f t="shared" si="13"/>
        <v>64.2</v>
      </c>
      <c r="EK6" s="67">
        <f t="shared" si="13"/>
        <v>67.3</v>
      </c>
      <c r="EL6" s="67">
        <f t="shared" si="13"/>
        <v>70.099999999999994</v>
      </c>
      <c r="EM6" s="67" t="str">
        <f>IF(EM8="-","【-】","【"&amp;SUBSTITUTE(TEXT(EM8,"#,##0.0"),"-","△")&amp;"】")</f>
        <v>【68.8】</v>
      </c>
      <c r="EN6" s="68" t="e">
        <f>IF(EN8="-",NA(),EN8)</f>
        <v>#N/A</v>
      </c>
      <c r="EO6" s="68" t="e">
        <f t="shared" ref="EO6:EW6" si="14">IF(EO8="-",NA(),EO8)</f>
        <v>#N/A</v>
      </c>
      <c r="EP6" s="68">
        <f t="shared" si="14"/>
        <v>57118026</v>
      </c>
      <c r="EQ6" s="68">
        <f t="shared" si="14"/>
        <v>56003358</v>
      </c>
      <c r="ER6" s="68">
        <f t="shared" si="14"/>
        <v>56295522</v>
      </c>
      <c r="ES6" s="68" t="e">
        <f t="shared" si="14"/>
        <v>#N/A</v>
      </c>
      <c r="ET6" s="68" t="e">
        <f t="shared" si="14"/>
        <v>#N/A</v>
      </c>
      <c r="EU6" s="68">
        <f t="shared" si="14"/>
        <v>41260555</v>
      </c>
      <c r="EV6" s="68">
        <f t="shared" si="14"/>
        <v>41975086</v>
      </c>
      <c r="EW6" s="68">
        <f t="shared" si="14"/>
        <v>43785070</v>
      </c>
      <c r="EX6" s="68" t="str">
        <f>IF(EX8="-","【-】","【"&amp;SUBSTITUTE(TEXT(EX8,"#,##0"),"-","△")&amp;"】")</f>
        <v>【47,139,449】</v>
      </c>
    </row>
    <row r="7" spans="1:154" s="69" customFormat="1">
      <c r="A7" s="50" t="s">
        <v>162</v>
      </c>
      <c r="B7" s="65">
        <f t="shared" ref="B7:AG7" si="15">B8</f>
        <v>2018</v>
      </c>
      <c r="C7" s="65">
        <f t="shared" si="15"/>
        <v>298531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非設置</v>
      </c>
      <c r="P7" s="65" t="str">
        <f>P8</f>
        <v>直営</v>
      </c>
      <c r="Q7" s="66">
        <f t="shared" si="15"/>
        <v>25</v>
      </c>
      <c r="R7" s="65" t="str">
        <f t="shared" si="15"/>
        <v>対象</v>
      </c>
      <c r="S7" s="65" t="str">
        <f t="shared" si="15"/>
        <v>ド 透 訓</v>
      </c>
      <c r="T7" s="65" t="str">
        <f t="shared" si="15"/>
        <v>救 臨 感 へ 災 地 輪</v>
      </c>
      <c r="U7" s="66" t="str">
        <f>U8</f>
        <v>-</v>
      </c>
      <c r="V7" s="66">
        <f>V8</f>
        <v>22396</v>
      </c>
      <c r="W7" s="65" t="str">
        <f>W8</f>
        <v>非該当</v>
      </c>
      <c r="X7" s="65" t="str">
        <f t="shared" si="15"/>
        <v>１０：１</v>
      </c>
      <c r="Y7" s="66">
        <f t="shared" si="15"/>
        <v>228</v>
      </c>
      <c r="Z7" s="66" t="str">
        <f t="shared" si="15"/>
        <v>-</v>
      </c>
      <c r="AA7" s="66" t="str">
        <f t="shared" si="15"/>
        <v>-</v>
      </c>
      <c r="AB7" s="66" t="str">
        <f t="shared" si="15"/>
        <v>-</v>
      </c>
      <c r="AC7" s="66">
        <f t="shared" si="15"/>
        <v>4</v>
      </c>
      <c r="AD7" s="66">
        <f t="shared" si="15"/>
        <v>232</v>
      </c>
      <c r="AE7" s="66">
        <f t="shared" si="15"/>
        <v>228</v>
      </c>
      <c r="AF7" s="66" t="str">
        <f t="shared" si="15"/>
        <v>-</v>
      </c>
      <c r="AG7" s="66">
        <f t="shared" si="15"/>
        <v>228</v>
      </c>
      <c r="AH7" s="67" t="str">
        <f>AH8</f>
        <v>-</v>
      </c>
      <c r="AI7" s="67" t="str">
        <f t="shared" ref="AI7:AQ7" si="16">AI8</f>
        <v>-</v>
      </c>
      <c r="AJ7" s="67">
        <f t="shared" si="16"/>
        <v>90.4</v>
      </c>
      <c r="AK7" s="67">
        <f t="shared" si="16"/>
        <v>98.9</v>
      </c>
      <c r="AL7" s="67">
        <f t="shared" si="16"/>
        <v>99.9</v>
      </c>
      <c r="AM7" s="67" t="str">
        <f t="shared" si="16"/>
        <v>-</v>
      </c>
      <c r="AN7" s="67" t="str">
        <f t="shared" si="16"/>
        <v>-</v>
      </c>
      <c r="AO7" s="67">
        <f t="shared" si="16"/>
        <v>96.2</v>
      </c>
      <c r="AP7" s="67">
        <f t="shared" si="16"/>
        <v>97.2</v>
      </c>
      <c r="AQ7" s="67">
        <f t="shared" si="16"/>
        <v>97.5</v>
      </c>
      <c r="AR7" s="67"/>
      <c r="AS7" s="67" t="str">
        <f>AS8</f>
        <v>-</v>
      </c>
      <c r="AT7" s="67" t="str">
        <f t="shared" ref="AT7:BB7" si="17">AT8</f>
        <v>-</v>
      </c>
      <c r="AU7" s="67">
        <f t="shared" si="17"/>
        <v>81.599999999999994</v>
      </c>
      <c r="AV7" s="67">
        <f t="shared" si="17"/>
        <v>83.2</v>
      </c>
      <c r="AW7" s="67">
        <f t="shared" si="17"/>
        <v>84.3</v>
      </c>
      <c r="AX7" s="67" t="str">
        <f t="shared" si="17"/>
        <v>-</v>
      </c>
      <c r="AY7" s="67" t="str">
        <f t="shared" si="17"/>
        <v>-</v>
      </c>
      <c r="AZ7" s="67">
        <f t="shared" si="17"/>
        <v>85.7</v>
      </c>
      <c r="BA7" s="67">
        <f t="shared" si="17"/>
        <v>85.9</v>
      </c>
      <c r="BB7" s="67">
        <f t="shared" si="17"/>
        <v>86</v>
      </c>
      <c r="BC7" s="67"/>
      <c r="BD7" s="67" t="str">
        <f>BD8</f>
        <v>-</v>
      </c>
      <c r="BE7" s="67" t="str">
        <f t="shared" ref="BE7:BM7" si="18">BE8</f>
        <v>-</v>
      </c>
      <c r="BF7" s="67">
        <f t="shared" si="18"/>
        <v>12.3</v>
      </c>
      <c r="BG7" s="67">
        <f t="shared" si="18"/>
        <v>13.5</v>
      </c>
      <c r="BH7" s="67">
        <f t="shared" si="18"/>
        <v>12.9</v>
      </c>
      <c r="BI7" s="67" t="str">
        <f t="shared" si="18"/>
        <v>-</v>
      </c>
      <c r="BJ7" s="67" t="str">
        <f t="shared" si="18"/>
        <v>-</v>
      </c>
      <c r="BK7" s="67">
        <f t="shared" si="18"/>
        <v>84.7</v>
      </c>
      <c r="BL7" s="67">
        <f t="shared" si="18"/>
        <v>86.8</v>
      </c>
      <c r="BM7" s="67">
        <f t="shared" si="18"/>
        <v>90.8</v>
      </c>
      <c r="BN7" s="67"/>
      <c r="BO7" s="67" t="str">
        <f>BO8</f>
        <v>-</v>
      </c>
      <c r="BP7" s="67" t="str">
        <f t="shared" ref="BP7:BX7" si="19">BP8</f>
        <v>-</v>
      </c>
      <c r="BQ7" s="67">
        <f t="shared" si="19"/>
        <v>88.8</v>
      </c>
      <c r="BR7" s="67">
        <f t="shared" si="19"/>
        <v>95.2</v>
      </c>
      <c r="BS7" s="67">
        <f t="shared" si="19"/>
        <v>94</v>
      </c>
      <c r="BT7" s="67" t="str">
        <f t="shared" si="19"/>
        <v>-</v>
      </c>
      <c r="BU7" s="67" t="str">
        <f t="shared" si="19"/>
        <v>-</v>
      </c>
      <c r="BV7" s="67">
        <f t="shared" si="19"/>
        <v>71.2</v>
      </c>
      <c r="BW7" s="67">
        <f t="shared" si="19"/>
        <v>73</v>
      </c>
      <c r="BX7" s="67">
        <f t="shared" si="19"/>
        <v>72.099999999999994</v>
      </c>
      <c r="BY7" s="67"/>
      <c r="BZ7" s="68" t="str">
        <f>BZ8</f>
        <v>-</v>
      </c>
      <c r="CA7" s="68" t="str">
        <f t="shared" ref="CA7:CI7" si="20">CA8</f>
        <v>-</v>
      </c>
      <c r="CB7" s="68">
        <f t="shared" si="20"/>
        <v>44919</v>
      </c>
      <c r="CC7" s="68">
        <f t="shared" si="20"/>
        <v>46181</v>
      </c>
      <c r="CD7" s="68">
        <f t="shared" si="20"/>
        <v>48983</v>
      </c>
      <c r="CE7" s="68" t="str">
        <f t="shared" si="20"/>
        <v>-</v>
      </c>
      <c r="CF7" s="68" t="str">
        <f t="shared" si="20"/>
        <v>-</v>
      </c>
      <c r="CG7" s="68">
        <f t="shared" si="20"/>
        <v>44825</v>
      </c>
      <c r="CH7" s="68">
        <f t="shared" si="20"/>
        <v>45494</v>
      </c>
      <c r="CI7" s="68">
        <f t="shared" si="20"/>
        <v>47924</v>
      </c>
      <c r="CJ7" s="67"/>
      <c r="CK7" s="68" t="str">
        <f>CK8</f>
        <v>-</v>
      </c>
      <c r="CL7" s="68" t="str">
        <f t="shared" ref="CL7:CT7" si="21">CL8</f>
        <v>-</v>
      </c>
      <c r="CM7" s="68">
        <f t="shared" si="21"/>
        <v>10257</v>
      </c>
      <c r="CN7" s="68">
        <f t="shared" si="21"/>
        <v>10598</v>
      </c>
      <c r="CO7" s="68">
        <f t="shared" si="21"/>
        <v>10965</v>
      </c>
      <c r="CP7" s="68" t="str">
        <f t="shared" si="21"/>
        <v>-</v>
      </c>
      <c r="CQ7" s="68" t="str">
        <f t="shared" si="21"/>
        <v>-</v>
      </c>
      <c r="CR7" s="68">
        <f t="shared" si="21"/>
        <v>12023</v>
      </c>
      <c r="CS7" s="68">
        <f t="shared" si="21"/>
        <v>12309</v>
      </c>
      <c r="CT7" s="68">
        <f t="shared" si="21"/>
        <v>12502</v>
      </c>
      <c r="CU7" s="67"/>
      <c r="CV7" s="67" t="str">
        <f>CV8</f>
        <v>-</v>
      </c>
      <c r="CW7" s="67" t="str">
        <f t="shared" ref="CW7:DE7" si="22">CW8</f>
        <v>-</v>
      </c>
      <c r="CX7" s="67">
        <f t="shared" si="22"/>
        <v>61.9</v>
      </c>
      <c r="CY7" s="67">
        <f t="shared" si="22"/>
        <v>57.1</v>
      </c>
      <c r="CZ7" s="67">
        <f t="shared" si="22"/>
        <v>59.7</v>
      </c>
      <c r="DA7" s="67" t="str">
        <f t="shared" si="22"/>
        <v>-</v>
      </c>
      <c r="DB7" s="67" t="str">
        <f t="shared" si="22"/>
        <v>-</v>
      </c>
      <c r="DC7" s="67">
        <f t="shared" si="22"/>
        <v>59.7</v>
      </c>
      <c r="DD7" s="67">
        <f t="shared" si="22"/>
        <v>59</v>
      </c>
      <c r="DE7" s="67">
        <f t="shared" si="22"/>
        <v>59.4</v>
      </c>
      <c r="DF7" s="67"/>
      <c r="DG7" s="67" t="str">
        <f>DG8</f>
        <v>-</v>
      </c>
      <c r="DH7" s="67" t="str">
        <f t="shared" ref="DH7:DP7" si="23">DH8</f>
        <v>-</v>
      </c>
      <c r="DI7" s="67">
        <f t="shared" si="23"/>
        <v>19.8</v>
      </c>
      <c r="DJ7" s="67">
        <f t="shared" si="23"/>
        <v>19.2</v>
      </c>
      <c r="DK7" s="67">
        <f t="shared" si="23"/>
        <v>19</v>
      </c>
      <c r="DL7" s="67" t="str">
        <f t="shared" si="23"/>
        <v>-</v>
      </c>
      <c r="DM7" s="67" t="str">
        <f t="shared" si="23"/>
        <v>-</v>
      </c>
      <c r="DN7" s="67">
        <f t="shared" si="23"/>
        <v>20.9</v>
      </c>
      <c r="DO7" s="67">
        <f t="shared" si="23"/>
        <v>20.7</v>
      </c>
      <c r="DP7" s="67">
        <f t="shared" si="23"/>
        <v>20.6</v>
      </c>
      <c r="DQ7" s="67"/>
      <c r="DR7" s="67" t="str">
        <f>DR8</f>
        <v>-</v>
      </c>
      <c r="DS7" s="67" t="str">
        <f t="shared" ref="DS7:EA7" si="24">DS8</f>
        <v>-</v>
      </c>
      <c r="DT7" s="67">
        <f t="shared" si="24"/>
        <v>6.9</v>
      </c>
      <c r="DU7" s="67">
        <f t="shared" si="24"/>
        <v>17.7</v>
      </c>
      <c r="DV7" s="67">
        <f t="shared" si="24"/>
        <v>23.3</v>
      </c>
      <c r="DW7" s="67" t="str">
        <f t="shared" si="24"/>
        <v>-</v>
      </c>
      <c r="DX7" s="67" t="str">
        <f t="shared" si="24"/>
        <v>-</v>
      </c>
      <c r="DY7" s="67">
        <f t="shared" si="24"/>
        <v>44.7</v>
      </c>
      <c r="DZ7" s="67">
        <f t="shared" si="24"/>
        <v>46.9</v>
      </c>
      <c r="EA7" s="67">
        <f t="shared" si="24"/>
        <v>48.6</v>
      </c>
      <c r="EB7" s="67"/>
      <c r="EC7" s="67" t="str">
        <f>EC8</f>
        <v>-</v>
      </c>
      <c r="ED7" s="67" t="str">
        <f t="shared" ref="ED7:EL7" si="25">ED8</f>
        <v>-</v>
      </c>
      <c r="EE7" s="67">
        <f t="shared" si="25"/>
        <v>12.2</v>
      </c>
      <c r="EF7" s="67">
        <f t="shared" si="25"/>
        <v>32.200000000000003</v>
      </c>
      <c r="EG7" s="67">
        <f t="shared" si="25"/>
        <v>44.2</v>
      </c>
      <c r="EH7" s="67" t="str">
        <f t="shared" si="25"/>
        <v>-</v>
      </c>
      <c r="EI7" s="67" t="str">
        <f t="shared" si="25"/>
        <v>-</v>
      </c>
      <c r="EJ7" s="67">
        <f t="shared" si="25"/>
        <v>64.2</v>
      </c>
      <c r="EK7" s="67">
        <f t="shared" si="25"/>
        <v>67.3</v>
      </c>
      <c r="EL7" s="67">
        <f t="shared" si="25"/>
        <v>70.099999999999994</v>
      </c>
      <c r="EM7" s="67"/>
      <c r="EN7" s="68" t="str">
        <f>EN8</f>
        <v>-</v>
      </c>
      <c r="EO7" s="68" t="str">
        <f t="shared" ref="EO7:EW7" si="26">EO8</f>
        <v>-</v>
      </c>
      <c r="EP7" s="68">
        <f t="shared" si="26"/>
        <v>57118026</v>
      </c>
      <c r="EQ7" s="68">
        <f t="shared" si="26"/>
        <v>56003358</v>
      </c>
      <c r="ER7" s="68">
        <f t="shared" si="26"/>
        <v>56295522</v>
      </c>
      <c r="ES7" s="68" t="str">
        <f t="shared" si="26"/>
        <v>-</v>
      </c>
      <c r="ET7" s="68" t="str">
        <f t="shared" si="26"/>
        <v>-</v>
      </c>
      <c r="EU7" s="68">
        <f t="shared" si="26"/>
        <v>41260555</v>
      </c>
      <c r="EV7" s="68">
        <f t="shared" si="26"/>
        <v>41975086</v>
      </c>
      <c r="EW7" s="68">
        <f t="shared" si="26"/>
        <v>43785070</v>
      </c>
      <c r="EX7" s="68"/>
    </row>
    <row r="8" spans="1:154" s="69" customFormat="1">
      <c r="A8" s="50"/>
      <c r="B8" s="70">
        <v>2018</v>
      </c>
      <c r="C8" s="70">
        <v>298531</v>
      </c>
      <c r="D8" s="70">
        <v>46</v>
      </c>
      <c r="E8" s="70">
        <v>6</v>
      </c>
      <c r="F8" s="70">
        <v>0</v>
      </c>
      <c r="G8" s="70">
        <v>1</v>
      </c>
      <c r="H8" s="70" t="s">
        <v>163</v>
      </c>
      <c r="I8" s="70" t="s">
        <v>164</v>
      </c>
      <c r="J8" s="70" t="s">
        <v>165</v>
      </c>
      <c r="K8" s="70" t="s">
        <v>166</v>
      </c>
      <c r="L8" s="70" t="s">
        <v>167</v>
      </c>
      <c r="M8" s="70" t="s">
        <v>168</v>
      </c>
      <c r="N8" s="70" t="s">
        <v>169</v>
      </c>
      <c r="O8" s="70" t="s">
        <v>170</v>
      </c>
      <c r="P8" s="70" t="s">
        <v>171</v>
      </c>
      <c r="Q8" s="71">
        <v>25</v>
      </c>
      <c r="R8" s="70" t="s">
        <v>172</v>
      </c>
      <c r="S8" s="70" t="s">
        <v>173</v>
      </c>
      <c r="T8" s="70" t="s">
        <v>174</v>
      </c>
      <c r="U8" s="71" t="s">
        <v>38</v>
      </c>
      <c r="V8" s="71">
        <v>22396</v>
      </c>
      <c r="W8" s="70" t="s">
        <v>175</v>
      </c>
      <c r="X8" s="72" t="s">
        <v>176</v>
      </c>
      <c r="Y8" s="71">
        <v>228</v>
      </c>
      <c r="Z8" s="71" t="s">
        <v>38</v>
      </c>
      <c r="AA8" s="71" t="s">
        <v>38</v>
      </c>
      <c r="AB8" s="71" t="s">
        <v>38</v>
      </c>
      <c r="AC8" s="71">
        <v>4</v>
      </c>
      <c r="AD8" s="71">
        <v>232</v>
      </c>
      <c r="AE8" s="71">
        <v>228</v>
      </c>
      <c r="AF8" s="71" t="s">
        <v>38</v>
      </c>
      <c r="AG8" s="71">
        <v>228</v>
      </c>
      <c r="AH8" s="73" t="s">
        <v>38</v>
      </c>
      <c r="AI8" s="73" t="s">
        <v>38</v>
      </c>
      <c r="AJ8" s="73">
        <v>90.4</v>
      </c>
      <c r="AK8" s="73">
        <v>98.9</v>
      </c>
      <c r="AL8" s="73">
        <v>99.9</v>
      </c>
      <c r="AM8" s="73" t="s">
        <v>38</v>
      </c>
      <c r="AN8" s="73" t="s">
        <v>38</v>
      </c>
      <c r="AO8" s="73">
        <v>96.2</v>
      </c>
      <c r="AP8" s="73">
        <v>97.2</v>
      </c>
      <c r="AQ8" s="73">
        <v>97.5</v>
      </c>
      <c r="AR8" s="73">
        <v>98.8</v>
      </c>
      <c r="AS8" s="73" t="s">
        <v>38</v>
      </c>
      <c r="AT8" s="73" t="s">
        <v>38</v>
      </c>
      <c r="AU8" s="73">
        <v>81.599999999999994</v>
      </c>
      <c r="AV8" s="73">
        <v>83.2</v>
      </c>
      <c r="AW8" s="73">
        <v>84.3</v>
      </c>
      <c r="AX8" s="73" t="s">
        <v>38</v>
      </c>
      <c r="AY8" s="73" t="s">
        <v>38</v>
      </c>
      <c r="AZ8" s="73">
        <v>85.7</v>
      </c>
      <c r="BA8" s="73">
        <v>85.9</v>
      </c>
      <c r="BB8" s="73">
        <v>86</v>
      </c>
      <c r="BC8" s="73">
        <v>89.7</v>
      </c>
      <c r="BD8" s="74" t="s">
        <v>38</v>
      </c>
      <c r="BE8" s="74" t="s">
        <v>38</v>
      </c>
      <c r="BF8" s="74">
        <v>12.3</v>
      </c>
      <c r="BG8" s="74">
        <v>13.5</v>
      </c>
      <c r="BH8" s="74">
        <v>12.9</v>
      </c>
      <c r="BI8" s="74" t="s">
        <v>38</v>
      </c>
      <c r="BJ8" s="74" t="s">
        <v>38</v>
      </c>
      <c r="BK8" s="74">
        <v>84.7</v>
      </c>
      <c r="BL8" s="74">
        <v>86.8</v>
      </c>
      <c r="BM8" s="74">
        <v>90.8</v>
      </c>
      <c r="BN8" s="74">
        <v>64.099999999999994</v>
      </c>
      <c r="BO8" s="73" t="s">
        <v>38</v>
      </c>
      <c r="BP8" s="73" t="s">
        <v>38</v>
      </c>
      <c r="BQ8" s="73">
        <v>88.8</v>
      </c>
      <c r="BR8" s="73">
        <v>95.2</v>
      </c>
      <c r="BS8" s="73">
        <v>94</v>
      </c>
      <c r="BT8" s="73" t="s">
        <v>38</v>
      </c>
      <c r="BU8" s="73" t="s">
        <v>38</v>
      </c>
      <c r="BV8" s="73">
        <v>71.2</v>
      </c>
      <c r="BW8" s="73">
        <v>73</v>
      </c>
      <c r="BX8" s="73">
        <v>72.099999999999994</v>
      </c>
      <c r="BY8" s="73">
        <v>74.900000000000006</v>
      </c>
      <c r="BZ8" s="74" t="s">
        <v>38</v>
      </c>
      <c r="CA8" s="74" t="s">
        <v>38</v>
      </c>
      <c r="CB8" s="74">
        <v>44919</v>
      </c>
      <c r="CC8" s="74">
        <v>46181</v>
      </c>
      <c r="CD8" s="74">
        <v>48983</v>
      </c>
      <c r="CE8" s="74" t="s">
        <v>38</v>
      </c>
      <c r="CF8" s="74" t="s">
        <v>38</v>
      </c>
      <c r="CG8" s="74">
        <v>44825</v>
      </c>
      <c r="CH8" s="74">
        <v>45494</v>
      </c>
      <c r="CI8" s="74">
        <v>47924</v>
      </c>
      <c r="CJ8" s="73">
        <v>52412</v>
      </c>
      <c r="CK8" s="74" t="s">
        <v>38</v>
      </c>
      <c r="CL8" s="74" t="s">
        <v>38</v>
      </c>
      <c r="CM8" s="74">
        <v>10257</v>
      </c>
      <c r="CN8" s="74">
        <v>10598</v>
      </c>
      <c r="CO8" s="74">
        <v>10965</v>
      </c>
      <c r="CP8" s="74" t="s">
        <v>38</v>
      </c>
      <c r="CQ8" s="74" t="s">
        <v>38</v>
      </c>
      <c r="CR8" s="74">
        <v>12023</v>
      </c>
      <c r="CS8" s="74">
        <v>12309</v>
      </c>
      <c r="CT8" s="74">
        <v>12502</v>
      </c>
      <c r="CU8" s="73">
        <v>14708</v>
      </c>
      <c r="CV8" s="74" t="s">
        <v>38</v>
      </c>
      <c r="CW8" s="74" t="s">
        <v>38</v>
      </c>
      <c r="CX8" s="74">
        <v>61.9</v>
      </c>
      <c r="CY8" s="74">
        <v>57.1</v>
      </c>
      <c r="CZ8" s="74">
        <v>59.7</v>
      </c>
      <c r="DA8" s="74" t="s">
        <v>38</v>
      </c>
      <c r="DB8" s="74" t="s">
        <v>38</v>
      </c>
      <c r="DC8" s="74">
        <v>59.7</v>
      </c>
      <c r="DD8" s="74">
        <v>59</v>
      </c>
      <c r="DE8" s="74">
        <v>59.4</v>
      </c>
      <c r="DF8" s="74">
        <v>54.8</v>
      </c>
      <c r="DG8" s="74" t="s">
        <v>38</v>
      </c>
      <c r="DH8" s="74" t="s">
        <v>38</v>
      </c>
      <c r="DI8" s="74">
        <v>19.8</v>
      </c>
      <c r="DJ8" s="74">
        <v>19.2</v>
      </c>
      <c r="DK8" s="74">
        <v>19</v>
      </c>
      <c r="DL8" s="74" t="s">
        <v>38</v>
      </c>
      <c r="DM8" s="74" t="s">
        <v>38</v>
      </c>
      <c r="DN8" s="74">
        <v>20.9</v>
      </c>
      <c r="DO8" s="74">
        <v>20.7</v>
      </c>
      <c r="DP8" s="74">
        <v>20.6</v>
      </c>
      <c r="DQ8" s="74">
        <v>24.3</v>
      </c>
      <c r="DR8" s="73" t="s">
        <v>38</v>
      </c>
      <c r="DS8" s="73" t="s">
        <v>38</v>
      </c>
      <c r="DT8" s="73">
        <v>6.9</v>
      </c>
      <c r="DU8" s="73">
        <v>17.7</v>
      </c>
      <c r="DV8" s="73">
        <v>23.3</v>
      </c>
      <c r="DW8" s="73" t="s">
        <v>38</v>
      </c>
      <c r="DX8" s="73" t="s">
        <v>38</v>
      </c>
      <c r="DY8" s="73">
        <v>44.7</v>
      </c>
      <c r="DZ8" s="73">
        <v>46.9</v>
      </c>
      <c r="EA8" s="73">
        <v>48.6</v>
      </c>
      <c r="EB8" s="73">
        <v>52.5</v>
      </c>
      <c r="EC8" s="73" t="s">
        <v>38</v>
      </c>
      <c r="ED8" s="73" t="s">
        <v>38</v>
      </c>
      <c r="EE8" s="73">
        <v>12.2</v>
      </c>
      <c r="EF8" s="73">
        <v>32.200000000000003</v>
      </c>
      <c r="EG8" s="73">
        <v>44.2</v>
      </c>
      <c r="EH8" s="73" t="s">
        <v>38</v>
      </c>
      <c r="EI8" s="73" t="s">
        <v>38</v>
      </c>
      <c r="EJ8" s="73">
        <v>64.2</v>
      </c>
      <c r="EK8" s="73">
        <v>67.3</v>
      </c>
      <c r="EL8" s="73">
        <v>70.099999999999994</v>
      </c>
      <c r="EM8" s="73">
        <v>68.8</v>
      </c>
      <c r="EN8" s="74" t="s">
        <v>38</v>
      </c>
      <c r="EO8" s="74" t="s">
        <v>38</v>
      </c>
      <c r="EP8" s="74">
        <v>57118026</v>
      </c>
      <c r="EQ8" s="74">
        <v>56003358</v>
      </c>
      <c r="ER8" s="74">
        <v>56295522</v>
      </c>
      <c r="ES8" s="74" t="s">
        <v>38</v>
      </c>
      <c r="ET8" s="74" t="s">
        <v>38</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2020-01-31T05:59:59Z</cp:lastPrinted>
  <dcterms:created xsi:type="dcterms:W3CDTF">2019-12-05T07:40:25Z</dcterms:created>
  <dcterms:modified xsi:type="dcterms:W3CDTF">2020-01-31T06:00:01Z</dcterms:modified>
  <cp:category/>
</cp:coreProperties>
</file>