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i/4os/bAknIlaUVAc/A6oWakrX2YUovdYr9q10D3hzM7weVtzPuAEErcs4Sj/Y9KTCzlv+icTV0kRrs9QTqZg==" workbookSaltValue="9A8FD5ruUd7oPASOb7ToD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32" i="4"/>
  <c r="HM78" i="4"/>
  <c r="FL54" i="4"/>
  <c r="MN32" i="4"/>
  <c r="CS78" i="4"/>
  <c r="BX54" i="4"/>
  <c r="BX32" i="4"/>
  <c r="C11" i="5"/>
  <c r="D11" i="5"/>
  <c r="E11" i="5"/>
  <c r="B11" i="5"/>
  <c r="KC78" i="4" l="1"/>
  <c r="HG32" i="4"/>
  <c r="FH78" i="4"/>
  <c r="DS54" i="4"/>
  <c r="DS32" i="4"/>
  <c r="AE32" i="4"/>
  <c r="AN78" i="4"/>
  <c r="AE54" i="4"/>
  <c r="KU54" i="4"/>
  <c r="KU32" i="4"/>
  <c r="HG54" i="4"/>
  <c r="JJ78" i="4"/>
  <c r="GR54" i="4"/>
  <c r="GR32" i="4"/>
  <c r="KF32" i="4"/>
  <c r="EO78" i="4"/>
  <c r="DD54" i="4"/>
  <c r="DD32" i="4"/>
  <c r="U78" i="4"/>
  <c r="P54" i="4"/>
  <c r="P32" i="4"/>
  <c r="KF54" i="4"/>
  <c r="BZ78" i="4"/>
  <c r="BI54" i="4"/>
  <c r="LY54" i="4"/>
  <c r="LY32" i="4"/>
  <c r="LO78" i="4"/>
  <c r="IK54" i="4"/>
  <c r="IK32" i="4"/>
  <c r="BI32" i="4"/>
  <c r="GT78" i="4"/>
  <c r="EW54" i="4"/>
  <c r="EW32" i="4"/>
  <c r="GA78" i="4"/>
  <c r="BG78" i="4"/>
  <c r="AT54" i="4"/>
  <c r="AT32" i="4"/>
  <c r="LJ54" i="4"/>
  <c r="LJ32" i="4"/>
  <c r="KV78" i="4"/>
  <c r="HV54" i="4"/>
  <c r="HV32" i="4"/>
  <c r="EH54" i="4"/>
  <c r="EH32" i="4"/>
</calcChain>
</file>

<file path=xl/sharedStrings.xml><?xml version="1.0" encoding="utf-8"?>
<sst xmlns="http://schemas.openxmlformats.org/spreadsheetml/2006/main" count="324" uniqueCount="184">
  <si>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</si>
  <si>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</si>
  <si>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</si>
  <si>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</si>
  <si>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</si>
  <si>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</si>
  <si>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</si>
  <si>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</si>
  <si>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</si>
  <si>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</si>
  <si>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</si>
  <si>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</si>
  <si>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</si>
  <si>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</si>
  <si>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</si>
  <si>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</si>
  <si>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</si>
  <si>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</si>
  <si>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</si>
  <si>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</si>
  <si>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</si>
  <si>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</si>
  <si>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</si>
  <si>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</si>
  <si>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</si>
  <si>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</si>
  <si>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</si>
  <si>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</si>
  <si>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</si>
  <si>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</si>
  <si>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</si>
  <si>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</si>
  <si>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</si>
  <si>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</si>
  <si>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</si>
  <si>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</si>
  <si>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</si>
  <si>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</si>
  <si>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</si>
  <si>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</si>
  <si>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</si>
  <si>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</si>
  <si>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</si>
  <si>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</si>
  <si>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</si>
  <si>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</si>
  <si>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</si>
  <si>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</si>
  <si>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</si>
  <si>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</si>
  <si>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</si>
  <si>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</si>
  <si>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</si>
  <si>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</si>
  <si>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</si>
  <si>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</si>
  <si>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</si>
  <si>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</si>
  <si>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</si>
  <si>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</si>
  <si>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</si>
  <si>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</si>
  <si>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</si>
  <si>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</si>
  <si>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</si>
  <si>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</si>
  <si>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</si>
  <si>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</si>
  <si>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</si>
  <si>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</si>
  <si>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</si>
  <si>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</si>
  <si>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</si>
  <si>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</si>
  <si>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</si>
  <si>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</si>
  <si>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</si>
  <si>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</si>
  <si>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</si>
  <si>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</si>
  <si>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</si>
  <si>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</si>
  <si>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</si>
  <si>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</si>
  <si>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</si>
  <si>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</si>
  <si>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</si>
  <si>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</si>
  <si>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</si>
  <si>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</si>
  <si>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</si>
  <si>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</si>
  <si>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</si>
  <si>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</si>
  <si>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</si>
  <si>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</si>
  <si>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</si>
  <si>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</si>
  <si>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</si>
  <si>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</si>
  <si>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</si>
  <si>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</si>
  <si>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</si>
  <si>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</si>
  <si>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</si>
  <si>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</si>
  <si>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</si>
  <si>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</si>
  <si>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</si>
  <si>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</si>
  <si>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</si>
  <si>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</si>
  <si>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</si>
  <si>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</si>
  <si>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</si>
  <si>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</si>
  <si>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</si>
  <si>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</si>
  <si>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</si>
  <si>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</si>
  <si>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</si>
  <si>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</si>
  <si>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</si>
  <si>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</si>
  <si>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</si>
  <si>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</si>
  <si>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</si>
  <si>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</si>
  <si>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</si>
  <si>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</si>
  <si>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</si>
  <si>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</si>
  <si>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</si>
  <si>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</si>
  <si>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</si>
  <si>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</si>
  <si>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</si>
  <si>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</si>
  <si>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</si>
  <si>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</si>
  <si>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</si>
  <si>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</si>
  <si>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</si>
  <si>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</si>
  <si>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</si>
  <si>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</si>
  <si>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</si>
  <si>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</si>
  <si>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</si>
  <si>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</si>
  <si>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</si>
  <si>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</si>
  <si>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</si>
  <si>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</si>
  <si>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当該値(N-2)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</si>
  <si>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</si>
  <si>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</si>
  <si>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</si>
  <si>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</si>
  <si>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</si>
  <si>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</si>
  <si>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</si>
  <si>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</si>
  <si>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</si>
  <si>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こころの医療センター</t>
  </si>
  <si>
    <t>当然財務</t>
  </si>
  <si>
    <t>病院事業</t>
  </si>
  <si>
    <t>精神科病院</t>
  </si>
  <si>
    <t>精神病院</t>
  </si>
  <si>
    <t>非設置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</si>
  <si>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</si>
  <si>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</si>
  <si>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</si>
  <si>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</si>
  <si>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</si>
  <si>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</si>
  <si>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</si>
  <si>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</si>
  <si>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</si>
  <si>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</si>
  <si>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民間医療機関では対応困難な精神科救急医療を担うとともに、認知行動療法やアルコール依存症患者の治療等、専門医療の充実を図り、県精神科医療の拠点としての役割を担っている。</t>
    <phoneticPr fontId="5"/>
  </si>
  <si>
    <t>　入院患者の減少が続いており、④病床利用率が低下傾向にある。また、医業収益の減少により、②医業収支比率、⑦職員給与費対医業収益比率が悪化している。
　①経常収支比率、③累積欠損金比率は経費等の削減により改善しているが、一方で他会計負担金は増加傾向にある。
　薬品費の縮減により、⑧材料費対医業収益比率は改善している。</t>
    <rPh sb="1" eb="3">
      <t>ニュウイン</t>
    </rPh>
    <rPh sb="3" eb="5">
      <t>カンジャ</t>
    </rPh>
    <rPh sb="6" eb="8">
      <t>ゲンショウ</t>
    </rPh>
    <rPh sb="9" eb="10">
      <t>ツヅ</t>
    </rPh>
    <rPh sb="16" eb="18">
      <t>ビョウショウ</t>
    </rPh>
    <rPh sb="18" eb="21">
      <t>リヨウリツ</t>
    </rPh>
    <rPh sb="22" eb="24">
      <t>テイカ</t>
    </rPh>
    <rPh sb="24" eb="26">
      <t>ケイコウ</t>
    </rPh>
    <rPh sb="33" eb="35">
      <t>イギョウ</t>
    </rPh>
    <rPh sb="35" eb="37">
      <t>シュウエキ</t>
    </rPh>
    <rPh sb="38" eb="40">
      <t>ゲンショウ</t>
    </rPh>
    <rPh sb="45" eb="47">
      <t>イギョウ</t>
    </rPh>
    <rPh sb="47" eb="49">
      <t>シュウシ</t>
    </rPh>
    <rPh sb="49" eb="51">
      <t>ヒリツ</t>
    </rPh>
    <rPh sb="53" eb="55">
      <t>ショクイン</t>
    </rPh>
    <rPh sb="55" eb="57">
      <t>キュウヨ</t>
    </rPh>
    <rPh sb="57" eb="58">
      <t>ヒ</t>
    </rPh>
    <rPh sb="58" eb="59">
      <t>タイ</t>
    </rPh>
    <rPh sb="59" eb="61">
      <t>イギョウ</t>
    </rPh>
    <rPh sb="61" eb="63">
      <t>シュウエキ</t>
    </rPh>
    <rPh sb="63" eb="65">
      <t>ヒリツ</t>
    </rPh>
    <rPh sb="66" eb="68">
      <t>アッカ</t>
    </rPh>
    <rPh sb="76" eb="78">
      <t>ケイジョウ</t>
    </rPh>
    <rPh sb="78" eb="80">
      <t>シュウシ</t>
    </rPh>
    <rPh sb="80" eb="82">
      <t>ヒリツ</t>
    </rPh>
    <rPh sb="84" eb="86">
      <t>ルイセキ</t>
    </rPh>
    <rPh sb="86" eb="88">
      <t>ケッソン</t>
    </rPh>
    <rPh sb="88" eb="89">
      <t>キン</t>
    </rPh>
    <rPh sb="89" eb="91">
      <t>ヒリツ</t>
    </rPh>
    <rPh sb="92" eb="94">
      <t>ケイヒ</t>
    </rPh>
    <rPh sb="94" eb="95">
      <t>トウ</t>
    </rPh>
    <rPh sb="96" eb="98">
      <t>サクゲン</t>
    </rPh>
    <rPh sb="101" eb="103">
      <t>カイゼン</t>
    </rPh>
    <rPh sb="109" eb="111">
      <t>イッポウ</t>
    </rPh>
    <rPh sb="112" eb="115">
      <t>タカイケイ</t>
    </rPh>
    <rPh sb="115" eb="118">
      <t>フタンキン</t>
    </rPh>
    <rPh sb="119" eb="121">
      <t>ゾウカ</t>
    </rPh>
    <rPh sb="121" eb="123">
      <t>ケイコウ</t>
    </rPh>
    <rPh sb="129" eb="131">
      <t>ヤクヒン</t>
    </rPh>
    <rPh sb="131" eb="132">
      <t>ヒ</t>
    </rPh>
    <rPh sb="133" eb="135">
      <t>シュクゲン</t>
    </rPh>
    <rPh sb="140" eb="143">
      <t>ザイリョウヒ</t>
    </rPh>
    <rPh sb="143" eb="144">
      <t>タイ</t>
    </rPh>
    <rPh sb="144" eb="146">
      <t>イギョウ</t>
    </rPh>
    <rPh sb="146" eb="148">
      <t>シュウエキ</t>
    </rPh>
    <rPh sb="148" eb="150">
      <t>ヒリツ</t>
    </rPh>
    <rPh sb="151" eb="153">
      <t>カイゼン</t>
    </rPh>
    <phoneticPr fontId="5"/>
  </si>
  <si>
    <t>　患者数の減少に伴い医業収益の低下がみられる。他会計負担金が増加しており、経営の健全化が急務である。
　また、建物等への大規模な投資は平成14年前後以降は行われておらず、施設の老朽化が進んでいる。今後、建物や構築物等の修繕に費用を要することになると考えられる。
　平成28年度に作成した第4次中期経営計画に基づき、病棟の再編や専門外来の充実等新たな取り組みを行うことで、経営の安定化及び医療機能の強化を図っていく。</t>
    <rPh sb="1" eb="3">
      <t>カンジャ</t>
    </rPh>
    <rPh sb="3" eb="4">
      <t>スウ</t>
    </rPh>
    <rPh sb="5" eb="7">
      <t>ゲンショウ</t>
    </rPh>
    <rPh sb="8" eb="9">
      <t>トモナ</t>
    </rPh>
    <rPh sb="10" eb="12">
      <t>イギョウ</t>
    </rPh>
    <rPh sb="12" eb="14">
      <t>シュウエキ</t>
    </rPh>
    <rPh sb="15" eb="17">
      <t>テイカ</t>
    </rPh>
    <rPh sb="23" eb="26">
      <t>タカイケイ</t>
    </rPh>
    <rPh sb="26" eb="29">
      <t>フタンキン</t>
    </rPh>
    <rPh sb="30" eb="32">
      <t>ゾウカ</t>
    </rPh>
    <rPh sb="37" eb="39">
      <t>ケイエイ</t>
    </rPh>
    <rPh sb="40" eb="43">
      <t>ケンゼンカ</t>
    </rPh>
    <rPh sb="44" eb="46">
      <t>キュウム</t>
    </rPh>
    <rPh sb="55" eb="57">
      <t>タテモノ</t>
    </rPh>
    <rPh sb="57" eb="58">
      <t>トウ</t>
    </rPh>
    <rPh sb="60" eb="63">
      <t>ダイキボ</t>
    </rPh>
    <rPh sb="64" eb="66">
      <t>トウシ</t>
    </rPh>
    <rPh sb="67" eb="69">
      <t>ヘイセイ</t>
    </rPh>
    <rPh sb="71" eb="72">
      <t>ネン</t>
    </rPh>
    <rPh sb="72" eb="74">
      <t>ゼンゴ</t>
    </rPh>
    <rPh sb="74" eb="76">
      <t>イコウ</t>
    </rPh>
    <rPh sb="77" eb="78">
      <t>オコナ</t>
    </rPh>
    <rPh sb="85" eb="87">
      <t>シセツ</t>
    </rPh>
    <rPh sb="88" eb="91">
      <t>ロウキュウカ</t>
    </rPh>
    <rPh sb="92" eb="93">
      <t>スス</t>
    </rPh>
    <rPh sb="98" eb="100">
      <t>コンゴ</t>
    </rPh>
    <rPh sb="101" eb="103">
      <t>タテモノ</t>
    </rPh>
    <rPh sb="104" eb="107">
      <t>コウチクブツ</t>
    </rPh>
    <rPh sb="107" eb="108">
      <t>トウ</t>
    </rPh>
    <rPh sb="109" eb="111">
      <t>シュウゼン</t>
    </rPh>
    <rPh sb="112" eb="114">
      <t>ヒヨウ</t>
    </rPh>
    <rPh sb="115" eb="116">
      <t>ヨウ</t>
    </rPh>
    <rPh sb="124" eb="125">
      <t>カンガ</t>
    </rPh>
    <rPh sb="132" eb="134">
      <t>ヘイセイ</t>
    </rPh>
    <rPh sb="136" eb="138">
      <t>ネンド</t>
    </rPh>
    <rPh sb="139" eb="141">
      <t>サクセイ</t>
    </rPh>
    <rPh sb="143" eb="144">
      <t>ダイ</t>
    </rPh>
    <rPh sb="145" eb="146">
      <t>ジ</t>
    </rPh>
    <rPh sb="146" eb="148">
      <t>チュウキ</t>
    </rPh>
    <rPh sb="148" eb="150">
      <t>ケイエイ</t>
    </rPh>
    <rPh sb="150" eb="152">
      <t>ケイカク</t>
    </rPh>
    <rPh sb="153" eb="154">
      <t>モト</t>
    </rPh>
    <rPh sb="157" eb="159">
      <t>ビョウトウ</t>
    </rPh>
    <rPh sb="160" eb="162">
      <t>サイヘン</t>
    </rPh>
    <rPh sb="163" eb="165">
      <t>センモン</t>
    </rPh>
    <rPh sb="165" eb="167">
      <t>ガイライ</t>
    </rPh>
    <rPh sb="168" eb="170">
      <t>ジュウジツ</t>
    </rPh>
    <rPh sb="170" eb="171">
      <t>トウ</t>
    </rPh>
    <rPh sb="171" eb="172">
      <t>アラ</t>
    </rPh>
    <rPh sb="174" eb="175">
      <t>ト</t>
    </rPh>
    <rPh sb="176" eb="177">
      <t>ク</t>
    </rPh>
    <rPh sb="179" eb="180">
      <t>オコナ</t>
    </rPh>
    <rPh sb="185" eb="187">
      <t>ケイエイ</t>
    </rPh>
    <rPh sb="188" eb="191">
      <t>アンテイカ</t>
    </rPh>
    <rPh sb="191" eb="192">
      <t>オヨ</t>
    </rPh>
    <rPh sb="193" eb="195">
      <t>イリョウ</t>
    </rPh>
    <rPh sb="195" eb="197">
      <t>キノウ</t>
    </rPh>
    <rPh sb="198" eb="200">
      <t>キョウカ</t>
    </rPh>
    <rPh sb="201" eb="202">
      <t>ハカ</t>
    </rPh>
    <phoneticPr fontId="5"/>
  </si>
  <si>
    <t>　施設、設備、器械の老朽化が進み、①有形固定資産減価償却率、②器械備品減価償却率は増加傾向にある。今後、固定資産の修繕費や更新費が増加していくと考えられる。
　</t>
    <rPh sb="1" eb="3">
      <t>シセツ</t>
    </rPh>
    <rPh sb="4" eb="6">
      <t>セツビ</t>
    </rPh>
    <rPh sb="7" eb="9">
      <t>キカイ</t>
    </rPh>
    <rPh sb="10" eb="13">
      <t>ロウキュウカ</t>
    </rPh>
    <rPh sb="14" eb="15">
      <t>スス</t>
    </rPh>
    <rPh sb="18" eb="20">
      <t>ユウケイ</t>
    </rPh>
    <rPh sb="20" eb="22">
      <t>コテイ</t>
    </rPh>
    <rPh sb="22" eb="24">
      <t>シサン</t>
    </rPh>
    <rPh sb="24" eb="26">
      <t>ゲンカ</t>
    </rPh>
    <rPh sb="26" eb="28">
      <t>ショウキャク</t>
    </rPh>
    <rPh sb="28" eb="29">
      <t>リツ</t>
    </rPh>
    <rPh sb="31" eb="33">
      <t>キカイ</t>
    </rPh>
    <rPh sb="33" eb="35">
      <t>ビヒン</t>
    </rPh>
    <rPh sb="35" eb="37">
      <t>ゲンカ</t>
    </rPh>
    <rPh sb="37" eb="39">
      <t>ショウキャク</t>
    </rPh>
    <rPh sb="39" eb="40">
      <t>リツ</t>
    </rPh>
    <rPh sb="41" eb="43">
      <t>ゾウカ</t>
    </rPh>
    <rPh sb="43" eb="45">
      <t>ケイコウ</t>
    </rPh>
    <rPh sb="49" eb="51">
      <t>コンゴ</t>
    </rPh>
    <rPh sb="52" eb="54">
      <t>コテイ</t>
    </rPh>
    <rPh sb="54" eb="56">
      <t>シサン</t>
    </rPh>
    <rPh sb="57" eb="60">
      <t>シュウゼンヒ</t>
    </rPh>
    <rPh sb="61" eb="64">
      <t>コウシンヒ</t>
    </rPh>
    <rPh sb="65" eb="67">
      <t>ゾウカ</t>
    </rPh>
    <rPh sb="72" eb="73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</si>
</sst>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77.7</c:v>
                </c:pt>
                <c:pt idx="1">
                  <c:v>76.5</c:v>
                </c:pt>
                <c:pt idx="2">
                  <c:v>70.3</c:v>
                </c:pt>
                <c:pt idx="3">
                  <c:v>67.099999999999994</c:v>
                </c:pt>
                <c:pt idx="4">
                  <c:v>61.4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2-4616-A21A-71B93930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30816"/>
        <c:axId val="17485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74.8</c:v>
                </c:pt>
                <c:pt idx="2">
                  <c:v>73.400000000000006</c:v>
                </c:pt>
                <c:pt idx="3">
                  <c:v>72.3</c:v>
                </c:pt>
                <c:pt idx="4">
                  <c:v>72.099999999999994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C2-4616-A21A-71B93930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30816"/>
        <c:axId val="174850816"/>
      </c:lineChart>
      <c:dateAx>
        <c:axId val="13533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850816"/>
        <c:crosses val="autoZero"/>
        <c:auto val="1"/>
        <c:lblOffset val="100"/>
        <c:baseTimeUnit val="years"/>
      </c:dateAx>
      <c:valAx>
        <c:axId val="17485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330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7337</c:v>
                </c:pt>
                <c:pt idx="1">
                  <c:v>7153</c:v>
                </c:pt>
                <c:pt idx="2">
                  <c:v>6506</c:v>
                </c:pt>
                <c:pt idx="3">
                  <c:v>6347</c:v>
                </c:pt>
                <c:pt idx="4">
                  <c:v>6439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A4-455B-A713-AD338B3E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29888"/>
        <c:axId val="1278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8588</c:v>
                </c:pt>
                <c:pt idx="1">
                  <c:v>8536</c:v>
                </c:pt>
                <c:pt idx="2">
                  <c:v>8502</c:v>
                </c:pt>
                <c:pt idx="3">
                  <c:v>8542</c:v>
                </c:pt>
                <c:pt idx="4">
                  <c:v>8518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A4-455B-A713-AD338B3E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29888"/>
        <c:axId val="127836160"/>
      </c:lineChart>
      <c:dateAx>
        <c:axId val="1278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836160"/>
        <c:crosses val="autoZero"/>
        <c:auto val="1"/>
        <c:lblOffset val="100"/>
        <c:baseTimeUnit val="years"/>
      </c:dateAx>
      <c:valAx>
        <c:axId val="1278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782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16912</c:v>
                </c:pt>
                <c:pt idx="1">
                  <c:v>16809</c:v>
                </c:pt>
                <c:pt idx="2">
                  <c:v>16587</c:v>
                </c:pt>
                <c:pt idx="3">
                  <c:v>16738</c:v>
                </c:pt>
                <c:pt idx="4">
                  <c:v>17222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9-48FE-A2E9-4B2275C8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49984"/>
        <c:axId val="1278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19795</c:v>
                </c:pt>
                <c:pt idx="1">
                  <c:v>20395</c:v>
                </c:pt>
                <c:pt idx="2">
                  <c:v>20681</c:v>
                </c:pt>
                <c:pt idx="3">
                  <c:v>21037</c:v>
                </c:pt>
                <c:pt idx="4">
                  <c:v>21418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9-48FE-A2E9-4B2275C8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9984"/>
        <c:axId val="127851904"/>
      </c:lineChart>
      <c:dateAx>
        <c:axId val="12784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851904"/>
        <c:crosses val="autoZero"/>
        <c:auto val="1"/>
        <c:lblOffset val="100"/>
        <c:baseTimeUnit val="years"/>
      </c:dateAx>
      <c:valAx>
        <c:axId val="1278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7849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79.099999999999994</c:v>
                </c:pt>
                <c:pt idx="1">
                  <c:v>76.3</c:v>
                </c:pt>
                <c:pt idx="2">
                  <c:v>85.2</c:v>
                </c:pt>
                <c:pt idx="3">
                  <c:v>81.8</c:v>
                </c:pt>
                <c:pt idx="4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D2-43A1-B303-7FAF960A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31968"/>
        <c:axId val="19333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145.30000000000001</c:v>
                </c:pt>
                <c:pt idx="1">
                  <c:v>184.4</c:v>
                </c:pt>
                <c:pt idx="2">
                  <c:v>163.19999999999999</c:v>
                </c:pt>
                <c:pt idx="3">
                  <c:v>179</c:v>
                </c:pt>
                <c:pt idx="4">
                  <c:v>176.9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D2-43A1-B303-7FAF960A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31968"/>
        <c:axId val="193333888"/>
      </c:lineChart>
      <c:dateAx>
        <c:axId val="19333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33888"/>
        <c:crosses val="autoZero"/>
        <c:auto val="1"/>
        <c:lblOffset val="100"/>
        <c:baseTimeUnit val="years"/>
      </c:dateAx>
      <c:valAx>
        <c:axId val="19333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33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75.3</c:v>
                </c:pt>
                <c:pt idx="1">
                  <c:v>76.7</c:v>
                </c:pt>
                <c:pt idx="2">
                  <c:v>69.5</c:v>
                </c:pt>
                <c:pt idx="3">
                  <c:v>70.7</c:v>
                </c:pt>
                <c:pt idx="4">
                  <c:v>67.099999999999994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6-445A-AD45-9583CF4C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06016"/>
        <c:axId val="12600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69.8</c:v>
                </c:pt>
                <c:pt idx="2">
                  <c:v>69.400000000000006</c:v>
                </c:pt>
                <c:pt idx="3">
                  <c:v>68.900000000000006</c:v>
                </c:pt>
                <c:pt idx="4">
                  <c:v>68.400000000000006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B6-445A-AD45-9583CF4C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06016"/>
        <c:axId val="126007936"/>
      </c:lineChart>
      <c:dateAx>
        <c:axId val="1260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07936"/>
        <c:crosses val="autoZero"/>
        <c:auto val="1"/>
        <c:lblOffset val="100"/>
        <c:baseTimeUnit val="years"/>
      </c:dateAx>
      <c:valAx>
        <c:axId val="12600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600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102.4</c:v>
                </c:pt>
                <c:pt idx="2">
                  <c:v>99.6</c:v>
                </c:pt>
                <c:pt idx="3">
                  <c:v>104.3</c:v>
                </c:pt>
                <c:pt idx="4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08-428E-831A-1256A59A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22016"/>
        <c:axId val="1260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101.1</c:v>
                </c:pt>
                <c:pt idx="2">
                  <c:v>101.2</c:v>
                </c:pt>
                <c:pt idx="3">
                  <c:v>100.9</c:v>
                </c:pt>
                <c:pt idx="4">
                  <c:v>100.9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08-428E-831A-1256A59A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22016"/>
        <c:axId val="126023936"/>
      </c:lineChart>
      <c:dateAx>
        <c:axId val="12602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23936"/>
        <c:crosses val="autoZero"/>
        <c:auto val="1"/>
        <c:lblOffset val="100"/>
        <c:baseTimeUnit val="years"/>
      </c:dateAx>
      <c:valAx>
        <c:axId val="1260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2602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50.8</c:v>
                </c:pt>
                <c:pt idx="1">
                  <c:v>54.5</c:v>
                </c:pt>
                <c:pt idx="2">
                  <c:v>58.1</c:v>
                </c:pt>
                <c:pt idx="3">
                  <c:v>59</c:v>
                </c:pt>
                <c:pt idx="4">
                  <c:v>61.2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3-46F0-900A-461F3FE66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8720"/>
        <c:axId val="12624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43.7</c:v>
                </c:pt>
                <c:pt idx="1">
                  <c:v>44.3</c:v>
                </c:pt>
                <c:pt idx="2">
                  <c:v>46.7</c:v>
                </c:pt>
                <c:pt idx="3">
                  <c:v>48.4</c:v>
                </c:pt>
                <c:pt idx="4">
                  <c:v>50.2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F3-46F0-900A-461F3FE66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38720"/>
        <c:axId val="126240640"/>
      </c:lineChart>
      <c:dateAx>
        <c:axId val="12623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240640"/>
        <c:crosses val="autoZero"/>
        <c:auto val="1"/>
        <c:lblOffset val="100"/>
        <c:baseTimeUnit val="years"/>
      </c:dateAx>
      <c:valAx>
        <c:axId val="12624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6238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66.7</c:v>
                </c:pt>
                <c:pt idx="2">
                  <c:v>72.400000000000006</c:v>
                </c:pt>
                <c:pt idx="3">
                  <c:v>56.4</c:v>
                </c:pt>
                <c:pt idx="4">
                  <c:v>63.1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14-4EC6-91C1-212AF806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65696"/>
        <c:axId val="12636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59.8</c:v>
                </c:pt>
                <c:pt idx="1">
                  <c:v>61.8</c:v>
                </c:pt>
                <c:pt idx="2">
                  <c:v>66.3</c:v>
                </c:pt>
                <c:pt idx="3">
                  <c:v>70</c:v>
                </c:pt>
                <c:pt idx="4">
                  <c:v>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14-4EC6-91C1-212AF806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65696"/>
        <c:axId val="126367616"/>
      </c:lineChart>
      <c:dateAx>
        <c:axId val="12636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367616"/>
        <c:crosses val="autoZero"/>
        <c:auto val="1"/>
        <c:lblOffset val="100"/>
        <c:baseTimeUnit val="years"/>
      </c:dateAx>
      <c:valAx>
        <c:axId val="12636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636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28441797</c:v>
                </c:pt>
                <c:pt idx="1">
                  <c:v>28585760</c:v>
                </c:pt>
                <c:pt idx="2">
                  <c:v>28633770</c:v>
                </c:pt>
                <c:pt idx="3">
                  <c:v>28388900</c:v>
                </c:pt>
                <c:pt idx="4">
                  <c:v>28458563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F-4132-9B97-E078EC10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76960"/>
        <c:axId val="12638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24879291</c:v>
                </c:pt>
                <c:pt idx="1">
                  <c:v>26363375</c:v>
                </c:pt>
                <c:pt idx="2">
                  <c:v>26996532</c:v>
                </c:pt>
                <c:pt idx="3">
                  <c:v>27577179</c:v>
                </c:pt>
                <c:pt idx="4">
                  <c:v>27722473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1F-4132-9B97-E078EC10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</c:lineChart>
      <c:dateAx>
        <c:axId val="12637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387328"/>
        <c:crosses val="autoZero"/>
        <c:auto val="1"/>
        <c:lblOffset val="100"/>
        <c:baseTimeUnit val="years"/>
      </c:dateAx>
      <c:valAx>
        <c:axId val="12638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6376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7.4</c:v>
                </c:pt>
                <c:pt idx="1">
                  <c:v>7.1</c:v>
                </c:pt>
                <c:pt idx="2">
                  <c:v>6.5</c:v>
                </c:pt>
                <c:pt idx="3">
                  <c:v>6.4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1C-4B6C-ACC9-EE0631C7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01152"/>
        <c:axId val="12641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9</c:v>
                </c:pt>
                <c:pt idx="1">
                  <c:v>8.4</c:v>
                </c:pt>
                <c:pt idx="2">
                  <c:v>8.1</c:v>
                </c:pt>
                <c:pt idx="3">
                  <c:v>8.1</c:v>
                </c:pt>
                <c:pt idx="4">
                  <c:v>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1C-4B6C-ACC9-EE0631C7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1152"/>
        <c:axId val="126411520"/>
      </c:lineChart>
      <c:dateAx>
        <c:axId val="12640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11520"/>
        <c:crosses val="autoZero"/>
        <c:auto val="1"/>
        <c:lblOffset val="100"/>
        <c:baseTimeUnit val="years"/>
      </c:dateAx>
      <c:valAx>
        <c:axId val="12641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640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83.8</c:v>
                </c:pt>
                <c:pt idx="2">
                  <c:v>93.8</c:v>
                </c:pt>
                <c:pt idx="3">
                  <c:v>98.3</c:v>
                </c:pt>
                <c:pt idx="4">
                  <c:v>103.2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86-4F84-B29C-87991366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1600"/>
        <c:axId val="1278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84.6</c:v>
                </c:pt>
                <c:pt idx="2">
                  <c:v>85.6</c:v>
                </c:pt>
                <c:pt idx="3">
                  <c:v>86.5</c:v>
                </c:pt>
                <c:pt idx="4">
                  <c:v>87.6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86-4F84-B29C-87991366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01600"/>
        <c:axId val="127811968"/>
      </c:lineChart>
      <c:dateAx>
        <c:axId val="12780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811968"/>
        <c:crosses val="autoZero"/>
        <c:auto val="1"/>
        <c:lblOffset val="100"/>
        <c:baseTimeUnit val="years"/>
      </c:dateAx>
      <c:valAx>
        <c:axId val="1278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780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EN39" zoomScale="85" zoomScaleNormal="85" zoomScaleSheetLayoutView="70" workbookViewId="0">
      <selection activeCell="NJ68" sqref="NJ68:NX6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和歌山県　こころの医療センター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精神科病院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精神病院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 t="str">
        <f>データ!Y6</f>
        <v>-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2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-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臨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>
        <f>データ!AB6</f>
        <v>300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300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964598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16637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１５：１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 t="str">
        <f>データ!AE6</f>
        <v>-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 t="str">
        <f>データ!AG6</f>
        <v>-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179</v>
      </c>
      <c r="NN18" s="124"/>
      <c r="NO18" s="119" t="s">
        <v>38</v>
      </c>
      <c r="NP18" s="120"/>
      <c r="NQ18" s="120"/>
      <c r="NR18" s="123" t="s">
        <v>179</v>
      </c>
      <c r="NS18" s="124"/>
      <c r="NT18" s="119" t="s">
        <v>38</v>
      </c>
      <c r="NU18" s="120"/>
      <c r="NV18" s="120"/>
      <c r="NW18" s="123" t="s">
        <v>179</v>
      </c>
      <c r="NX18" s="124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42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180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56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102.2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102.4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99.6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104.3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106.5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56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75.3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76.7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69.5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70.7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67.099999999999994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56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79.099999999999994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76.3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85.2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81.8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76.7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56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77.7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76.5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70.3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67.099999999999994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61.4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58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101.3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101.1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101.2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100.9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100.9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58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69.099999999999994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69.8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69.400000000000006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68.900000000000006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68.400000000000006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58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145.30000000000001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184.4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163.19999999999999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179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176.9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58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73.599999999999994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74.8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73.400000000000006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72.3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72.099999999999994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60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63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181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79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183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56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16912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16809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16587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16738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17222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56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7337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7153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6506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6347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6439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56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86.2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83.8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93.8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98.3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103.2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56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7.4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7.1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6.5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6.4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6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58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19795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20395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20681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21037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21418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58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8588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8536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8502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8542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8518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58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84.4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84.6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85.6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86.5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87.6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58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8.4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8.1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8.1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7.9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80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81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182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56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50.8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54.5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58.1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59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61.2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56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62.6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66.7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72.400000000000006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56.4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63.1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56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28441797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28585760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28633770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28388900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28458563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58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43.7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44.3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46.7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48.4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50.2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58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59.8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61.8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66.3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70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58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24879291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26363375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26996532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27577179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27722473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84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acsh5vPQuuu5DJmdy/5sSkVTuwufkwq0L+UTyI0fI94oKMAgtPZeEYCQvVUpYtHwedg6x1xJOKwvgqdySaEOZw==" saltValue="Ovrd9eRffvzCbSwt6feeV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91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92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93</v>
      </c>
      <c r="B3" s="51" t="s">
        <v>94</v>
      </c>
      <c r="C3" s="51" t="s">
        <v>95</v>
      </c>
      <c r="D3" s="51" t="s">
        <v>96</v>
      </c>
      <c r="E3" s="51" t="s">
        <v>97</v>
      </c>
      <c r="F3" s="51" t="s">
        <v>98</v>
      </c>
      <c r="G3" s="51" t="s">
        <v>99</v>
      </c>
      <c r="H3" s="52" t="s">
        <v>100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101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102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104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107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112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149</v>
      </c>
      <c r="AU5" s="64" t="s">
        <v>140</v>
      </c>
      <c r="AV5" s="64" t="s">
        <v>150</v>
      </c>
      <c r="AW5" s="64" t="s">
        <v>151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152</v>
      </c>
      <c r="BE5" s="64" t="s">
        <v>149</v>
      </c>
      <c r="BF5" s="64" t="s">
        <v>153</v>
      </c>
      <c r="BG5" s="64" t="s">
        <v>150</v>
      </c>
      <c r="BH5" s="64" t="s">
        <v>151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152</v>
      </c>
      <c r="BP5" s="64" t="s">
        <v>139</v>
      </c>
      <c r="BQ5" s="64" t="s">
        <v>154</v>
      </c>
      <c r="BR5" s="64" t="s">
        <v>150</v>
      </c>
      <c r="BS5" s="64" t="s">
        <v>151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155</v>
      </c>
      <c r="CA5" s="64" t="s">
        <v>149</v>
      </c>
      <c r="CB5" s="64" t="s">
        <v>153</v>
      </c>
      <c r="CC5" s="64" t="s">
        <v>156</v>
      </c>
      <c r="CD5" s="64" t="s">
        <v>151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152</v>
      </c>
      <c r="CL5" s="64" t="s">
        <v>149</v>
      </c>
      <c r="CM5" s="64" t="s">
        <v>140</v>
      </c>
      <c r="CN5" s="64" t="s">
        <v>150</v>
      </c>
      <c r="CO5" s="64" t="s">
        <v>151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155</v>
      </c>
      <c r="CW5" s="64" t="s">
        <v>157</v>
      </c>
      <c r="CX5" s="64" t="s">
        <v>158</v>
      </c>
      <c r="CY5" s="64" t="s">
        <v>141</v>
      </c>
      <c r="CZ5" s="64" t="s">
        <v>151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152</v>
      </c>
      <c r="DH5" s="64" t="s">
        <v>139</v>
      </c>
      <c r="DI5" s="64" t="s">
        <v>154</v>
      </c>
      <c r="DJ5" s="64" t="s">
        <v>150</v>
      </c>
      <c r="DK5" s="64" t="s">
        <v>159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152</v>
      </c>
      <c r="DS5" s="64" t="s">
        <v>149</v>
      </c>
      <c r="DT5" s="64" t="s">
        <v>140</v>
      </c>
      <c r="DU5" s="64" t="s">
        <v>156</v>
      </c>
      <c r="DV5" s="64" t="s">
        <v>151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155</v>
      </c>
      <c r="ED5" s="64" t="s">
        <v>149</v>
      </c>
      <c r="EE5" s="64" t="s">
        <v>140</v>
      </c>
      <c r="EF5" s="64" t="s">
        <v>150</v>
      </c>
      <c r="EG5" s="64" t="s">
        <v>151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160</v>
      </c>
      <c r="EN5" s="64" t="s">
        <v>152</v>
      </c>
      <c r="EO5" s="64" t="s">
        <v>149</v>
      </c>
      <c r="EP5" s="64" t="s">
        <v>140</v>
      </c>
      <c r="EQ5" s="64" t="s">
        <v>150</v>
      </c>
      <c r="ER5" s="64" t="s">
        <v>151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>
      <c r="A6" s="50" t="s">
        <v>161</v>
      </c>
      <c r="B6" s="65">
        <f>B8</f>
        <v>2018</v>
      </c>
      <c r="C6" s="65">
        <f t="shared" ref="C6:M6" si="2">C8</f>
        <v>300004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和歌山県　こころの医療センター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精神科病院</v>
      </c>
      <c r="N6" s="65" t="str">
        <f>N8</f>
        <v>精神病院</v>
      </c>
      <c r="O6" s="65" t="str">
        <f>O8</f>
        <v>非設置</v>
      </c>
      <c r="P6" s="65" t="str">
        <f>P8</f>
        <v>直営</v>
      </c>
      <c r="Q6" s="66">
        <f t="shared" ref="Q6:AG6" si="3">Q8</f>
        <v>2</v>
      </c>
      <c r="R6" s="65" t="str">
        <f t="shared" si="3"/>
        <v>-</v>
      </c>
      <c r="S6" s="65" t="str">
        <f t="shared" si="3"/>
        <v>-</v>
      </c>
      <c r="T6" s="65" t="str">
        <f t="shared" si="3"/>
        <v>臨</v>
      </c>
      <c r="U6" s="66">
        <f>U8</f>
        <v>964598</v>
      </c>
      <c r="V6" s="66">
        <f>V8</f>
        <v>16637</v>
      </c>
      <c r="W6" s="65" t="str">
        <f>W8</f>
        <v>非該当</v>
      </c>
      <c r="X6" s="65" t="str">
        <f t="shared" si="3"/>
        <v>１５：１</v>
      </c>
      <c r="Y6" s="66" t="str">
        <f t="shared" si="3"/>
        <v>-</v>
      </c>
      <c r="Z6" s="66" t="str">
        <f t="shared" si="3"/>
        <v>-</v>
      </c>
      <c r="AA6" s="66" t="str">
        <f t="shared" si="3"/>
        <v>-</v>
      </c>
      <c r="AB6" s="66">
        <f t="shared" si="3"/>
        <v>300</v>
      </c>
      <c r="AC6" s="66" t="str">
        <f t="shared" si="3"/>
        <v>-</v>
      </c>
      <c r="AD6" s="66">
        <f t="shared" si="3"/>
        <v>300</v>
      </c>
      <c r="AE6" s="66" t="str">
        <f t="shared" si="3"/>
        <v>-</v>
      </c>
      <c r="AF6" s="66" t="str">
        <f t="shared" si="3"/>
        <v>-</v>
      </c>
      <c r="AG6" s="66" t="str">
        <f t="shared" si="3"/>
        <v>-</v>
      </c>
      <c r="AH6" s="67">
        <f>IF(AH8="-",NA(),AH8)</f>
        <v>102.2</v>
      </c>
      <c r="AI6" s="67">
        <f t="shared" ref="AI6:AQ6" si="4">IF(AI8="-",NA(),AI8)</f>
        <v>102.4</v>
      </c>
      <c r="AJ6" s="67">
        <f t="shared" si="4"/>
        <v>99.6</v>
      </c>
      <c r="AK6" s="67">
        <f t="shared" si="4"/>
        <v>104.3</v>
      </c>
      <c r="AL6" s="67">
        <f t="shared" si="4"/>
        <v>106.5</v>
      </c>
      <c r="AM6" s="67">
        <f t="shared" si="4"/>
        <v>101.3</v>
      </c>
      <c r="AN6" s="67">
        <f t="shared" si="4"/>
        <v>101.1</v>
      </c>
      <c r="AO6" s="67">
        <f t="shared" si="4"/>
        <v>101.2</v>
      </c>
      <c r="AP6" s="67">
        <f t="shared" si="4"/>
        <v>100.9</v>
      </c>
      <c r="AQ6" s="67">
        <f t="shared" si="4"/>
        <v>100.9</v>
      </c>
      <c r="AR6" s="67" t="str">
        <f>IF(AR8="-","【-】","【"&amp;SUBSTITUTE(TEXT(AR8,"#,##0.0"),"-","△")&amp;"】")</f>
        <v>【98.8】</v>
      </c>
      <c r="AS6" s="67">
        <f>IF(AS8="-",NA(),AS8)</f>
        <v>75.3</v>
      </c>
      <c r="AT6" s="67">
        <f t="shared" ref="AT6:BB6" si="5">IF(AT8="-",NA(),AT8)</f>
        <v>76.7</v>
      </c>
      <c r="AU6" s="67">
        <f t="shared" si="5"/>
        <v>69.5</v>
      </c>
      <c r="AV6" s="67">
        <f t="shared" si="5"/>
        <v>70.7</v>
      </c>
      <c r="AW6" s="67">
        <f t="shared" si="5"/>
        <v>67.099999999999994</v>
      </c>
      <c r="AX6" s="67">
        <f t="shared" si="5"/>
        <v>69.099999999999994</v>
      </c>
      <c r="AY6" s="67">
        <f t="shared" si="5"/>
        <v>69.8</v>
      </c>
      <c r="AZ6" s="67">
        <f t="shared" si="5"/>
        <v>69.400000000000006</v>
      </c>
      <c r="BA6" s="67">
        <f t="shared" si="5"/>
        <v>68.900000000000006</v>
      </c>
      <c r="BB6" s="67">
        <f t="shared" si="5"/>
        <v>68.400000000000006</v>
      </c>
      <c r="BC6" s="67" t="str">
        <f>IF(BC8="-","【-】","【"&amp;SUBSTITUTE(TEXT(BC8,"#,##0.0"),"-","△")&amp;"】")</f>
        <v>【89.7】</v>
      </c>
      <c r="BD6" s="67">
        <f>IF(BD8="-",NA(),BD8)</f>
        <v>79.099999999999994</v>
      </c>
      <c r="BE6" s="67">
        <f t="shared" ref="BE6:BM6" si="6">IF(BE8="-",NA(),BE8)</f>
        <v>76.3</v>
      </c>
      <c r="BF6" s="67">
        <f t="shared" si="6"/>
        <v>85.2</v>
      </c>
      <c r="BG6" s="67">
        <f t="shared" si="6"/>
        <v>81.8</v>
      </c>
      <c r="BH6" s="67">
        <f t="shared" si="6"/>
        <v>76.7</v>
      </c>
      <c r="BI6" s="67">
        <f t="shared" si="6"/>
        <v>145.30000000000001</v>
      </c>
      <c r="BJ6" s="67">
        <f t="shared" si="6"/>
        <v>184.4</v>
      </c>
      <c r="BK6" s="67">
        <f t="shared" si="6"/>
        <v>163.19999999999999</v>
      </c>
      <c r="BL6" s="67">
        <f t="shared" si="6"/>
        <v>179</v>
      </c>
      <c r="BM6" s="67">
        <f t="shared" si="6"/>
        <v>176.9</v>
      </c>
      <c r="BN6" s="67" t="str">
        <f>IF(BN8="-","【-】","【"&amp;SUBSTITUTE(TEXT(BN8,"#,##0.0"),"-","△")&amp;"】")</f>
        <v>【64.1】</v>
      </c>
      <c r="BO6" s="67">
        <f>IF(BO8="-",NA(),BO8)</f>
        <v>77.7</v>
      </c>
      <c r="BP6" s="67">
        <f t="shared" ref="BP6:BX6" si="7">IF(BP8="-",NA(),BP8)</f>
        <v>76.5</v>
      </c>
      <c r="BQ6" s="67">
        <f t="shared" si="7"/>
        <v>70.3</v>
      </c>
      <c r="BR6" s="67">
        <f t="shared" si="7"/>
        <v>67.099999999999994</v>
      </c>
      <c r="BS6" s="67">
        <f t="shared" si="7"/>
        <v>61.4</v>
      </c>
      <c r="BT6" s="67">
        <f t="shared" si="7"/>
        <v>73.599999999999994</v>
      </c>
      <c r="BU6" s="67">
        <f t="shared" si="7"/>
        <v>74.8</v>
      </c>
      <c r="BV6" s="67">
        <f t="shared" si="7"/>
        <v>73.400000000000006</v>
      </c>
      <c r="BW6" s="67">
        <f t="shared" si="7"/>
        <v>72.3</v>
      </c>
      <c r="BX6" s="67">
        <f t="shared" si="7"/>
        <v>72.099999999999994</v>
      </c>
      <c r="BY6" s="67" t="str">
        <f>IF(BY8="-","【-】","【"&amp;SUBSTITUTE(TEXT(BY8,"#,##0.0"),"-","△")&amp;"】")</f>
        <v>【74.9】</v>
      </c>
      <c r="BZ6" s="68">
        <f>IF(BZ8="-",NA(),BZ8)</f>
        <v>16912</v>
      </c>
      <c r="CA6" s="68">
        <f t="shared" ref="CA6:CI6" si="8">IF(CA8="-",NA(),CA8)</f>
        <v>16809</v>
      </c>
      <c r="CB6" s="68">
        <f t="shared" si="8"/>
        <v>16587</v>
      </c>
      <c r="CC6" s="68">
        <f t="shared" si="8"/>
        <v>16738</v>
      </c>
      <c r="CD6" s="68">
        <f t="shared" si="8"/>
        <v>17222</v>
      </c>
      <c r="CE6" s="68">
        <f t="shared" si="8"/>
        <v>19795</v>
      </c>
      <c r="CF6" s="68">
        <f t="shared" si="8"/>
        <v>20395</v>
      </c>
      <c r="CG6" s="68">
        <f t="shared" si="8"/>
        <v>20681</v>
      </c>
      <c r="CH6" s="68">
        <f t="shared" si="8"/>
        <v>21037</v>
      </c>
      <c r="CI6" s="68">
        <f t="shared" si="8"/>
        <v>21418</v>
      </c>
      <c r="CJ6" s="67" t="str">
        <f>IF(CJ8="-","【-】","【"&amp;SUBSTITUTE(TEXT(CJ8,"#,##0"),"-","△")&amp;"】")</f>
        <v>【52,412】</v>
      </c>
      <c r="CK6" s="68">
        <f>IF(CK8="-",NA(),CK8)</f>
        <v>7337</v>
      </c>
      <c r="CL6" s="68">
        <f t="shared" ref="CL6:CT6" si="9">IF(CL8="-",NA(),CL8)</f>
        <v>7153</v>
      </c>
      <c r="CM6" s="68">
        <f t="shared" si="9"/>
        <v>6506</v>
      </c>
      <c r="CN6" s="68">
        <f t="shared" si="9"/>
        <v>6347</v>
      </c>
      <c r="CO6" s="68">
        <f t="shared" si="9"/>
        <v>6439</v>
      </c>
      <c r="CP6" s="68">
        <f t="shared" si="9"/>
        <v>8588</v>
      </c>
      <c r="CQ6" s="68">
        <f t="shared" si="9"/>
        <v>8536</v>
      </c>
      <c r="CR6" s="68">
        <f t="shared" si="9"/>
        <v>8502</v>
      </c>
      <c r="CS6" s="68">
        <f t="shared" si="9"/>
        <v>8542</v>
      </c>
      <c r="CT6" s="68">
        <f t="shared" si="9"/>
        <v>8518</v>
      </c>
      <c r="CU6" s="67" t="str">
        <f>IF(CU8="-","【-】","【"&amp;SUBSTITUTE(TEXT(CU8,"#,##0"),"-","△")&amp;"】")</f>
        <v>【14,708】</v>
      </c>
      <c r="CV6" s="67">
        <f>IF(CV8="-",NA(),CV8)</f>
        <v>86.2</v>
      </c>
      <c r="CW6" s="67">
        <f t="shared" ref="CW6:DE6" si="10">IF(CW8="-",NA(),CW8)</f>
        <v>83.8</v>
      </c>
      <c r="CX6" s="67">
        <f t="shared" si="10"/>
        <v>93.8</v>
      </c>
      <c r="CY6" s="67">
        <f t="shared" si="10"/>
        <v>98.3</v>
      </c>
      <c r="CZ6" s="67">
        <f t="shared" si="10"/>
        <v>103.2</v>
      </c>
      <c r="DA6" s="67">
        <f t="shared" si="10"/>
        <v>84.4</v>
      </c>
      <c r="DB6" s="67">
        <f t="shared" si="10"/>
        <v>84.6</v>
      </c>
      <c r="DC6" s="67">
        <f t="shared" si="10"/>
        <v>85.6</v>
      </c>
      <c r="DD6" s="67">
        <f t="shared" si="10"/>
        <v>86.5</v>
      </c>
      <c r="DE6" s="67">
        <f t="shared" si="10"/>
        <v>87.6</v>
      </c>
      <c r="DF6" s="67" t="str">
        <f>IF(DF8="-","【-】","【"&amp;SUBSTITUTE(TEXT(DF8,"#,##0.0"),"-","△")&amp;"】")</f>
        <v>【54.8】</v>
      </c>
      <c r="DG6" s="67">
        <f>IF(DG8="-",NA(),DG8)</f>
        <v>7.4</v>
      </c>
      <c r="DH6" s="67">
        <f t="shared" ref="DH6:DP6" si="11">IF(DH8="-",NA(),DH8)</f>
        <v>7.1</v>
      </c>
      <c r="DI6" s="67">
        <f t="shared" si="11"/>
        <v>6.5</v>
      </c>
      <c r="DJ6" s="67">
        <f t="shared" si="11"/>
        <v>6.4</v>
      </c>
      <c r="DK6" s="67">
        <f t="shared" si="11"/>
        <v>6</v>
      </c>
      <c r="DL6" s="67">
        <f t="shared" si="11"/>
        <v>9</v>
      </c>
      <c r="DM6" s="67">
        <f t="shared" si="11"/>
        <v>8.4</v>
      </c>
      <c r="DN6" s="67">
        <f t="shared" si="11"/>
        <v>8.1</v>
      </c>
      <c r="DO6" s="67">
        <f t="shared" si="11"/>
        <v>8.1</v>
      </c>
      <c r="DP6" s="67">
        <f t="shared" si="11"/>
        <v>7.9</v>
      </c>
      <c r="DQ6" s="67" t="str">
        <f>IF(DQ8="-","【-】","【"&amp;SUBSTITUTE(TEXT(DQ8,"#,##0.0"),"-","△")&amp;"】")</f>
        <v>【24.3】</v>
      </c>
      <c r="DR6" s="67">
        <f>IF(DR8="-",NA(),DR8)</f>
        <v>50.8</v>
      </c>
      <c r="DS6" s="67">
        <f t="shared" ref="DS6:EA6" si="12">IF(DS8="-",NA(),DS8)</f>
        <v>54.5</v>
      </c>
      <c r="DT6" s="67">
        <f t="shared" si="12"/>
        <v>58.1</v>
      </c>
      <c r="DU6" s="67">
        <f t="shared" si="12"/>
        <v>59</v>
      </c>
      <c r="DV6" s="67">
        <f t="shared" si="12"/>
        <v>61.2</v>
      </c>
      <c r="DW6" s="67">
        <f t="shared" si="12"/>
        <v>43.7</v>
      </c>
      <c r="DX6" s="67">
        <f t="shared" si="12"/>
        <v>44.3</v>
      </c>
      <c r="DY6" s="67">
        <f t="shared" si="12"/>
        <v>46.7</v>
      </c>
      <c r="DZ6" s="67">
        <f t="shared" si="12"/>
        <v>48.4</v>
      </c>
      <c r="EA6" s="67">
        <f t="shared" si="12"/>
        <v>50.2</v>
      </c>
      <c r="EB6" s="67" t="str">
        <f>IF(EB8="-","【-】","【"&amp;SUBSTITUTE(TEXT(EB8,"#,##0.0"),"-","△")&amp;"】")</f>
        <v>【52.5】</v>
      </c>
      <c r="EC6" s="67">
        <f>IF(EC8="-",NA(),EC8)</f>
        <v>62.6</v>
      </c>
      <c r="ED6" s="67">
        <f t="shared" ref="ED6:EL6" si="13">IF(ED8="-",NA(),ED8)</f>
        <v>66.7</v>
      </c>
      <c r="EE6" s="67">
        <f t="shared" si="13"/>
        <v>72.400000000000006</v>
      </c>
      <c r="EF6" s="67">
        <f t="shared" si="13"/>
        <v>56.4</v>
      </c>
      <c r="EG6" s="67">
        <f t="shared" si="13"/>
        <v>63.1</v>
      </c>
      <c r="EH6" s="67">
        <f t="shared" si="13"/>
        <v>59.8</v>
      </c>
      <c r="EI6" s="67">
        <f t="shared" si="13"/>
        <v>61.8</v>
      </c>
      <c r="EJ6" s="67">
        <f t="shared" si="13"/>
        <v>66.3</v>
      </c>
      <c r="EK6" s="67">
        <f t="shared" si="13"/>
        <v>70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28441797</v>
      </c>
      <c r="EO6" s="68">
        <f t="shared" ref="EO6:EW6" si="14">IF(EO8="-",NA(),EO8)</f>
        <v>28585760</v>
      </c>
      <c r="EP6" s="68">
        <f t="shared" si="14"/>
        <v>28633770</v>
      </c>
      <c r="EQ6" s="68">
        <f t="shared" si="14"/>
        <v>28388900</v>
      </c>
      <c r="ER6" s="68">
        <f t="shared" si="14"/>
        <v>28458563</v>
      </c>
      <c r="ES6" s="68">
        <f t="shared" si="14"/>
        <v>24879291</v>
      </c>
      <c r="ET6" s="68">
        <f t="shared" si="14"/>
        <v>26363375</v>
      </c>
      <c r="EU6" s="68">
        <f t="shared" si="14"/>
        <v>26996532</v>
      </c>
      <c r="EV6" s="68">
        <f t="shared" si="14"/>
        <v>27577179</v>
      </c>
      <c r="EW6" s="68">
        <f t="shared" si="14"/>
        <v>27722473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162</v>
      </c>
      <c r="B7" s="65">
        <f t="shared" ref="B7:AG7" si="15">B8</f>
        <v>2018</v>
      </c>
      <c r="C7" s="65">
        <f t="shared" si="15"/>
        <v>300004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精神科病院</v>
      </c>
      <c r="N7" s="65" t="str">
        <f>N8</f>
        <v>精神病院</v>
      </c>
      <c r="O7" s="65" t="str">
        <f>O8</f>
        <v>非設置</v>
      </c>
      <c r="P7" s="65" t="str">
        <f>P8</f>
        <v>直営</v>
      </c>
      <c r="Q7" s="66">
        <f t="shared" si="15"/>
        <v>2</v>
      </c>
      <c r="R7" s="65" t="str">
        <f t="shared" si="15"/>
        <v>-</v>
      </c>
      <c r="S7" s="65" t="str">
        <f t="shared" si="15"/>
        <v>-</v>
      </c>
      <c r="T7" s="65" t="str">
        <f t="shared" si="15"/>
        <v>臨</v>
      </c>
      <c r="U7" s="66">
        <f>U8</f>
        <v>964598</v>
      </c>
      <c r="V7" s="66">
        <f>V8</f>
        <v>16637</v>
      </c>
      <c r="W7" s="65" t="str">
        <f>W8</f>
        <v>非該当</v>
      </c>
      <c r="X7" s="65" t="str">
        <f t="shared" si="15"/>
        <v>１５：１</v>
      </c>
      <c r="Y7" s="66" t="str">
        <f t="shared" si="15"/>
        <v>-</v>
      </c>
      <c r="Z7" s="66" t="str">
        <f t="shared" si="15"/>
        <v>-</v>
      </c>
      <c r="AA7" s="66" t="str">
        <f t="shared" si="15"/>
        <v>-</v>
      </c>
      <c r="AB7" s="66">
        <f t="shared" si="15"/>
        <v>300</v>
      </c>
      <c r="AC7" s="66" t="str">
        <f t="shared" si="15"/>
        <v>-</v>
      </c>
      <c r="AD7" s="66">
        <f t="shared" si="15"/>
        <v>300</v>
      </c>
      <c r="AE7" s="66" t="str">
        <f t="shared" si="15"/>
        <v>-</v>
      </c>
      <c r="AF7" s="66" t="str">
        <f t="shared" si="15"/>
        <v>-</v>
      </c>
      <c r="AG7" s="66" t="str">
        <f t="shared" si="15"/>
        <v>-</v>
      </c>
      <c r="AH7" s="67">
        <f>AH8</f>
        <v>102.2</v>
      </c>
      <c r="AI7" s="67">
        <f t="shared" ref="AI7:AQ7" si="16">AI8</f>
        <v>102.4</v>
      </c>
      <c r="AJ7" s="67">
        <f t="shared" si="16"/>
        <v>99.6</v>
      </c>
      <c r="AK7" s="67">
        <f t="shared" si="16"/>
        <v>104.3</v>
      </c>
      <c r="AL7" s="67">
        <f t="shared" si="16"/>
        <v>106.5</v>
      </c>
      <c r="AM7" s="67">
        <f t="shared" si="16"/>
        <v>101.3</v>
      </c>
      <c r="AN7" s="67">
        <f t="shared" si="16"/>
        <v>101.1</v>
      </c>
      <c r="AO7" s="67">
        <f t="shared" si="16"/>
        <v>101.2</v>
      </c>
      <c r="AP7" s="67">
        <f t="shared" si="16"/>
        <v>100.9</v>
      </c>
      <c r="AQ7" s="67">
        <f t="shared" si="16"/>
        <v>100.9</v>
      </c>
      <c r="AR7" s="67"/>
      <c r="AS7" s="67">
        <f>AS8</f>
        <v>75.3</v>
      </c>
      <c r="AT7" s="67">
        <f t="shared" ref="AT7:BB7" si="17">AT8</f>
        <v>76.7</v>
      </c>
      <c r="AU7" s="67">
        <f t="shared" si="17"/>
        <v>69.5</v>
      </c>
      <c r="AV7" s="67">
        <f t="shared" si="17"/>
        <v>70.7</v>
      </c>
      <c r="AW7" s="67">
        <f t="shared" si="17"/>
        <v>67.099999999999994</v>
      </c>
      <c r="AX7" s="67">
        <f t="shared" si="17"/>
        <v>69.099999999999994</v>
      </c>
      <c r="AY7" s="67">
        <f t="shared" si="17"/>
        <v>69.8</v>
      </c>
      <c r="AZ7" s="67">
        <f t="shared" si="17"/>
        <v>69.400000000000006</v>
      </c>
      <c r="BA7" s="67">
        <f t="shared" si="17"/>
        <v>68.900000000000006</v>
      </c>
      <c r="BB7" s="67">
        <f t="shared" si="17"/>
        <v>68.400000000000006</v>
      </c>
      <c r="BC7" s="67"/>
      <c r="BD7" s="67">
        <f>BD8</f>
        <v>79.099999999999994</v>
      </c>
      <c r="BE7" s="67">
        <f t="shared" ref="BE7:BM7" si="18">BE8</f>
        <v>76.3</v>
      </c>
      <c r="BF7" s="67">
        <f t="shared" si="18"/>
        <v>85.2</v>
      </c>
      <c r="BG7" s="67">
        <f t="shared" si="18"/>
        <v>81.8</v>
      </c>
      <c r="BH7" s="67">
        <f t="shared" si="18"/>
        <v>76.7</v>
      </c>
      <c r="BI7" s="67">
        <f t="shared" si="18"/>
        <v>145.30000000000001</v>
      </c>
      <c r="BJ7" s="67">
        <f t="shared" si="18"/>
        <v>184.4</v>
      </c>
      <c r="BK7" s="67">
        <f t="shared" si="18"/>
        <v>163.19999999999999</v>
      </c>
      <c r="BL7" s="67">
        <f t="shared" si="18"/>
        <v>179</v>
      </c>
      <c r="BM7" s="67">
        <f t="shared" si="18"/>
        <v>176.9</v>
      </c>
      <c r="BN7" s="67"/>
      <c r="BO7" s="67">
        <f>BO8</f>
        <v>77.7</v>
      </c>
      <c r="BP7" s="67">
        <f t="shared" ref="BP7:BX7" si="19">BP8</f>
        <v>76.5</v>
      </c>
      <c r="BQ7" s="67">
        <f t="shared" si="19"/>
        <v>70.3</v>
      </c>
      <c r="BR7" s="67">
        <f t="shared" si="19"/>
        <v>67.099999999999994</v>
      </c>
      <c r="BS7" s="67">
        <f t="shared" si="19"/>
        <v>61.4</v>
      </c>
      <c r="BT7" s="67">
        <f t="shared" si="19"/>
        <v>73.599999999999994</v>
      </c>
      <c r="BU7" s="67">
        <f t="shared" si="19"/>
        <v>74.8</v>
      </c>
      <c r="BV7" s="67">
        <f t="shared" si="19"/>
        <v>73.400000000000006</v>
      </c>
      <c r="BW7" s="67">
        <f t="shared" si="19"/>
        <v>72.3</v>
      </c>
      <c r="BX7" s="67">
        <f t="shared" si="19"/>
        <v>72.099999999999994</v>
      </c>
      <c r="BY7" s="67"/>
      <c r="BZ7" s="68">
        <f>BZ8</f>
        <v>16912</v>
      </c>
      <c r="CA7" s="68">
        <f t="shared" ref="CA7:CI7" si="20">CA8</f>
        <v>16809</v>
      </c>
      <c r="CB7" s="68">
        <f t="shared" si="20"/>
        <v>16587</v>
      </c>
      <c r="CC7" s="68">
        <f t="shared" si="20"/>
        <v>16738</v>
      </c>
      <c r="CD7" s="68">
        <f t="shared" si="20"/>
        <v>17222</v>
      </c>
      <c r="CE7" s="68">
        <f t="shared" si="20"/>
        <v>19795</v>
      </c>
      <c r="CF7" s="68">
        <f t="shared" si="20"/>
        <v>20395</v>
      </c>
      <c r="CG7" s="68">
        <f t="shared" si="20"/>
        <v>20681</v>
      </c>
      <c r="CH7" s="68">
        <f t="shared" si="20"/>
        <v>21037</v>
      </c>
      <c r="CI7" s="68">
        <f t="shared" si="20"/>
        <v>21418</v>
      </c>
      <c r="CJ7" s="67"/>
      <c r="CK7" s="68">
        <f>CK8</f>
        <v>7337</v>
      </c>
      <c r="CL7" s="68">
        <f t="shared" ref="CL7:CT7" si="21">CL8</f>
        <v>7153</v>
      </c>
      <c r="CM7" s="68">
        <f t="shared" si="21"/>
        <v>6506</v>
      </c>
      <c r="CN7" s="68">
        <f t="shared" si="21"/>
        <v>6347</v>
      </c>
      <c r="CO7" s="68">
        <f t="shared" si="21"/>
        <v>6439</v>
      </c>
      <c r="CP7" s="68">
        <f t="shared" si="21"/>
        <v>8588</v>
      </c>
      <c r="CQ7" s="68">
        <f t="shared" si="21"/>
        <v>8536</v>
      </c>
      <c r="CR7" s="68">
        <f t="shared" si="21"/>
        <v>8502</v>
      </c>
      <c r="CS7" s="68">
        <f t="shared" si="21"/>
        <v>8542</v>
      </c>
      <c r="CT7" s="68">
        <f t="shared" si="21"/>
        <v>8518</v>
      </c>
      <c r="CU7" s="67"/>
      <c r="CV7" s="67">
        <f>CV8</f>
        <v>86.2</v>
      </c>
      <c r="CW7" s="67">
        <f t="shared" ref="CW7:DE7" si="22">CW8</f>
        <v>83.8</v>
      </c>
      <c r="CX7" s="67">
        <f t="shared" si="22"/>
        <v>93.8</v>
      </c>
      <c r="CY7" s="67">
        <f t="shared" si="22"/>
        <v>98.3</v>
      </c>
      <c r="CZ7" s="67">
        <f t="shared" si="22"/>
        <v>103.2</v>
      </c>
      <c r="DA7" s="67">
        <f t="shared" si="22"/>
        <v>84.4</v>
      </c>
      <c r="DB7" s="67">
        <f t="shared" si="22"/>
        <v>84.6</v>
      </c>
      <c r="DC7" s="67">
        <f t="shared" si="22"/>
        <v>85.6</v>
      </c>
      <c r="DD7" s="67">
        <f t="shared" si="22"/>
        <v>86.5</v>
      </c>
      <c r="DE7" s="67">
        <f t="shared" si="22"/>
        <v>87.6</v>
      </c>
      <c r="DF7" s="67"/>
      <c r="DG7" s="67">
        <f>DG8</f>
        <v>7.4</v>
      </c>
      <c r="DH7" s="67">
        <f t="shared" ref="DH7:DP7" si="23">DH8</f>
        <v>7.1</v>
      </c>
      <c r="DI7" s="67">
        <f t="shared" si="23"/>
        <v>6.5</v>
      </c>
      <c r="DJ7" s="67">
        <f t="shared" si="23"/>
        <v>6.4</v>
      </c>
      <c r="DK7" s="67">
        <f t="shared" si="23"/>
        <v>6</v>
      </c>
      <c r="DL7" s="67">
        <f t="shared" si="23"/>
        <v>9</v>
      </c>
      <c r="DM7" s="67">
        <f t="shared" si="23"/>
        <v>8.4</v>
      </c>
      <c r="DN7" s="67">
        <f t="shared" si="23"/>
        <v>8.1</v>
      </c>
      <c r="DO7" s="67">
        <f t="shared" si="23"/>
        <v>8.1</v>
      </c>
      <c r="DP7" s="67">
        <f t="shared" si="23"/>
        <v>7.9</v>
      </c>
      <c r="DQ7" s="67"/>
      <c r="DR7" s="67">
        <f>DR8</f>
        <v>50.8</v>
      </c>
      <c r="DS7" s="67">
        <f t="shared" ref="DS7:EA7" si="24">DS8</f>
        <v>54.5</v>
      </c>
      <c r="DT7" s="67">
        <f t="shared" si="24"/>
        <v>58.1</v>
      </c>
      <c r="DU7" s="67">
        <f t="shared" si="24"/>
        <v>59</v>
      </c>
      <c r="DV7" s="67">
        <f t="shared" si="24"/>
        <v>61.2</v>
      </c>
      <c r="DW7" s="67">
        <f t="shared" si="24"/>
        <v>43.7</v>
      </c>
      <c r="DX7" s="67">
        <f t="shared" si="24"/>
        <v>44.3</v>
      </c>
      <c r="DY7" s="67">
        <f t="shared" si="24"/>
        <v>46.7</v>
      </c>
      <c r="DZ7" s="67">
        <f t="shared" si="24"/>
        <v>48.4</v>
      </c>
      <c r="EA7" s="67">
        <f t="shared" si="24"/>
        <v>50.2</v>
      </c>
      <c r="EB7" s="67"/>
      <c r="EC7" s="67">
        <f>EC8</f>
        <v>62.6</v>
      </c>
      <c r="ED7" s="67">
        <f t="shared" ref="ED7:EL7" si="25">ED8</f>
        <v>66.7</v>
      </c>
      <c r="EE7" s="67">
        <f t="shared" si="25"/>
        <v>72.400000000000006</v>
      </c>
      <c r="EF7" s="67">
        <f t="shared" si="25"/>
        <v>56.4</v>
      </c>
      <c r="EG7" s="67">
        <f t="shared" si="25"/>
        <v>63.1</v>
      </c>
      <c r="EH7" s="67">
        <f t="shared" si="25"/>
        <v>59.8</v>
      </c>
      <c r="EI7" s="67">
        <f t="shared" si="25"/>
        <v>61.8</v>
      </c>
      <c r="EJ7" s="67">
        <f t="shared" si="25"/>
        <v>66.3</v>
      </c>
      <c r="EK7" s="67">
        <f t="shared" si="25"/>
        <v>70</v>
      </c>
      <c r="EL7" s="67">
        <f t="shared" si="25"/>
        <v>68.2</v>
      </c>
      <c r="EM7" s="67"/>
      <c r="EN7" s="68">
        <f>EN8</f>
        <v>28441797</v>
      </c>
      <c r="EO7" s="68">
        <f t="shared" ref="EO7:EW7" si="26">EO8</f>
        <v>28585760</v>
      </c>
      <c r="EP7" s="68">
        <f t="shared" si="26"/>
        <v>28633770</v>
      </c>
      <c r="EQ7" s="68">
        <f t="shared" si="26"/>
        <v>28388900</v>
      </c>
      <c r="ER7" s="68">
        <f t="shared" si="26"/>
        <v>28458563</v>
      </c>
      <c r="ES7" s="68">
        <f t="shared" si="26"/>
        <v>24879291</v>
      </c>
      <c r="ET7" s="68">
        <f t="shared" si="26"/>
        <v>26363375</v>
      </c>
      <c r="EU7" s="68">
        <f t="shared" si="26"/>
        <v>26996532</v>
      </c>
      <c r="EV7" s="68">
        <f t="shared" si="26"/>
        <v>27577179</v>
      </c>
      <c r="EW7" s="68">
        <f t="shared" si="26"/>
        <v>27722473</v>
      </c>
      <c r="EX7" s="68"/>
    </row>
    <row r="8" spans="1:154" s="69" customFormat="1">
      <c r="A8" s="50"/>
      <c r="B8" s="70">
        <v>2018</v>
      </c>
      <c r="C8" s="70">
        <v>300004</v>
      </c>
      <c r="D8" s="70">
        <v>46</v>
      </c>
      <c r="E8" s="70">
        <v>6</v>
      </c>
      <c r="F8" s="70">
        <v>0</v>
      </c>
      <c r="G8" s="70">
        <v>1</v>
      </c>
      <c r="H8" s="70" t="s">
        <v>163</v>
      </c>
      <c r="I8" s="70" t="s">
        <v>163</v>
      </c>
      <c r="J8" s="70" t="s">
        <v>164</v>
      </c>
      <c r="K8" s="70" t="s">
        <v>165</v>
      </c>
      <c r="L8" s="70" t="s">
        <v>166</v>
      </c>
      <c r="M8" s="70" t="s">
        <v>167</v>
      </c>
      <c r="N8" s="70" t="s">
        <v>168</v>
      </c>
      <c r="O8" s="70" t="s">
        <v>169</v>
      </c>
      <c r="P8" s="70" t="s">
        <v>170</v>
      </c>
      <c r="Q8" s="71">
        <v>2</v>
      </c>
      <c r="R8" s="70" t="s">
        <v>38</v>
      </c>
      <c r="S8" s="70" t="s">
        <v>38</v>
      </c>
      <c r="T8" s="70" t="s">
        <v>171</v>
      </c>
      <c r="U8" s="71">
        <v>964598</v>
      </c>
      <c r="V8" s="71">
        <v>16637</v>
      </c>
      <c r="W8" s="70" t="s">
        <v>172</v>
      </c>
      <c r="X8" s="72" t="s">
        <v>173</v>
      </c>
      <c r="Y8" s="71" t="s">
        <v>38</v>
      </c>
      <c r="Z8" s="71" t="s">
        <v>38</v>
      </c>
      <c r="AA8" s="71" t="s">
        <v>38</v>
      </c>
      <c r="AB8" s="71">
        <v>300</v>
      </c>
      <c r="AC8" s="71" t="s">
        <v>38</v>
      </c>
      <c r="AD8" s="71">
        <v>300</v>
      </c>
      <c r="AE8" s="71" t="s">
        <v>38</v>
      </c>
      <c r="AF8" s="71" t="s">
        <v>38</v>
      </c>
      <c r="AG8" s="71" t="s">
        <v>38</v>
      </c>
      <c r="AH8" s="73">
        <v>102.2</v>
      </c>
      <c r="AI8" s="73">
        <v>102.4</v>
      </c>
      <c r="AJ8" s="73">
        <v>99.6</v>
      </c>
      <c r="AK8" s="73">
        <v>104.3</v>
      </c>
      <c r="AL8" s="73">
        <v>106.5</v>
      </c>
      <c r="AM8" s="73">
        <v>101.3</v>
      </c>
      <c r="AN8" s="73">
        <v>101.1</v>
      </c>
      <c r="AO8" s="73">
        <v>101.2</v>
      </c>
      <c r="AP8" s="73">
        <v>100.9</v>
      </c>
      <c r="AQ8" s="73">
        <v>100.9</v>
      </c>
      <c r="AR8" s="73">
        <v>98.8</v>
      </c>
      <c r="AS8" s="73">
        <v>75.3</v>
      </c>
      <c r="AT8" s="73">
        <v>76.7</v>
      </c>
      <c r="AU8" s="73">
        <v>69.5</v>
      </c>
      <c r="AV8" s="73">
        <v>70.7</v>
      </c>
      <c r="AW8" s="73">
        <v>67.099999999999994</v>
      </c>
      <c r="AX8" s="73">
        <v>69.099999999999994</v>
      </c>
      <c r="AY8" s="73">
        <v>69.8</v>
      </c>
      <c r="AZ8" s="73">
        <v>69.400000000000006</v>
      </c>
      <c r="BA8" s="73">
        <v>68.900000000000006</v>
      </c>
      <c r="BB8" s="73">
        <v>68.400000000000006</v>
      </c>
      <c r="BC8" s="73">
        <v>89.7</v>
      </c>
      <c r="BD8" s="74">
        <v>79.099999999999994</v>
      </c>
      <c r="BE8" s="74">
        <v>76.3</v>
      </c>
      <c r="BF8" s="74">
        <v>85.2</v>
      </c>
      <c r="BG8" s="74">
        <v>81.8</v>
      </c>
      <c r="BH8" s="74">
        <v>76.7</v>
      </c>
      <c r="BI8" s="74">
        <v>145.30000000000001</v>
      </c>
      <c r="BJ8" s="74">
        <v>184.4</v>
      </c>
      <c r="BK8" s="74">
        <v>163.19999999999999</v>
      </c>
      <c r="BL8" s="74">
        <v>179</v>
      </c>
      <c r="BM8" s="74">
        <v>176.9</v>
      </c>
      <c r="BN8" s="74">
        <v>64.099999999999994</v>
      </c>
      <c r="BO8" s="73">
        <v>77.7</v>
      </c>
      <c r="BP8" s="73">
        <v>76.5</v>
      </c>
      <c r="BQ8" s="73">
        <v>70.3</v>
      </c>
      <c r="BR8" s="73">
        <v>67.099999999999994</v>
      </c>
      <c r="BS8" s="73">
        <v>61.4</v>
      </c>
      <c r="BT8" s="73">
        <v>73.599999999999994</v>
      </c>
      <c r="BU8" s="73">
        <v>74.8</v>
      </c>
      <c r="BV8" s="73">
        <v>73.400000000000006</v>
      </c>
      <c r="BW8" s="73">
        <v>72.3</v>
      </c>
      <c r="BX8" s="73">
        <v>72.099999999999994</v>
      </c>
      <c r="BY8" s="73">
        <v>74.900000000000006</v>
      </c>
      <c r="BZ8" s="74">
        <v>16912</v>
      </c>
      <c r="CA8" s="74">
        <v>16809</v>
      </c>
      <c r="CB8" s="74">
        <v>16587</v>
      </c>
      <c r="CC8" s="74">
        <v>16738</v>
      </c>
      <c r="CD8" s="74">
        <v>17222</v>
      </c>
      <c r="CE8" s="74">
        <v>19795</v>
      </c>
      <c r="CF8" s="74">
        <v>20395</v>
      </c>
      <c r="CG8" s="74">
        <v>20681</v>
      </c>
      <c r="CH8" s="74">
        <v>21037</v>
      </c>
      <c r="CI8" s="74">
        <v>21418</v>
      </c>
      <c r="CJ8" s="73">
        <v>52412</v>
      </c>
      <c r="CK8" s="74">
        <v>7337</v>
      </c>
      <c r="CL8" s="74">
        <v>7153</v>
      </c>
      <c r="CM8" s="74">
        <v>6506</v>
      </c>
      <c r="CN8" s="74">
        <v>6347</v>
      </c>
      <c r="CO8" s="74">
        <v>6439</v>
      </c>
      <c r="CP8" s="74">
        <v>8588</v>
      </c>
      <c r="CQ8" s="74">
        <v>8536</v>
      </c>
      <c r="CR8" s="74">
        <v>8502</v>
      </c>
      <c r="CS8" s="74">
        <v>8542</v>
      </c>
      <c r="CT8" s="74">
        <v>8518</v>
      </c>
      <c r="CU8" s="73">
        <v>14708</v>
      </c>
      <c r="CV8" s="74">
        <v>86.2</v>
      </c>
      <c r="CW8" s="74">
        <v>83.8</v>
      </c>
      <c r="CX8" s="74">
        <v>93.8</v>
      </c>
      <c r="CY8" s="74">
        <v>98.3</v>
      </c>
      <c r="CZ8" s="74">
        <v>103.2</v>
      </c>
      <c r="DA8" s="74">
        <v>84.4</v>
      </c>
      <c r="DB8" s="74">
        <v>84.6</v>
      </c>
      <c r="DC8" s="74">
        <v>85.6</v>
      </c>
      <c r="DD8" s="74">
        <v>86.5</v>
      </c>
      <c r="DE8" s="74">
        <v>87.6</v>
      </c>
      <c r="DF8" s="74">
        <v>54.8</v>
      </c>
      <c r="DG8" s="74">
        <v>7.4</v>
      </c>
      <c r="DH8" s="74">
        <v>7.1</v>
      </c>
      <c r="DI8" s="74">
        <v>6.5</v>
      </c>
      <c r="DJ8" s="74">
        <v>6.4</v>
      </c>
      <c r="DK8" s="74">
        <v>6</v>
      </c>
      <c r="DL8" s="74">
        <v>9</v>
      </c>
      <c r="DM8" s="74">
        <v>8.4</v>
      </c>
      <c r="DN8" s="74">
        <v>8.1</v>
      </c>
      <c r="DO8" s="74">
        <v>8.1</v>
      </c>
      <c r="DP8" s="74">
        <v>7.9</v>
      </c>
      <c r="DQ8" s="74">
        <v>24.3</v>
      </c>
      <c r="DR8" s="73">
        <v>50.8</v>
      </c>
      <c r="DS8" s="73">
        <v>54.5</v>
      </c>
      <c r="DT8" s="73">
        <v>58.1</v>
      </c>
      <c r="DU8" s="73">
        <v>59</v>
      </c>
      <c r="DV8" s="73">
        <v>61.2</v>
      </c>
      <c r="DW8" s="73">
        <v>43.7</v>
      </c>
      <c r="DX8" s="73">
        <v>44.3</v>
      </c>
      <c r="DY8" s="73">
        <v>46.7</v>
      </c>
      <c r="DZ8" s="73">
        <v>48.4</v>
      </c>
      <c r="EA8" s="73">
        <v>50.2</v>
      </c>
      <c r="EB8" s="73">
        <v>52.5</v>
      </c>
      <c r="EC8" s="73">
        <v>62.6</v>
      </c>
      <c r="ED8" s="73">
        <v>66.7</v>
      </c>
      <c r="EE8" s="73">
        <v>72.400000000000006</v>
      </c>
      <c r="EF8" s="73">
        <v>56.4</v>
      </c>
      <c r="EG8" s="73">
        <v>63.1</v>
      </c>
      <c r="EH8" s="73">
        <v>59.8</v>
      </c>
      <c r="EI8" s="73">
        <v>61.8</v>
      </c>
      <c r="EJ8" s="73">
        <v>66.3</v>
      </c>
      <c r="EK8" s="73">
        <v>70</v>
      </c>
      <c r="EL8" s="73">
        <v>68.2</v>
      </c>
      <c r="EM8" s="73">
        <v>68.8</v>
      </c>
      <c r="EN8" s="74">
        <v>28441797</v>
      </c>
      <c r="EO8" s="74">
        <v>28585760</v>
      </c>
      <c r="EP8" s="74">
        <v>28633770</v>
      </c>
      <c r="EQ8" s="74">
        <v>28388900</v>
      </c>
      <c r="ER8" s="74">
        <v>28458563</v>
      </c>
      <c r="ES8" s="74">
        <v>24879291</v>
      </c>
      <c r="ET8" s="74">
        <v>26363375</v>
      </c>
      <c r="EU8" s="74">
        <v>26996532</v>
      </c>
      <c r="EV8" s="74">
        <v>27577179</v>
      </c>
      <c r="EW8" s="74">
        <v>27722473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174</v>
      </c>
      <c r="C10" s="79" t="s">
        <v>175</v>
      </c>
      <c r="D10" s="79" t="s">
        <v>176</v>
      </c>
      <c r="E10" s="79" t="s">
        <v>177</v>
      </c>
      <c r="F10" s="79" t="s">
        <v>178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179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