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KOUFILESVR\kyouyu\01_総務課フォルダー\03総務課共通(総務課長)\22各種調査\H31\37_公営企業に係る経営比較分析表（平成30年度決算）の分析等について（依頼）\03_提出\"/>
    </mc:Choice>
  </mc:AlternateContent>
  <xr:revisionPtr revIDLastSave="0" documentId="13_ncr:1_{A657FFC8-D301-42DF-B71E-7031D69E7331}" xr6:coauthVersionLast="45" xr6:coauthVersionMax="45" xr10:uidLastSave="{00000000-0000-0000-0000-000000000000}"/>
  <workbookProtection workbookAlgorithmName="SHA-512" workbookHashValue="TA4XYHPljcRgljduqHTM7dHfKTrt2ZjWtD/pPhWInwpTWYmXjJPTOZOQCXA/vTb/PPd2R5ahdat9rB2j+vhYrA==" workbookSaltValue="46/yDG8oNTS8lqNTyVTxS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HG32" i="4"/>
  <c r="AN78" i="4"/>
  <c r="AE54" i="4"/>
  <c r="AE32" i="4"/>
  <c r="KU54" i="4"/>
  <c r="KU32" i="4"/>
  <c r="KC78" i="4"/>
  <c r="HG54" i="4"/>
  <c r="KF54" i="4"/>
  <c r="JJ78" i="4"/>
  <c r="GR54" i="4"/>
  <c r="GR32" i="4"/>
  <c r="DD32" i="4"/>
  <c r="EO78" i="4"/>
  <c r="DD54" i="4"/>
  <c r="KF32" i="4"/>
  <c r="U78" i="4"/>
  <c r="P54" i="4"/>
  <c r="P32" i="4"/>
  <c r="LY54" i="4"/>
  <c r="LY32" i="4"/>
  <c r="BI54" i="4"/>
  <c r="LO78" i="4"/>
  <c r="IK54" i="4"/>
  <c r="IK32" i="4"/>
  <c r="BI32" i="4"/>
  <c r="GT78" i="4"/>
  <c r="EW54" i="4"/>
  <c r="EW32" i="4"/>
  <c r="BZ78" i="4"/>
  <c r="GA78" i="4"/>
  <c r="EH32" i="4"/>
  <c r="BG78" i="4"/>
  <c r="AT54" i="4"/>
  <c r="AT32" i="4"/>
  <c r="LJ54" i="4"/>
  <c r="LJ32" i="4"/>
  <c r="EH54" i="4"/>
  <c r="KV78" i="4"/>
  <c r="HV54" i="4"/>
  <c r="HV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<sst xmlns="http://schemas.openxmlformats.org/spreadsheetml/2006/main" count="321" uniqueCount="179">
  <si>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</si>
  <si>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</si>
  <si>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</si>
  <si>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</si>
  <si>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</si>
  <si>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</si>
  <si>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</si>
  <si>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</si>
  <si>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</si>
  <si>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</si>
  <si>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</si>
  <si>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</si>
  <si>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</si>
  <si>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</si>
  <si>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</si>
  <si>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</si>
  <si>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</si>
  <si>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</si>
  <si>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</si>
  <si>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</si>
  <si>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</si>
  <si>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</si>
  <si>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</si>
  <si>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</si>
  <si>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</si>
  <si>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</si>
  <si>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</si>
  <si>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</si>
  <si>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</si>
  <si>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</si>
  <si>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</si>
  <si>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</si>
  <si>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</si>
  <si>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</si>
  <si>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</si>
  <si>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</si>
  <si>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</si>
  <si>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</si>
  <si>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</si>
  <si>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</si>
  <si>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</si>
  <si>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</si>
  <si>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</si>
  <si>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</si>
  <si>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</si>
  <si>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</si>
  <si>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</si>
  <si>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</si>
  <si>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</si>
  <si>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</si>
  <si>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</si>
  <si>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</si>
  <si>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</si>
  <si>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</si>
  <si>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</si>
  <si>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</si>
  <si>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</si>
  <si>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</si>
  <si>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</si>
  <si>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</si>
  <si>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</si>
  <si>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</si>
  <si>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</si>
  <si>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</si>
  <si>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</si>
  <si>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</si>
  <si>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</si>
  <si>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</si>
  <si>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</si>
  <si>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</si>
  <si>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</si>
  <si>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</si>
  <si>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</si>
  <si>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</si>
  <si>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</si>
  <si>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</si>
  <si>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</si>
  <si>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</si>
  <si>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</si>
  <si>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</si>
  <si>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</si>
  <si>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</si>
  <si>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</si>
  <si>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</si>
  <si>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</si>
  <si>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</si>
  <si>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</si>
  <si>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</si>
  <si>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</si>
  <si>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</si>
  <si>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</si>
  <si>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</si>
  <si>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</si>
  <si>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</si>
  <si>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</si>
  <si>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</si>
  <si>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</si>
  <si>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</si>
  <si>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</si>
  <si>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</si>
  <si>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</si>
  <si>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</si>
  <si>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</si>
  <si>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</si>
  <si>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</si>
  <si>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</si>
  <si>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</si>
  <si>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</si>
  <si>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</si>
  <si>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</si>
  <si>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</si>
  <si>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</si>
  <si>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</si>
  <si>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</si>
  <si>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</si>
  <si>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</si>
  <si>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</si>
  <si>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</si>
  <si>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</si>
  <si>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</si>
  <si>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</si>
  <si>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</si>
  <si>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</si>
  <si>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</si>
  <si>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</si>
  <si>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</si>
  <si>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</si>
  <si>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</si>
  <si>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</si>
  <si>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</si>
  <si>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</si>
  <si>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</si>
  <si>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</si>
  <si>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</si>
  <si>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</si>
  <si>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</si>
  <si>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</si>
  <si>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</si>
  <si>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</si>
  <si>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</si>
  <si>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</si>
  <si>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</si>
  <si>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</si>
  <si>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</si>
  <si>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</si>
  <si>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</si>
  <si>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</si>
  <si>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</si>
  <si>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</si>
  <si>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</si>
  <si>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</si>
  <si>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</si>
  <si>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</si>
  <si>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</si>
  <si>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</si>
  <si>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</si>
  <si>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</si>
  <si>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</si>
  <si>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</si>
  <si>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</si>
  <si>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</si>
  <si>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</si>
  <si>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</si>
  <si>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</si>
  <si>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</si>
  <si>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対象</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</si>
  <si>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</si>
  <si>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</si>
  <si>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</si>
  <si>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</si>
  <si>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</si>
  <si>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</si>
  <si>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</si>
  <si>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</si>
  <si>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</si>
  <si>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隠岐医療圏のうち、島前地域（西ノ島町（人口約2,900人）、海士町（人口約2,300人）、知夫村（人口約650人））において、唯一の入院施設を有する医療機関として、急性期医療から在宅医療まで幅広い診療にあたっている。
　3町村にはそれぞれ無床の国保診療所があるが、そのうち西ノ島町の浦郷診療所と知夫村の知夫診療所へは、地域医療支援ブロック制の拠点として、医師の派遣及び代診等を行っている。</t>
    <phoneticPr fontId="5"/>
  </si>
  <si>
    <t xml:space="preserve">　当院は、離島という地理的条件や採算等の面から、民間による医療の提供が困難な不採算の地域に立地し、地域唯一の入院施設を持つ医療機関として地域医療の中心的な役割を果たしている。
　平成30年度も経常収支比率100％を達成することができたが、今後も厳しい経営環境が見込まれるため、新公立病院改革プランを着実に実行し、医師・看護師をはじめとする医療スタッフの確保を図った上で、適正な収入と経費の縮減による、安定した病院経営に努めていく。
</t>
    <phoneticPr fontId="5"/>
  </si>
  <si>
    <t xml:space="preserve">　当院の建物は主に3つの区画（①旧館・昭和61年建築、②新館・平成13年増改築、③リハビリ棟・平成25年増改築）から構成されている。平成30年度末で旧館区画が築33年、新館区画が築18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器械備品減価償却率についても、診療に支障がない限り耐用年数経過後も使用している備品が多いため、平均値より高い水準で推移をしている。
　今後、建物については長寿命化に向けた対策を検討するとともに、将来における地域ニーズの把握に努め、関係機関と協議、検討を行っていく。　
</t>
    <rPh sb="157" eb="159">
      <t>ゲンカ</t>
    </rPh>
    <rPh sb="159" eb="161">
      <t>ショウキャク</t>
    </rPh>
    <rPh sb="161" eb="162">
      <t>リツ</t>
    </rPh>
    <rPh sb="168" eb="170">
      <t>シンリョウ</t>
    </rPh>
    <rPh sb="171" eb="173">
      <t>シショウ</t>
    </rPh>
    <rPh sb="176" eb="177">
      <t>カギ</t>
    </rPh>
    <rPh sb="182" eb="184">
      <t>ケイカ</t>
    </rPh>
    <rPh sb="184" eb="185">
      <t>ゴ</t>
    </rPh>
    <rPh sb="220" eb="222">
      <t>コンゴ</t>
    </rPh>
    <rPh sb="223" eb="225">
      <t>タテモノ</t>
    </rPh>
    <rPh sb="230" eb="234">
      <t>チョウジュミョウカ</t>
    </rPh>
    <rPh sb="235" eb="236">
      <t>ム</t>
    </rPh>
    <rPh sb="238" eb="240">
      <t>タイサク</t>
    </rPh>
    <rPh sb="241" eb="243">
      <t>ケントウ</t>
    </rPh>
    <rPh sb="250" eb="252">
      <t>ショウライ</t>
    </rPh>
    <rPh sb="256" eb="258">
      <t>チイキ</t>
    </rPh>
    <rPh sb="262" eb="264">
      <t>ハアク</t>
    </rPh>
    <rPh sb="265" eb="266">
      <t>ツト</t>
    </rPh>
    <rPh sb="268" eb="270">
      <t>カンケイ</t>
    </rPh>
    <rPh sb="270" eb="272">
      <t>キカン</t>
    </rPh>
    <rPh sb="273" eb="275">
      <t>キョウギ</t>
    </rPh>
    <rPh sb="276" eb="278">
      <t>ケントウ</t>
    </rPh>
    <rPh sb="279" eb="280">
      <t>オコナ</t>
    </rPh>
    <phoneticPr fontId="5"/>
  </si>
  <si>
    <t>　平成30年度は、患者数及び診療単価の増等により医業収益が増加となったが、専攻医の従事や産育休明け職員の復職による給与費の増、材料費の増等により医業費用も増加した結果、医業収支比率は2.6％のマイナスとなったが、経常収支比率については昨年に引き続き100％を維持している。
　累積欠損金比率は平均値より大幅に低い水準となっているほか、病床利用率については、安定的に高水準で推移をしている。
　患者1人当たりの収益については、外来で改善がみられるものの、今後は病床機能の見直しや診療単価の増加に取り組む必要がある。</t>
    <rPh sb="1" eb="3">
      <t>ヘイセイ</t>
    </rPh>
    <rPh sb="5" eb="7">
      <t>ネンド</t>
    </rPh>
    <rPh sb="9" eb="12">
      <t>カンジャスウ</t>
    </rPh>
    <rPh sb="12" eb="13">
      <t>オヨ</t>
    </rPh>
    <rPh sb="14" eb="16">
      <t>シンリョウ</t>
    </rPh>
    <rPh sb="16" eb="18">
      <t>タンカ</t>
    </rPh>
    <rPh sb="19" eb="20">
      <t>ゾウ</t>
    </rPh>
    <rPh sb="20" eb="21">
      <t>トウ</t>
    </rPh>
    <rPh sb="24" eb="26">
      <t>イギョウ</t>
    </rPh>
    <rPh sb="26" eb="28">
      <t>シュウエキ</t>
    </rPh>
    <rPh sb="29" eb="31">
      <t>ゾウカ</t>
    </rPh>
    <rPh sb="37" eb="40">
      <t>センコウイ</t>
    </rPh>
    <rPh sb="41" eb="43">
      <t>ジュウジ</t>
    </rPh>
    <rPh sb="44" eb="45">
      <t>サン</t>
    </rPh>
    <rPh sb="45" eb="47">
      <t>イクキュウ</t>
    </rPh>
    <rPh sb="47" eb="48">
      <t>ア</t>
    </rPh>
    <rPh sb="49" eb="51">
      <t>ショクイン</t>
    </rPh>
    <rPh sb="52" eb="54">
      <t>フクショク</t>
    </rPh>
    <rPh sb="57" eb="59">
      <t>キュウヨ</t>
    </rPh>
    <rPh sb="59" eb="60">
      <t>ヒ</t>
    </rPh>
    <rPh sb="61" eb="62">
      <t>ゾウ</t>
    </rPh>
    <rPh sb="63" eb="66">
      <t>ザイリョウヒ</t>
    </rPh>
    <rPh sb="67" eb="68">
      <t>ゾウ</t>
    </rPh>
    <rPh sb="68" eb="69">
      <t>トウ</t>
    </rPh>
    <rPh sb="72" eb="74">
      <t>イギョウ</t>
    </rPh>
    <rPh sb="74" eb="76">
      <t>ヒヨウ</t>
    </rPh>
    <rPh sb="77" eb="79">
      <t>ゾウカ</t>
    </rPh>
    <rPh sb="81" eb="83">
      <t>ケッカ</t>
    </rPh>
    <rPh sb="84" eb="86">
      <t>イギョウ</t>
    </rPh>
    <rPh sb="86" eb="88">
      <t>シュウシ</t>
    </rPh>
    <rPh sb="88" eb="90">
      <t>ヒリツ</t>
    </rPh>
    <rPh sb="106" eb="108">
      <t>ケイジョウ</t>
    </rPh>
    <rPh sb="108" eb="110">
      <t>シュウシ</t>
    </rPh>
    <rPh sb="110" eb="112">
      <t>ヒリツ</t>
    </rPh>
    <rPh sb="117" eb="119">
      <t>サクネン</t>
    </rPh>
    <rPh sb="120" eb="121">
      <t>ヒ</t>
    </rPh>
    <rPh sb="122" eb="123">
      <t>ツヅ</t>
    </rPh>
    <rPh sb="129" eb="131">
      <t>イジ</t>
    </rPh>
    <rPh sb="138" eb="140">
      <t>ルイセキ</t>
    </rPh>
    <rPh sb="140" eb="142">
      <t>ケッソン</t>
    </rPh>
    <rPh sb="142" eb="143">
      <t>キン</t>
    </rPh>
    <rPh sb="143" eb="145">
      <t>ヒリツ</t>
    </rPh>
    <rPh sb="146" eb="149">
      <t>ヘイキンチ</t>
    </rPh>
    <rPh sb="151" eb="153">
      <t>オオハバ</t>
    </rPh>
    <rPh sb="154" eb="155">
      <t>ヒク</t>
    </rPh>
    <rPh sb="156" eb="158">
      <t>スイジュン</t>
    </rPh>
    <rPh sb="167" eb="169">
      <t>ビョウショウ</t>
    </rPh>
    <rPh sb="169" eb="172">
      <t>リヨウリツ</t>
    </rPh>
    <rPh sb="178" eb="181">
      <t>アンテイテキ</t>
    </rPh>
    <rPh sb="182" eb="185">
      <t>コウスイジュン</t>
    </rPh>
    <rPh sb="186" eb="188">
      <t>スイイ</t>
    </rPh>
    <rPh sb="196" eb="198">
      <t>カンジャ</t>
    </rPh>
    <rPh sb="199" eb="200">
      <t>ヒト</t>
    </rPh>
    <rPh sb="200" eb="201">
      <t>ア</t>
    </rPh>
    <rPh sb="204" eb="206">
      <t>シュウエキ</t>
    </rPh>
    <rPh sb="212" eb="214">
      <t>ガイライ</t>
    </rPh>
    <rPh sb="215" eb="217">
      <t>カイゼン</t>
    </rPh>
    <rPh sb="226" eb="228">
      <t>コンゴ</t>
    </rPh>
    <rPh sb="229" eb="231">
      <t>ビョウショウ</t>
    </rPh>
    <rPh sb="231" eb="233">
      <t>キノウ</t>
    </rPh>
    <rPh sb="234" eb="236">
      <t>ミナオ</t>
    </rPh>
    <rPh sb="238" eb="240">
      <t>シンリョウ</t>
    </rPh>
    <rPh sb="240" eb="242">
      <t>タンカ</t>
    </rPh>
    <rPh sb="243" eb="245">
      <t>ゾウカ</t>
    </rPh>
    <rPh sb="246" eb="247">
      <t>ト</t>
    </rPh>
    <rPh sb="248" eb="249">
      <t>ク</t>
    </rPh>
    <rPh sb="250" eb="25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</si>
</sst>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c:v>
                </c:pt>
                <c:pt idx="1">
                  <c:v>88.2</c:v>
                </c:pt>
                <c:pt idx="2">
                  <c:v>85.9</c:v>
                </c:pt>
                <c:pt idx="3">
                  <c:v>85.5</c:v>
                </c:pt>
                <c:pt idx="4">
                  <c:v>86.6</c:v>
                </c:pt>
              </c:numCache>
            </c:numRef>
          </c:val>
          <c:extLst>
            <c:ext xmlns:c16="http://schemas.microsoft.com/office/drawing/2014/chart" uri="{C3380CC4-5D6E-409C-BE32-E72D297353CC}">
              <c16:uniqueId val="{00000000-FC56-4F8A-B862-ABA00F65F171}"/>
            </c:ext>
          </c:extLst>
        </c:ser>
        <c:dLbls>
          <c:showLegendKey val="0"/>
          <c:showVal val="0"/>
          <c:showCatName val="0"/>
          <c:showSerName val="0"/>
          <c:showPercent val="0"/>
          <c:showBubbleSize val="0"/>
        </c:dLbls>
        <c:gapWidth val="150"/>
        <c:axId val="160172032"/>
        <c:axId val="16017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FC56-4F8A-B862-ABA00F65F171}"/>
            </c:ext>
          </c:extLst>
        </c:ser>
        <c:dLbls>
          <c:showLegendKey val="0"/>
          <c:showVal val="0"/>
          <c:showCatName val="0"/>
          <c:showSerName val="0"/>
          <c:showPercent val="0"/>
          <c:showBubbleSize val="0"/>
        </c:dLbls>
        <c:marker val="1"/>
        <c:smooth val="0"/>
        <c:axId val="160172032"/>
        <c:axId val="160173208"/>
      </c:lineChart>
      <c:dateAx>
        <c:axId val="160172032"/>
        <c:scaling>
          <c:orientation val="minMax"/>
        </c:scaling>
        <c:delete val="1"/>
        <c:axPos val="b"/>
        <c:numFmt formatCode="ge" sourceLinked="1"/>
        <c:majorTickMark val="none"/>
        <c:minorTickMark val="none"/>
        <c:tickLblPos val="none"/>
        <c:crossAx val="160173208"/>
        <c:crosses val="autoZero"/>
        <c:auto val="1"/>
        <c:lblOffset val="100"/>
        <c:baseTimeUnit val="years"/>
      </c:dateAx>
      <c:valAx>
        <c:axId val="16017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1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43.8</c:v>
                </c:pt>
                <c:pt idx="1">
                  <c:v>50.7</c:v>
                </c:pt>
                <c:pt idx="2">
                  <c:v>56.8</c:v>
                </c:pt>
                <c:pt idx="3">
                  <c:v>51.4</c:v>
                </c:pt>
                <c:pt idx="4">
                  <c:v>50.9</c:v>
                </c:pt>
              </c:numCache>
            </c:numRef>
          </c:val>
          <c:extLst>
            <c:ext xmlns:c16="http://schemas.microsoft.com/office/drawing/2014/chart" uri="{C3380CC4-5D6E-409C-BE32-E72D297353CC}">
              <c16:uniqueId val="{00000000-C9D3-44FE-BC2F-4A47BCCFAEBF}"/>
            </c:ext>
          </c:extLst>
        </c:ser>
        <c:dLbls>
          <c:showLegendKey val="0"/>
          <c:showVal val="0"/>
          <c:showCatName val="0"/>
          <c:showSerName val="0"/>
          <c:showPercent val="0"/>
          <c:showBubbleSize val="0"/>
        </c:dLbls>
        <c:gapWidth val="150"/>
        <c:axId val="364874272"/>
        <c:axId val="3648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C9D3-44FE-BC2F-4A47BCCFAEBF}"/>
            </c:ext>
          </c:extLst>
        </c:ser>
        <c:dLbls>
          <c:showLegendKey val="0"/>
          <c:showVal val="0"/>
          <c:showCatName val="0"/>
          <c:showSerName val="0"/>
          <c:showPercent val="0"/>
          <c:showBubbleSize val="0"/>
        </c:dLbls>
        <c:marker val="1"/>
        <c:smooth val="0"/>
        <c:axId val="364874272"/>
        <c:axId val="364876232"/>
      </c:lineChart>
      <c:dateAx>
        <c:axId val="364874272"/>
        <c:scaling>
          <c:orientation val="minMax"/>
        </c:scaling>
        <c:delete val="1"/>
        <c:axPos val="b"/>
        <c:numFmt formatCode="ge" sourceLinked="1"/>
        <c:majorTickMark val="none"/>
        <c:minorTickMark val="none"/>
        <c:tickLblPos val="none"/>
        <c:crossAx val="364876232"/>
        <c:crosses val="autoZero"/>
        <c:auto val="1"/>
        <c:lblOffset val="100"/>
        <c:baseTimeUnit val="years"/>
      </c:dateAx>
      <c:valAx>
        <c:axId val="36487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8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79.599999999999994</c:v>
                </c:pt>
                <c:pt idx="2">
                  <c:v>76.8</c:v>
                </c:pt>
                <c:pt idx="3">
                  <c:v>80.599999999999994</c:v>
                </c:pt>
                <c:pt idx="4">
                  <c:v>78</c:v>
                </c:pt>
              </c:numCache>
            </c:numRef>
          </c:val>
          <c:extLst>
            <c:ext xmlns:c16="http://schemas.microsoft.com/office/drawing/2014/chart" uri="{C3380CC4-5D6E-409C-BE32-E72D297353CC}">
              <c16:uniqueId val="{00000000-6D46-4306-A919-16749E7200D0}"/>
            </c:ext>
          </c:extLst>
        </c:ser>
        <c:dLbls>
          <c:showLegendKey val="0"/>
          <c:showVal val="0"/>
          <c:showCatName val="0"/>
          <c:showSerName val="0"/>
          <c:showPercent val="0"/>
          <c:showBubbleSize val="0"/>
        </c:dLbls>
        <c:gapWidth val="150"/>
        <c:axId val="364874664"/>
        <c:axId val="36487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6D46-4306-A919-16749E7200D0}"/>
            </c:ext>
          </c:extLst>
        </c:ser>
        <c:dLbls>
          <c:showLegendKey val="0"/>
          <c:showVal val="0"/>
          <c:showCatName val="0"/>
          <c:showSerName val="0"/>
          <c:showPercent val="0"/>
          <c:showBubbleSize val="0"/>
        </c:dLbls>
        <c:marker val="1"/>
        <c:smooth val="0"/>
        <c:axId val="364874664"/>
        <c:axId val="364872312"/>
      </c:lineChart>
      <c:dateAx>
        <c:axId val="364874664"/>
        <c:scaling>
          <c:orientation val="minMax"/>
        </c:scaling>
        <c:delete val="1"/>
        <c:axPos val="b"/>
        <c:numFmt formatCode="ge" sourceLinked="1"/>
        <c:majorTickMark val="none"/>
        <c:minorTickMark val="none"/>
        <c:tickLblPos val="none"/>
        <c:crossAx val="364872312"/>
        <c:crosses val="autoZero"/>
        <c:auto val="1"/>
        <c:lblOffset val="100"/>
        <c:baseTimeUnit val="years"/>
      </c:dateAx>
      <c:valAx>
        <c:axId val="36487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87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97.8</c:v>
                </c:pt>
                <c:pt idx="1">
                  <c:v>96.7</c:v>
                </c:pt>
                <c:pt idx="2">
                  <c:v>98.5</c:v>
                </c:pt>
                <c:pt idx="3">
                  <c:v>107.1</c:v>
                </c:pt>
                <c:pt idx="4">
                  <c:v>102.3</c:v>
                </c:pt>
              </c:numCache>
            </c:numRef>
          </c:val>
          <c:extLst>
            <c:ext xmlns:c16="http://schemas.microsoft.com/office/drawing/2014/chart" uri="{C3380CC4-5D6E-409C-BE32-E72D297353CC}">
              <c16:uniqueId val="{00000000-8F4D-47BF-99C2-0952CA7F796D}"/>
            </c:ext>
          </c:extLst>
        </c:ser>
        <c:dLbls>
          <c:showLegendKey val="0"/>
          <c:showVal val="0"/>
          <c:showCatName val="0"/>
          <c:showSerName val="0"/>
          <c:showPercent val="0"/>
          <c:showBubbleSize val="0"/>
        </c:dLbls>
        <c:gapWidth val="150"/>
        <c:axId val="364871528"/>
        <c:axId val="36487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8F4D-47BF-99C2-0952CA7F796D}"/>
            </c:ext>
          </c:extLst>
        </c:ser>
        <c:dLbls>
          <c:showLegendKey val="0"/>
          <c:showVal val="0"/>
          <c:showCatName val="0"/>
          <c:showSerName val="0"/>
          <c:showPercent val="0"/>
          <c:showBubbleSize val="0"/>
        </c:dLbls>
        <c:marker val="1"/>
        <c:smooth val="0"/>
        <c:axId val="364871528"/>
        <c:axId val="364876624"/>
      </c:lineChart>
      <c:dateAx>
        <c:axId val="364871528"/>
        <c:scaling>
          <c:orientation val="minMax"/>
        </c:scaling>
        <c:delete val="1"/>
        <c:axPos val="b"/>
        <c:numFmt formatCode="ge" sourceLinked="1"/>
        <c:majorTickMark val="none"/>
        <c:minorTickMark val="none"/>
        <c:tickLblPos val="none"/>
        <c:crossAx val="364876624"/>
        <c:crosses val="autoZero"/>
        <c:auto val="1"/>
        <c:lblOffset val="100"/>
        <c:baseTimeUnit val="years"/>
      </c:dateAx>
      <c:valAx>
        <c:axId val="36487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487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53.3</c:v>
                </c:pt>
                <c:pt idx="1">
                  <c:v>56.7</c:v>
                </c:pt>
                <c:pt idx="2">
                  <c:v>60.1</c:v>
                </c:pt>
                <c:pt idx="3">
                  <c:v>60.5</c:v>
                </c:pt>
                <c:pt idx="4">
                  <c:v>62.7</c:v>
                </c:pt>
              </c:numCache>
            </c:numRef>
          </c:val>
          <c:extLst>
            <c:ext xmlns:c16="http://schemas.microsoft.com/office/drawing/2014/chart" uri="{C3380CC4-5D6E-409C-BE32-E72D297353CC}">
              <c16:uniqueId val="{00000000-CCFF-475D-B973-53BE400F3652}"/>
            </c:ext>
          </c:extLst>
        </c:ser>
        <c:dLbls>
          <c:showLegendKey val="0"/>
          <c:showVal val="0"/>
          <c:showCatName val="0"/>
          <c:showSerName val="0"/>
          <c:showPercent val="0"/>
          <c:showBubbleSize val="0"/>
        </c:dLbls>
        <c:gapWidth val="150"/>
        <c:axId val="364873096"/>
        <c:axId val="36487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CCFF-475D-B973-53BE400F3652}"/>
            </c:ext>
          </c:extLst>
        </c:ser>
        <c:dLbls>
          <c:showLegendKey val="0"/>
          <c:showVal val="0"/>
          <c:showCatName val="0"/>
          <c:showSerName val="0"/>
          <c:showPercent val="0"/>
          <c:showBubbleSize val="0"/>
        </c:dLbls>
        <c:marker val="1"/>
        <c:smooth val="0"/>
        <c:axId val="364873096"/>
        <c:axId val="364870352"/>
      </c:lineChart>
      <c:dateAx>
        <c:axId val="364873096"/>
        <c:scaling>
          <c:orientation val="minMax"/>
        </c:scaling>
        <c:delete val="1"/>
        <c:axPos val="b"/>
        <c:numFmt formatCode="ge" sourceLinked="1"/>
        <c:majorTickMark val="none"/>
        <c:minorTickMark val="none"/>
        <c:tickLblPos val="none"/>
        <c:crossAx val="364870352"/>
        <c:crosses val="autoZero"/>
        <c:auto val="1"/>
        <c:lblOffset val="100"/>
        <c:baseTimeUnit val="years"/>
      </c:dateAx>
      <c:valAx>
        <c:axId val="36487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87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63.2</c:v>
                </c:pt>
                <c:pt idx="1">
                  <c:v>67.400000000000006</c:v>
                </c:pt>
                <c:pt idx="2">
                  <c:v>73.099999999999994</c:v>
                </c:pt>
                <c:pt idx="3">
                  <c:v>76.900000000000006</c:v>
                </c:pt>
                <c:pt idx="4">
                  <c:v>76.400000000000006</c:v>
                </c:pt>
              </c:numCache>
            </c:numRef>
          </c:val>
          <c:extLst>
            <c:ext xmlns:c16="http://schemas.microsoft.com/office/drawing/2014/chart" uri="{C3380CC4-5D6E-409C-BE32-E72D297353CC}">
              <c16:uniqueId val="{00000000-30C5-42B8-B31E-B6C50CA4643F}"/>
            </c:ext>
          </c:extLst>
        </c:ser>
        <c:dLbls>
          <c:showLegendKey val="0"/>
          <c:showVal val="0"/>
          <c:showCatName val="0"/>
          <c:showSerName val="0"/>
          <c:showPercent val="0"/>
          <c:showBubbleSize val="0"/>
        </c:dLbls>
        <c:gapWidth val="150"/>
        <c:axId val="364869568"/>
        <c:axId val="36486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30C5-42B8-B31E-B6C50CA4643F}"/>
            </c:ext>
          </c:extLst>
        </c:ser>
        <c:dLbls>
          <c:showLegendKey val="0"/>
          <c:showVal val="0"/>
          <c:showCatName val="0"/>
          <c:showSerName val="0"/>
          <c:showPercent val="0"/>
          <c:showBubbleSize val="0"/>
        </c:dLbls>
        <c:marker val="1"/>
        <c:smooth val="0"/>
        <c:axId val="364869568"/>
        <c:axId val="364869960"/>
      </c:lineChart>
      <c:dateAx>
        <c:axId val="364869568"/>
        <c:scaling>
          <c:orientation val="minMax"/>
        </c:scaling>
        <c:delete val="1"/>
        <c:axPos val="b"/>
        <c:numFmt formatCode="ge" sourceLinked="1"/>
        <c:majorTickMark val="none"/>
        <c:minorTickMark val="none"/>
        <c:tickLblPos val="none"/>
        <c:crossAx val="364869960"/>
        <c:crosses val="autoZero"/>
        <c:auto val="1"/>
        <c:lblOffset val="100"/>
        <c:baseTimeUnit val="years"/>
      </c:dateAx>
      <c:valAx>
        <c:axId val="36486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86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42838886</c:v>
                </c:pt>
                <c:pt idx="1">
                  <c:v>43451182</c:v>
                </c:pt>
                <c:pt idx="2">
                  <c:v>43971864</c:v>
                </c:pt>
                <c:pt idx="3">
                  <c:v>46375682</c:v>
                </c:pt>
                <c:pt idx="4">
                  <c:v>47450023</c:v>
                </c:pt>
              </c:numCache>
            </c:numRef>
          </c:val>
          <c:extLst>
            <c:ext xmlns:c16="http://schemas.microsoft.com/office/drawing/2014/chart" uri="{C3380CC4-5D6E-409C-BE32-E72D297353CC}">
              <c16:uniqueId val="{00000000-37B3-499D-AF9A-3050DE8A4AA3}"/>
            </c:ext>
          </c:extLst>
        </c:ser>
        <c:dLbls>
          <c:showLegendKey val="0"/>
          <c:showVal val="0"/>
          <c:showCatName val="0"/>
          <c:showSerName val="0"/>
          <c:showPercent val="0"/>
          <c:showBubbleSize val="0"/>
        </c:dLbls>
        <c:gapWidth val="150"/>
        <c:axId val="365598296"/>
        <c:axId val="36559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37B3-499D-AF9A-3050DE8A4AA3}"/>
            </c:ext>
          </c:extLst>
        </c:ser>
        <c:dLbls>
          <c:showLegendKey val="0"/>
          <c:showVal val="0"/>
          <c:showCatName val="0"/>
          <c:showSerName val="0"/>
          <c:showPercent val="0"/>
          <c:showBubbleSize val="0"/>
        </c:dLbls>
        <c:marker val="1"/>
        <c:smooth val="0"/>
        <c:axId val="365598296"/>
        <c:axId val="365594768"/>
      </c:lineChart>
      <c:dateAx>
        <c:axId val="365598296"/>
        <c:scaling>
          <c:orientation val="minMax"/>
        </c:scaling>
        <c:delete val="1"/>
        <c:axPos val="b"/>
        <c:numFmt formatCode="ge" sourceLinked="1"/>
        <c:majorTickMark val="none"/>
        <c:minorTickMark val="none"/>
        <c:tickLblPos val="none"/>
        <c:crossAx val="365594768"/>
        <c:crosses val="autoZero"/>
        <c:auto val="1"/>
        <c:lblOffset val="100"/>
        <c:baseTimeUnit val="years"/>
      </c:dateAx>
      <c:valAx>
        <c:axId val="36559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59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18.100000000000001</c:v>
                </c:pt>
                <c:pt idx="1">
                  <c:v>18.8</c:v>
                </c:pt>
                <c:pt idx="2">
                  <c:v>18.899999999999999</c:v>
                </c:pt>
                <c:pt idx="3">
                  <c:v>17.600000000000001</c:v>
                </c:pt>
                <c:pt idx="4">
                  <c:v>18.600000000000001</c:v>
                </c:pt>
              </c:numCache>
            </c:numRef>
          </c:val>
          <c:extLst>
            <c:ext xmlns:c16="http://schemas.microsoft.com/office/drawing/2014/chart" uri="{C3380CC4-5D6E-409C-BE32-E72D297353CC}">
              <c16:uniqueId val="{00000000-9D0C-4E8E-BAE7-D0D9E94D08BC}"/>
            </c:ext>
          </c:extLst>
        </c:ser>
        <c:dLbls>
          <c:showLegendKey val="0"/>
          <c:showVal val="0"/>
          <c:showCatName val="0"/>
          <c:showSerName val="0"/>
          <c:showPercent val="0"/>
          <c:showBubbleSize val="0"/>
        </c:dLbls>
        <c:gapWidth val="150"/>
        <c:axId val="365593984"/>
        <c:axId val="3655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9D0C-4E8E-BAE7-D0D9E94D08BC}"/>
            </c:ext>
          </c:extLst>
        </c:ser>
        <c:dLbls>
          <c:showLegendKey val="0"/>
          <c:showVal val="0"/>
          <c:showCatName val="0"/>
          <c:showSerName val="0"/>
          <c:showPercent val="0"/>
          <c:showBubbleSize val="0"/>
        </c:dLbls>
        <c:marker val="1"/>
        <c:smooth val="0"/>
        <c:axId val="365593984"/>
        <c:axId val="365598688"/>
      </c:lineChart>
      <c:dateAx>
        <c:axId val="365593984"/>
        <c:scaling>
          <c:orientation val="minMax"/>
        </c:scaling>
        <c:delete val="1"/>
        <c:axPos val="b"/>
        <c:numFmt formatCode="ge" sourceLinked="1"/>
        <c:majorTickMark val="none"/>
        <c:minorTickMark val="none"/>
        <c:tickLblPos val="none"/>
        <c:crossAx val="365598688"/>
        <c:crosses val="autoZero"/>
        <c:auto val="1"/>
        <c:lblOffset val="100"/>
        <c:baseTimeUnit val="years"/>
      </c:dateAx>
      <c:valAx>
        <c:axId val="36559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7A-41BB-A9AD-32240417A3A6}"/>
            </c:ext>
          </c:extLst>
        </c:ser>
        <c:dLbls>
          <c:showLegendKey val="0"/>
          <c:showVal val="0"/>
          <c:showCatName val="0"/>
          <c:showSerName val="0"/>
          <c:showPercent val="0"/>
          <c:showBubbleSize val="0"/>
        </c:dLbls>
        <c:gapWidth val="150"/>
        <c:axId val="365594376"/>
        <c:axId val="36559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187A-41BB-A9AD-32240417A3A6}"/>
            </c:ext>
          </c:extLst>
        </c:ser>
        <c:dLbls>
          <c:showLegendKey val="0"/>
          <c:showVal val="0"/>
          <c:showCatName val="0"/>
          <c:showSerName val="0"/>
          <c:showPercent val="0"/>
          <c:showBubbleSize val="0"/>
        </c:dLbls>
        <c:marker val="1"/>
        <c:smooth val="0"/>
        <c:axId val="365594376"/>
        <c:axId val="365599080"/>
      </c:lineChart>
      <c:dateAx>
        <c:axId val="365594376"/>
        <c:scaling>
          <c:orientation val="minMax"/>
        </c:scaling>
        <c:delete val="1"/>
        <c:axPos val="b"/>
        <c:numFmt formatCode="ge" sourceLinked="1"/>
        <c:majorTickMark val="none"/>
        <c:minorTickMark val="none"/>
        <c:tickLblPos val="none"/>
        <c:crossAx val="365599080"/>
        <c:crosses val="autoZero"/>
        <c:auto val="1"/>
        <c:lblOffset val="100"/>
        <c:baseTimeUnit val="years"/>
      </c:dateAx>
      <c:valAx>
        <c:axId val="36559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9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7280</c:v>
                </c:pt>
                <c:pt idx="1">
                  <c:v>7214</c:v>
                </c:pt>
                <c:pt idx="2">
                  <c:v>7151</c:v>
                </c:pt>
                <c:pt idx="3">
                  <c:v>6926</c:v>
                </c:pt>
                <c:pt idx="4">
                  <c:v>7589</c:v>
                </c:pt>
              </c:numCache>
            </c:numRef>
          </c:val>
          <c:extLst>
            <c:ext xmlns:c16="http://schemas.microsoft.com/office/drawing/2014/chart" uri="{C3380CC4-5D6E-409C-BE32-E72D297353CC}">
              <c16:uniqueId val="{00000000-A04B-4661-9044-BEC029EBB541}"/>
            </c:ext>
          </c:extLst>
        </c:ser>
        <c:dLbls>
          <c:showLegendKey val="0"/>
          <c:showVal val="0"/>
          <c:showCatName val="0"/>
          <c:showSerName val="0"/>
          <c:showPercent val="0"/>
          <c:showBubbleSize val="0"/>
        </c:dLbls>
        <c:gapWidth val="150"/>
        <c:axId val="365592024"/>
        <c:axId val="36559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A04B-4661-9044-BEC029EBB541}"/>
            </c:ext>
          </c:extLst>
        </c:ser>
        <c:dLbls>
          <c:showLegendKey val="0"/>
          <c:showVal val="0"/>
          <c:showCatName val="0"/>
          <c:showSerName val="0"/>
          <c:showPercent val="0"/>
          <c:showBubbleSize val="0"/>
        </c:dLbls>
        <c:marker val="1"/>
        <c:smooth val="0"/>
        <c:axId val="365592024"/>
        <c:axId val="365593200"/>
      </c:lineChart>
      <c:dateAx>
        <c:axId val="365592024"/>
        <c:scaling>
          <c:orientation val="minMax"/>
        </c:scaling>
        <c:delete val="1"/>
        <c:axPos val="b"/>
        <c:numFmt formatCode="ge" sourceLinked="1"/>
        <c:majorTickMark val="none"/>
        <c:minorTickMark val="none"/>
        <c:tickLblPos val="none"/>
        <c:crossAx val="365593200"/>
        <c:crosses val="autoZero"/>
        <c:auto val="1"/>
        <c:lblOffset val="100"/>
        <c:baseTimeUnit val="years"/>
      </c:dateAx>
      <c:valAx>
        <c:axId val="36559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59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23656</c:v>
                </c:pt>
                <c:pt idx="1">
                  <c:v>23298</c:v>
                </c:pt>
                <c:pt idx="2">
                  <c:v>23605</c:v>
                </c:pt>
                <c:pt idx="3">
                  <c:v>24092</c:v>
                </c:pt>
                <c:pt idx="4">
                  <c:v>24164</c:v>
                </c:pt>
              </c:numCache>
            </c:numRef>
          </c:val>
          <c:extLst>
            <c:ext xmlns:c16="http://schemas.microsoft.com/office/drawing/2014/chart" uri="{C3380CC4-5D6E-409C-BE32-E72D297353CC}">
              <c16:uniqueId val="{00000000-341D-4C2C-82D3-9FC1B6753B94}"/>
            </c:ext>
          </c:extLst>
        </c:ser>
        <c:dLbls>
          <c:showLegendKey val="0"/>
          <c:showVal val="0"/>
          <c:showCatName val="0"/>
          <c:showSerName val="0"/>
          <c:showPercent val="0"/>
          <c:showBubbleSize val="0"/>
        </c:dLbls>
        <c:gapWidth val="150"/>
        <c:axId val="365596728"/>
        <c:axId val="3655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341D-4C2C-82D3-9FC1B6753B94}"/>
            </c:ext>
          </c:extLst>
        </c:ser>
        <c:dLbls>
          <c:showLegendKey val="0"/>
          <c:showVal val="0"/>
          <c:showCatName val="0"/>
          <c:showSerName val="0"/>
          <c:showPercent val="0"/>
          <c:showBubbleSize val="0"/>
        </c:dLbls>
        <c:marker val="1"/>
        <c:smooth val="0"/>
        <c:axId val="365596728"/>
        <c:axId val="365592416"/>
      </c:lineChart>
      <c:dateAx>
        <c:axId val="365596728"/>
        <c:scaling>
          <c:orientation val="minMax"/>
        </c:scaling>
        <c:delete val="1"/>
        <c:axPos val="b"/>
        <c:numFmt formatCode="ge" sourceLinked="1"/>
        <c:majorTickMark val="none"/>
        <c:minorTickMark val="none"/>
        <c:tickLblPos val="none"/>
        <c:crossAx val="365592416"/>
        <c:crosses val="autoZero"/>
        <c:auto val="1"/>
        <c:lblOffset val="100"/>
        <c:baseTimeUnit val="years"/>
      </c:dateAx>
      <c:valAx>
        <c:axId val="365592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59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I29" zoomScale="80" zoomScaleNormal="8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島根県隠岐広域連合（事業会計分）　隠岐島前病院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24</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3468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24</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97.8</v>
      </c>
      <c r="Q33" s="88"/>
      <c r="R33" s="88"/>
      <c r="S33" s="88"/>
      <c r="T33" s="88"/>
      <c r="U33" s="88"/>
      <c r="V33" s="88"/>
      <c r="W33" s="88"/>
      <c r="X33" s="88"/>
      <c r="Y33" s="88"/>
      <c r="Z33" s="88"/>
      <c r="AA33" s="88"/>
      <c r="AB33" s="88"/>
      <c r="AC33" s="88"/>
      <c r="AD33" s="89"/>
      <c r="AE33" s="87">
        <f>データ!AI7</f>
        <v>96.7</v>
      </c>
      <c r="AF33" s="88"/>
      <c r="AG33" s="88"/>
      <c r="AH33" s="88"/>
      <c r="AI33" s="88"/>
      <c r="AJ33" s="88"/>
      <c r="AK33" s="88"/>
      <c r="AL33" s="88"/>
      <c r="AM33" s="88"/>
      <c r="AN33" s="88"/>
      <c r="AO33" s="88"/>
      <c r="AP33" s="88"/>
      <c r="AQ33" s="88"/>
      <c r="AR33" s="88"/>
      <c r="AS33" s="89"/>
      <c r="AT33" s="87">
        <f>データ!AJ7</f>
        <v>98.5</v>
      </c>
      <c r="AU33" s="88"/>
      <c r="AV33" s="88"/>
      <c r="AW33" s="88"/>
      <c r="AX33" s="88"/>
      <c r="AY33" s="88"/>
      <c r="AZ33" s="88"/>
      <c r="BA33" s="88"/>
      <c r="BB33" s="88"/>
      <c r="BC33" s="88"/>
      <c r="BD33" s="88"/>
      <c r="BE33" s="88"/>
      <c r="BF33" s="88"/>
      <c r="BG33" s="88"/>
      <c r="BH33" s="89"/>
      <c r="BI33" s="87">
        <f>データ!AK7</f>
        <v>107.1</v>
      </c>
      <c r="BJ33" s="88"/>
      <c r="BK33" s="88"/>
      <c r="BL33" s="88"/>
      <c r="BM33" s="88"/>
      <c r="BN33" s="88"/>
      <c r="BO33" s="88"/>
      <c r="BP33" s="88"/>
      <c r="BQ33" s="88"/>
      <c r="BR33" s="88"/>
      <c r="BS33" s="88"/>
      <c r="BT33" s="88"/>
      <c r="BU33" s="88"/>
      <c r="BV33" s="88"/>
      <c r="BW33" s="89"/>
      <c r="BX33" s="87">
        <f>データ!AL7</f>
        <v>102.3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83.9</v>
      </c>
      <c r="DE33" s="88"/>
      <c r="DF33" s="88"/>
      <c r="DG33" s="88"/>
      <c r="DH33" s="88"/>
      <c r="DI33" s="88"/>
      <c r="DJ33" s="88"/>
      <c r="DK33" s="88"/>
      <c r="DL33" s="88"/>
      <c r="DM33" s="88"/>
      <c r="DN33" s="88"/>
      <c r="DO33" s="88"/>
      <c r="DP33" s="88"/>
      <c r="DQ33" s="88"/>
      <c r="DR33" s="89"/>
      <c r="DS33" s="87">
        <f>データ!AT7</f>
        <v>79.599999999999994</v>
      </c>
      <c r="DT33" s="88"/>
      <c r="DU33" s="88"/>
      <c r="DV33" s="88"/>
      <c r="DW33" s="88"/>
      <c r="DX33" s="88"/>
      <c r="DY33" s="88"/>
      <c r="DZ33" s="88"/>
      <c r="EA33" s="88"/>
      <c r="EB33" s="88"/>
      <c r="EC33" s="88"/>
      <c r="ED33" s="88"/>
      <c r="EE33" s="88"/>
      <c r="EF33" s="88"/>
      <c r="EG33" s="89"/>
      <c r="EH33" s="87">
        <f>データ!AU7</f>
        <v>76.8</v>
      </c>
      <c r="EI33" s="88"/>
      <c r="EJ33" s="88"/>
      <c r="EK33" s="88"/>
      <c r="EL33" s="88"/>
      <c r="EM33" s="88"/>
      <c r="EN33" s="88"/>
      <c r="EO33" s="88"/>
      <c r="EP33" s="88"/>
      <c r="EQ33" s="88"/>
      <c r="ER33" s="88"/>
      <c r="ES33" s="88"/>
      <c r="ET33" s="88"/>
      <c r="EU33" s="88"/>
      <c r="EV33" s="89"/>
      <c r="EW33" s="87">
        <f>データ!AV7</f>
        <v>80.599999999999994</v>
      </c>
      <c r="EX33" s="88"/>
      <c r="EY33" s="88"/>
      <c r="EZ33" s="88"/>
      <c r="FA33" s="88"/>
      <c r="FB33" s="88"/>
      <c r="FC33" s="88"/>
      <c r="FD33" s="88"/>
      <c r="FE33" s="88"/>
      <c r="FF33" s="88"/>
      <c r="FG33" s="88"/>
      <c r="FH33" s="88"/>
      <c r="FI33" s="88"/>
      <c r="FJ33" s="88"/>
      <c r="FK33" s="89"/>
      <c r="FL33" s="87">
        <f>データ!AW7</f>
        <v>78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43.8</v>
      </c>
      <c r="GS33" s="88"/>
      <c r="GT33" s="88"/>
      <c r="GU33" s="88"/>
      <c r="GV33" s="88"/>
      <c r="GW33" s="88"/>
      <c r="GX33" s="88"/>
      <c r="GY33" s="88"/>
      <c r="GZ33" s="88"/>
      <c r="HA33" s="88"/>
      <c r="HB33" s="88"/>
      <c r="HC33" s="88"/>
      <c r="HD33" s="88"/>
      <c r="HE33" s="88"/>
      <c r="HF33" s="89"/>
      <c r="HG33" s="87">
        <f>データ!BE7</f>
        <v>50.7</v>
      </c>
      <c r="HH33" s="88"/>
      <c r="HI33" s="88"/>
      <c r="HJ33" s="88"/>
      <c r="HK33" s="88"/>
      <c r="HL33" s="88"/>
      <c r="HM33" s="88"/>
      <c r="HN33" s="88"/>
      <c r="HO33" s="88"/>
      <c r="HP33" s="88"/>
      <c r="HQ33" s="88"/>
      <c r="HR33" s="88"/>
      <c r="HS33" s="88"/>
      <c r="HT33" s="88"/>
      <c r="HU33" s="89"/>
      <c r="HV33" s="87">
        <f>データ!BF7</f>
        <v>56.8</v>
      </c>
      <c r="HW33" s="88"/>
      <c r="HX33" s="88"/>
      <c r="HY33" s="88"/>
      <c r="HZ33" s="88"/>
      <c r="IA33" s="88"/>
      <c r="IB33" s="88"/>
      <c r="IC33" s="88"/>
      <c r="ID33" s="88"/>
      <c r="IE33" s="88"/>
      <c r="IF33" s="88"/>
      <c r="IG33" s="88"/>
      <c r="IH33" s="88"/>
      <c r="II33" s="88"/>
      <c r="IJ33" s="89"/>
      <c r="IK33" s="87">
        <f>データ!BG7</f>
        <v>51.4</v>
      </c>
      <c r="IL33" s="88"/>
      <c r="IM33" s="88"/>
      <c r="IN33" s="88"/>
      <c r="IO33" s="88"/>
      <c r="IP33" s="88"/>
      <c r="IQ33" s="88"/>
      <c r="IR33" s="88"/>
      <c r="IS33" s="88"/>
      <c r="IT33" s="88"/>
      <c r="IU33" s="88"/>
      <c r="IV33" s="88"/>
      <c r="IW33" s="88"/>
      <c r="IX33" s="88"/>
      <c r="IY33" s="89"/>
      <c r="IZ33" s="87">
        <f>データ!BH7</f>
        <v>50.9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89</v>
      </c>
      <c r="KG33" s="88"/>
      <c r="KH33" s="88"/>
      <c r="KI33" s="88"/>
      <c r="KJ33" s="88"/>
      <c r="KK33" s="88"/>
      <c r="KL33" s="88"/>
      <c r="KM33" s="88"/>
      <c r="KN33" s="88"/>
      <c r="KO33" s="88"/>
      <c r="KP33" s="88"/>
      <c r="KQ33" s="88"/>
      <c r="KR33" s="88"/>
      <c r="KS33" s="88"/>
      <c r="KT33" s="89"/>
      <c r="KU33" s="87">
        <f>データ!BP7</f>
        <v>88.2</v>
      </c>
      <c r="KV33" s="88"/>
      <c r="KW33" s="88"/>
      <c r="KX33" s="88"/>
      <c r="KY33" s="88"/>
      <c r="KZ33" s="88"/>
      <c r="LA33" s="88"/>
      <c r="LB33" s="88"/>
      <c r="LC33" s="88"/>
      <c r="LD33" s="88"/>
      <c r="LE33" s="88"/>
      <c r="LF33" s="88"/>
      <c r="LG33" s="88"/>
      <c r="LH33" s="88"/>
      <c r="LI33" s="89"/>
      <c r="LJ33" s="87">
        <f>データ!BQ7</f>
        <v>85.9</v>
      </c>
      <c r="LK33" s="88"/>
      <c r="LL33" s="88"/>
      <c r="LM33" s="88"/>
      <c r="LN33" s="88"/>
      <c r="LO33" s="88"/>
      <c r="LP33" s="88"/>
      <c r="LQ33" s="88"/>
      <c r="LR33" s="88"/>
      <c r="LS33" s="88"/>
      <c r="LT33" s="88"/>
      <c r="LU33" s="88"/>
      <c r="LV33" s="88"/>
      <c r="LW33" s="88"/>
      <c r="LX33" s="89"/>
      <c r="LY33" s="87">
        <f>データ!BR7</f>
        <v>85.5</v>
      </c>
      <c r="LZ33" s="88"/>
      <c r="MA33" s="88"/>
      <c r="MB33" s="88"/>
      <c r="MC33" s="88"/>
      <c r="MD33" s="88"/>
      <c r="ME33" s="88"/>
      <c r="MF33" s="88"/>
      <c r="MG33" s="88"/>
      <c r="MH33" s="88"/>
      <c r="MI33" s="88"/>
      <c r="MJ33" s="88"/>
      <c r="MK33" s="88"/>
      <c r="ML33" s="88"/>
      <c r="MM33" s="89"/>
      <c r="MN33" s="87">
        <f>データ!BS7</f>
        <v>86.6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23656</v>
      </c>
      <c r="Q55" s="106"/>
      <c r="R55" s="106"/>
      <c r="S55" s="106"/>
      <c r="T55" s="106"/>
      <c r="U55" s="106"/>
      <c r="V55" s="106"/>
      <c r="W55" s="106"/>
      <c r="X55" s="106"/>
      <c r="Y55" s="106"/>
      <c r="Z55" s="106"/>
      <c r="AA55" s="106"/>
      <c r="AB55" s="106"/>
      <c r="AC55" s="106"/>
      <c r="AD55" s="107"/>
      <c r="AE55" s="105">
        <f>データ!CA7</f>
        <v>23298</v>
      </c>
      <c r="AF55" s="106"/>
      <c r="AG55" s="106"/>
      <c r="AH55" s="106"/>
      <c r="AI55" s="106"/>
      <c r="AJ55" s="106"/>
      <c r="AK55" s="106"/>
      <c r="AL55" s="106"/>
      <c r="AM55" s="106"/>
      <c r="AN55" s="106"/>
      <c r="AO55" s="106"/>
      <c r="AP55" s="106"/>
      <c r="AQ55" s="106"/>
      <c r="AR55" s="106"/>
      <c r="AS55" s="107"/>
      <c r="AT55" s="105">
        <f>データ!CB7</f>
        <v>23605</v>
      </c>
      <c r="AU55" s="106"/>
      <c r="AV55" s="106"/>
      <c r="AW55" s="106"/>
      <c r="AX55" s="106"/>
      <c r="AY55" s="106"/>
      <c r="AZ55" s="106"/>
      <c r="BA55" s="106"/>
      <c r="BB55" s="106"/>
      <c r="BC55" s="106"/>
      <c r="BD55" s="106"/>
      <c r="BE55" s="106"/>
      <c r="BF55" s="106"/>
      <c r="BG55" s="106"/>
      <c r="BH55" s="107"/>
      <c r="BI55" s="105">
        <f>データ!CC7</f>
        <v>24092</v>
      </c>
      <c r="BJ55" s="106"/>
      <c r="BK55" s="106"/>
      <c r="BL55" s="106"/>
      <c r="BM55" s="106"/>
      <c r="BN55" s="106"/>
      <c r="BO55" s="106"/>
      <c r="BP55" s="106"/>
      <c r="BQ55" s="106"/>
      <c r="BR55" s="106"/>
      <c r="BS55" s="106"/>
      <c r="BT55" s="106"/>
      <c r="BU55" s="106"/>
      <c r="BV55" s="106"/>
      <c r="BW55" s="107"/>
      <c r="BX55" s="105">
        <f>データ!CD7</f>
        <v>24164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7280</v>
      </c>
      <c r="DE55" s="106"/>
      <c r="DF55" s="106"/>
      <c r="DG55" s="106"/>
      <c r="DH55" s="106"/>
      <c r="DI55" s="106"/>
      <c r="DJ55" s="106"/>
      <c r="DK55" s="106"/>
      <c r="DL55" s="106"/>
      <c r="DM55" s="106"/>
      <c r="DN55" s="106"/>
      <c r="DO55" s="106"/>
      <c r="DP55" s="106"/>
      <c r="DQ55" s="106"/>
      <c r="DR55" s="107"/>
      <c r="DS55" s="105">
        <f>データ!CL7</f>
        <v>7214</v>
      </c>
      <c r="DT55" s="106"/>
      <c r="DU55" s="106"/>
      <c r="DV55" s="106"/>
      <c r="DW55" s="106"/>
      <c r="DX55" s="106"/>
      <c r="DY55" s="106"/>
      <c r="DZ55" s="106"/>
      <c r="EA55" s="106"/>
      <c r="EB55" s="106"/>
      <c r="EC55" s="106"/>
      <c r="ED55" s="106"/>
      <c r="EE55" s="106"/>
      <c r="EF55" s="106"/>
      <c r="EG55" s="107"/>
      <c r="EH55" s="105">
        <f>データ!CM7</f>
        <v>7151</v>
      </c>
      <c r="EI55" s="106"/>
      <c r="EJ55" s="106"/>
      <c r="EK55" s="106"/>
      <c r="EL55" s="106"/>
      <c r="EM55" s="106"/>
      <c r="EN55" s="106"/>
      <c r="EO55" s="106"/>
      <c r="EP55" s="106"/>
      <c r="EQ55" s="106"/>
      <c r="ER55" s="106"/>
      <c r="ES55" s="106"/>
      <c r="ET55" s="106"/>
      <c r="EU55" s="106"/>
      <c r="EV55" s="107"/>
      <c r="EW55" s="105">
        <f>データ!CN7</f>
        <v>6926</v>
      </c>
      <c r="EX55" s="106"/>
      <c r="EY55" s="106"/>
      <c r="EZ55" s="106"/>
      <c r="FA55" s="106"/>
      <c r="FB55" s="106"/>
      <c r="FC55" s="106"/>
      <c r="FD55" s="106"/>
      <c r="FE55" s="106"/>
      <c r="FF55" s="106"/>
      <c r="FG55" s="106"/>
      <c r="FH55" s="106"/>
      <c r="FI55" s="106"/>
      <c r="FJ55" s="106"/>
      <c r="FK55" s="107"/>
      <c r="FL55" s="105">
        <f>データ!CO7</f>
        <v>7589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0</v>
      </c>
      <c r="GS55" s="88"/>
      <c r="GT55" s="88"/>
      <c r="GU55" s="88"/>
      <c r="GV55" s="88"/>
      <c r="GW55" s="88"/>
      <c r="GX55" s="88"/>
      <c r="GY55" s="88"/>
      <c r="GZ55" s="88"/>
      <c r="HA55" s="88"/>
      <c r="HB55" s="88"/>
      <c r="HC55" s="88"/>
      <c r="HD55" s="88"/>
      <c r="HE55" s="88"/>
      <c r="HF55" s="89"/>
      <c r="HG55" s="87">
        <f>データ!CW7</f>
        <v>0</v>
      </c>
      <c r="HH55" s="88"/>
      <c r="HI55" s="88"/>
      <c r="HJ55" s="88"/>
      <c r="HK55" s="88"/>
      <c r="HL55" s="88"/>
      <c r="HM55" s="88"/>
      <c r="HN55" s="88"/>
      <c r="HO55" s="88"/>
      <c r="HP55" s="88"/>
      <c r="HQ55" s="88"/>
      <c r="HR55" s="88"/>
      <c r="HS55" s="88"/>
      <c r="HT55" s="88"/>
      <c r="HU55" s="89"/>
      <c r="HV55" s="87">
        <f>データ!CX7</f>
        <v>0</v>
      </c>
      <c r="HW55" s="88"/>
      <c r="HX55" s="88"/>
      <c r="HY55" s="88"/>
      <c r="HZ55" s="88"/>
      <c r="IA55" s="88"/>
      <c r="IB55" s="88"/>
      <c r="IC55" s="88"/>
      <c r="ID55" s="88"/>
      <c r="IE55" s="88"/>
      <c r="IF55" s="88"/>
      <c r="IG55" s="88"/>
      <c r="IH55" s="88"/>
      <c r="II55" s="88"/>
      <c r="IJ55" s="89"/>
      <c r="IK55" s="87">
        <f>データ!CY7</f>
        <v>0</v>
      </c>
      <c r="IL55" s="88"/>
      <c r="IM55" s="88"/>
      <c r="IN55" s="88"/>
      <c r="IO55" s="88"/>
      <c r="IP55" s="88"/>
      <c r="IQ55" s="88"/>
      <c r="IR55" s="88"/>
      <c r="IS55" s="88"/>
      <c r="IT55" s="88"/>
      <c r="IU55" s="88"/>
      <c r="IV55" s="88"/>
      <c r="IW55" s="88"/>
      <c r="IX55" s="88"/>
      <c r="IY55" s="89"/>
      <c r="IZ55" s="87">
        <f>データ!CZ7</f>
        <v>0</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18.100000000000001</v>
      </c>
      <c r="KG55" s="88"/>
      <c r="KH55" s="88"/>
      <c r="KI55" s="88"/>
      <c r="KJ55" s="88"/>
      <c r="KK55" s="88"/>
      <c r="KL55" s="88"/>
      <c r="KM55" s="88"/>
      <c r="KN55" s="88"/>
      <c r="KO55" s="88"/>
      <c r="KP55" s="88"/>
      <c r="KQ55" s="88"/>
      <c r="KR55" s="88"/>
      <c r="KS55" s="88"/>
      <c r="KT55" s="89"/>
      <c r="KU55" s="87">
        <f>データ!DH7</f>
        <v>18.8</v>
      </c>
      <c r="KV55" s="88"/>
      <c r="KW55" s="88"/>
      <c r="KX55" s="88"/>
      <c r="KY55" s="88"/>
      <c r="KZ55" s="88"/>
      <c r="LA55" s="88"/>
      <c r="LB55" s="88"/>
      <c r="LC55" s="88"/>
      <c r="LD55" s="88"/>
      <c r="LE55" s="88"/>
      <c r="LF55" s="88"/>
      <c r="LG55" s="88"/>
      <c r="LH55" s="88"/>
      <c r="LI55" s="89"/>
      <c r="LJ55" s="87">
        <f>データ!DI7</f>
        <v>18.899999999999999</v>
      </c>
      <c r="LK55" s="88"/>
      <c r="LL55" s="88"/>
      <c r="LM55" s="88"/>
      <c r="LN55" s="88"/>
      <c r="LO55" s="88"/>
      <c r="LP55" s="88"/>
      <c r="LQ55" s="88"/>
      <c r="LR55" s="88"/>
      <c r="LS55" s="88"/>
      <c r="LT55" s="88"/>
      <c r="LU55" s="88"/>
      <c r="LV55" s="88"/>
      <c r="LW55" s="88"/>
      <c r="LX55" s="89"/>
      <c r="LY55" s="87">
        <f>データ!DJ7</f>
        <v>17.600000000000001</v>
      </c>
      <c r="LZ55" s="88"/>
      <c r="MA55" s="88"/>
      <c r="MB55" s="88"/>
      <c r="MC55" s="88"/>
      <c r="MD55" s="88"/>
      <c r="ME55" s="88"/>
      <c r="MF55" s="88"/>
      <c r="MG55" s="88"/>
      <c r="MH55" s="88"/>
      <c r="MI55" s="88"/>
      <c r="MJ55" s="88"/>
      <c r="MK55" s="88"/>
      <c r="ML55" s="88"/>
      <c r="MM55" s="89"/>
      <c r="MN55" s="87">
        <f>データ!DK7</f>
        <v>18.600000000000001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53.3</v>
      </c>
      <c r="V79" s="82"/>
      <c r="W79" s="82"/>
      <c r="X79" s="82"/>
      <c r="Y79" s="82"/>
      <c r="Z79" s="82"/>
      <c r="AA79" s="82"/>
      <c r="AB79" s="82"/>
      <c r="AC79" s="82"/>
      <c r="AD79" s="82"/>
      <c r="AE79" s="82"/>
      <c r="AF79" s="82"/>
      <c r="AG79" s="82"/>
      <c r="AH79" s="82"/>
      <c r="AI79" s="82"/>
      <c r="AJ79" s="82"/>
      <c r="AK79" s="82"/>
      <c r="AL79" s="82"/>
      <c r="AM79" s="82"/>
      <c r="AN79" s="82">
        <f>データ!DS7</f>
        <v>56.7</v>
      </c>
      <c r="AO79" s="82"/>
      <c r="AP79" s="82"/>
      <c r="AQ79" s="82"/>
      <c r="AR79" s="82"/>
      <c r="AS79" s="82"/>
      <c r="AT79" s="82"/>
      <c r="AU79" s="82"/>
      <c r="AV79" s="82"/>
      <c r="AW79" s="82"/>
      <c r="AX79" s="82"/>
      <c r="AY79" s="82"/>
      <c r="AZ79" s="82"/>
      <c r="BA79" s="82"/>
      <c r="BB79" s="82"/>
      <c r="BC79" s="82"/>
      <c r="BD79" s="82"/>
      <c r="BE79" s="82"/>
      <c r="BF79" s="82"/>
      <c r="BG79" s="82">
        <f>データ!DT7</f>
        <v>60.1</v>
      </c>
      <c r="BH79" s="82"/>
      <c r="BI79" s="82"/>
      <c r="BJ79" s="82"/>
      <c r="BK79" s="82"/>
      <c r="BL79" s="82"/>
      <c r="BM79" s="82"/>
      <c r="BN79" s="82"/>
      <c r="BO79" s="82"/>
      <c r="BP79" s="82"/>
      <c r="BQ79" s="82"/>
      <c r="BR79" s="82"/>
      <c r="BS79" s="82"/>
      <c r="BT79" s="82"/>
      <c r="BU79" s="82"/>
      <c r="BV79" s="82"/>
      <c r="BW79" s="82"/>
      <c r="BX79" s="82"/>
      <c r="BY79" s="82"/>
      <c r="BZ79" s="82">
        <f>データ!DU7</f>
        <v>60.5</v>
      </c>
      <c r="CA79" s="82"/>
      <c r="CB79" s="82"/>
      <c r="CC79" s="82"/>
      <c r="CD79" s="82"/>
      <c r="CE79" s="82"/>
      <c r="CF79" s="82"/>
      <c r="CG79" s="82"/>
      <c r="CH79" s="82"/>
      <c r="CI79" s="82"/>
      <c r="CJ79" s="82"/>
      <c r="CK79" s="82"/>
      <c r="CL79" s="82"/>
      <c r="CM79" s="82"/>
      <c r="CN79" s="82"/>
      <c r="CO79" s="82"/>
      <c r="CP79" s="82"/>
      <c r="CQ79" s="82"/>
      <c r="CR79" s="82"/>
      <c r="CS79" s="82">
        <f>データ!DV7</f>
        <v>62.7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63.2</v>
      </c>
      <c r="EP79" s="82"/>
      <c r="EQ79" s="82"/>
      <c r="ER79" s="82"/>
      <c r="ES79" s="82"/>
      <c r="ET79" s="82"/>
      <c r="EU79" s="82"/>
      <c r="EV79" s="82"/>
      <c r="EW79" s="82"/>
      <c r="EX79" s="82"/>
      <c r="EY79" s="82"/>
      <c r="EZ79" s="82"/>
      <c r="FA79" s="82"/>
      <c r="FB79" s="82"/>
      <c r="FC79" s="82"/>
      <c r="FD79" s="82"/>
      <c r="FE79" s="82"/>
      <c r="FF79" s="82"/>
      <c r="FG79" s="82"/>
      <c r="FH79" s="82">
        <f>データ!ED7</f>
        <v>67.400000000000006</v>
      </c>
      <c r="FI79" s="82"/>
      <c r="FJ79" s="82"/>
      <c r="FK79" s="82"/>
      <c r="FL79" s="82"/>
      <c r="FM79" s="82"/>
      <c r="FN79" s="82"/>
      <c r="FO79" s="82"/>
      <c r="FP79" s="82"/>
      <c r="FQ79" s="82"/>
      <c r="FR79" s="82"/>
      <c r="FS79" s="82"/>
      <c r="FT79" s="82"/>
      <c r="FU79" s="82"/>
      <c r="FV79" s="82"/>
      <c r="FW79" s="82"/>
      <c r="FX79" s="82"/>
      <c r="FY79" s="82"/>
      <c r="FZ79" s="82"/>
      <c r="GA79" s="82">
        <f>データ!EE7</f>
        <v>73.099999999999994</v>
      </c>
      <c r="GB79" s="82"/>
      <c r="GC79" s="82"/>
      <c r="GD79" s="82"/>
      <c r="GE79" s="82"/>
      <c r="GF79" s="82"/>
      <c r="GG79" s="82"/>
      <c r="GH79" s="82"/>
      <c r="GI79" s="82"/>
      <c r="GJ79" s="82"/>
      <c r="GK79" s="82"/>
      <c r="GL79" s="82"/>
      <c r="GM79" s="82"/>
      <c r="GN79" s="82"/>
      <c r="GO79" s="82"/>
      <c r="GP79" s="82"/>
      <c r="GQ79" s="82"/>
      <c r="GR79" s="82"/>
      <c r="GS79" s="82"/>
      <c r="GT79" s="82">
        <f>データ!EF7</f>
        <v>76.900000000000006</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42838886</v>
      </c>
      <c r="JK79" s="81"/>
      <c r="JL79" s="81"/>
      <c r="JM79" s="81"/>
      <c r="JN79" s="81"/>
      <c r="JO79" s="81"/>
      <c r="JP79" s="81"/>
      <c r="JQ79" s="81"/>
      <c r="JR79" s="81"/>
      <c r="JS79" s="81"/>
      <c r="JT79" s="81"/>
      <c r="JU79" s="81"/>
      <c r="JV79" s="81"/>
      <c r="JW79" s="81"/>
      <c r="JX79" s="81"/>
      <c r="JY79" s="81"/>
      <c r="JZ79" s="81"/>
      <c r="KA79" s="81"/>
      <c r="KB79" s="81"/>
      <c r="KC79" s="81">
        <f>データ!EO7</f>
        <v>43451182</v>
      </c>
      <c r="KD79" s="81"/>
      <c r="KE79" s="81"/>
      <c r="KF79" s="81"/>
      <c r="KG79" s="81"/>
      <c r="KH79" s="81"/>
      <c r="KI79" s="81"/>
      <c r="KJ79" s="81"/>
      <c r="KK79" s="81"/>
      <c r="KL79" s="81"/>
      <c r="KM79" s="81"/>
      <c r="KN79" s="81"/>
      <c r="KO79" s="81"/>
      <c r="KP79" s="81"/>
      <c r="KQ79" s="81"/>
      <c r="KR79" s="81"/>
      <c r="KS79" s="81"/>
      <c r="KT79" s="81"/>
      <c r="KU79" s="81"/>
      <c r="KV79" s="81">
        <f>データ!EP7</f>
        <v>43971864</v>
      </c>
      <c r="KW79" s="81"/>
      <c r="KX79" s="81"/>
      <c r="KY79" s="81"/>
      <c r="KZ79" s="81"/>
      <c r="LA79" s="81"/>
      <c r="LB79" s="81"/>
      <c r="LC79" s="81"/>
      <c r="LD79" s="81"/>
      <c r="LE79" s="81"/>
      <c r="LF79" s="81"/>
      <c r="LG79" s="81"/>
      <c r="LH79" s="81"/>
      <c r="LI79" s="81"/>
      <c r="LJ79" s="81"/>
      <c r="LK79" s="81"/>
      <c r="LL79" s="81"/>
      <c r="LM79" s="81"/>
      <c r="LN79" s="81"/>
      <c r="LO79" s="81">
        <f>データ!EQ7</f>
        <v>46375682</v>
      </c>
      <c r="LP79" s="81"/>
      <c r="LQ79" s="81"/>
      <c r="LR79" s="81"/>
      <c r="LS79" s="81"/>
      <c r="LT79" s="81"/>
      <c r="LU79" s="81"/>
      <c r="LV79" s="81"/>
      <c r="LW79" s="81"/>
      <c r="LX79" s="81"/>
      <c r="LY79" s="81"/>
      <c r="LZ79" s="81"/>
      <c r="MA79" s="81"/>
      <c r="MB79" s="81"/>
      <c r="MC79" s="81"/>
      <c r="MD79" s="81"/>
      <c r="ME79" s="81"/>
      <c r="MF79" s="81"/>
      <c r="MG79" s="81"/>
      <c r="MH79" s="81">
        <f>データ!ER7</f>
        <v>47450023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de4QK8HFWS5hrlidaE1NnMw+xH9+PdAXelOkl+QWkVCrpSexnYvx3F4C5yIrmU79f/Tf8feiy6c/y/ZluaByA==" saltValue="Kx/8oktff/crGBmQDgZi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147</v>
      </c>
      <c r="CD5" s="64" t="s">
        <v>140</v>
      </c>
      <c r="CE5" s="64" t="s">
        <v>141</v>
      </c>
      <c r="CF5" s="64" t="s">
        <v>142</v>
      </c>
      <c r="CG5" s="64" t="s">
        <v>143</v>
      </c>
      <c r="CH5" s="64" t="s">
        <v>144</v>
      </c>
      <c r="CI5" s="64" t="s">
        <v>145</v>
      </c>
      <c r="CJ5" s="64" t="s">
        <v>146</v>
      </c>
      <c r="CK5" s="64" t="s">
        <v>136</v>
      </c>
      <c r="CL5" s="64" t="s">
        <v>148</v>
      </c>
      <c r="CM5" s="64" t="s">
        <v>149</v>
      </c>
      <c r="CN5" s="64" t="s">
        <v>150</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151</v>
      </c>
      <c r="ED5" s="64" t="s">
        <v>148</v>
      </c>
      <c r="EE5" s="64" t="s">
        <v>138</v>
      </c>
      <c r="EF5" s="64" t="s">
        <v>139</v>
      </c>
      <c r="EG5" s="64" t="s">
        <v>140</v>
      </c>
      <c r="EH5" s="64" t="s">
        <v>141</v>
      </c>
      <c r="EI5" s="64" t="s">
        <v>142</v>
      </c>
      <c r="EJ5" s="64" t="s">
        <v>143</v>
      </c>
      <c r="EK5" s="64" t="s">
        <v>144</v>
      </c>
      <c r="EL5" s="64" t="s">
        <v>145</v>
      </c>
      <c r="EM5" s="64" t="s">
        <v>152</v>
      </c>
      <c r="EN5" s="64" t="s">
        <v>136</v>
      </c>
      <c r="EO5" s="64" t="s">
        <v>137</v>
      </c>
      <c r="EP5" s="64" t="s">
        <v>153</v>
      </c>
      <c r="EQ5" s="64" t="s">
        <v>139</v>
      </c>
      <c r="ER5" s="64" t="s">
        <v>140</v>
      </c>
      <c r="ES5" s="64" t="s">
        <v>141</v>
      </c>
      <c r="ET5" s="64" t="s">
        <v>142</v>
      </c>
      <c r="EU5" s="64" t="s">
        <v>143</v>
      </c>
      <c r="EV5" s="64" t="s">
        <v>144</v>
      </c>
      <c r="EW5" s="64" t="s">
        <v>145</v>
      </c>
      <c r="EX5" s="64" t="s">
        <v>146</v>
      </c>
    </row>
    <row r="6" spans="1:154" s="69" customFormat="1" x14ac:dyDescent="0.15">
      <c r="A6" s="50" t="s">
        <v>154</v>
      </c>
      <c r="B6" s="65">
        <f>B8</f>
        <v>2018</v>
      </c>
      <c r="C6" s="65">
        <f t="shared" ref="C6:M6" si="2">C8</f>
        <v>328952</v>
      </c>
      <c r="D6" s="65">
        <f t="shared" si="2"/>
        <v>46</v>
      </c>
      <c r="E6" s="65">
        <f t="shared" si="2"/>
        <v>6</v>
      </c>
      <c r="F6" s="65">
        <f t="shared" si="2"/>
        <v>0</v>
      </c>
      <c r="G6" s="65">
        <f t="shared" si="2"/>
        <v>2</v>
      </c>
      <c r="H6" s="160" t="str">
        <f>IF(H8&lt;&gt;I8,H8,"")&amp;IF(I8&lt;&gt;J8,I8,"")&amp;"　"&amp;J8</f>
        <v>島根県隠岐広域連合（事業会計分）　隠岐島前病院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8</v>
      </c>
      <c r="R6" s="65" t="str">
        <f t="shared" si="3"/>
        <v>対象</v>
      </c>
      <c r="S6" s="65" t="str">
        <f t="shared" si="3"/>
        <v>-</v>
      </c>
      <c r="T6" s="65" t="str">
        <f t="shared" si="3"/>
        <v>救 へ 輪</v>
      </c>
      <c r="U6" s="66" t="str">
        <f>U8</f>
        <v>-</v>
      </c>
      <c r="V6" s="66">
        <f>V8</f>
        <v>3468</v>
      </c>
      <c r="W6" s="65" t="str">
        <f>W8</f>
        <v>第１種該当</v>
      </c>
      <c r="X6" s="65" t="str">
        <f t="shared" si="3"/>
        <v>１０：１</v>
      </c>
      <c r="Y6" s="66">
        <f t="shared" si="3"/>
        <v>20</v>
      </c>
      <c r="Z6" s="66">
        <f t="shared" si="3"/>
        <v>24</v>
      </c>
      <c r="AA6" s="66" t="str">
        <f t="shared" si="3"/>
        <v>-</v>
      </c>
      <c r="AB6" s="66" t="str">
        <f t="shared" si="3"/>
        <v>-</v>
      </c>
      <c r="AC6" s="66" t="str">
        <f t="shared" si="3"/>
        <v>-</v>
      </c>
      <c r="AD6" s="66">
        <f t="shared" si="3"/>
        <v>44</v>
      </c>
      <c r="AE6" s="66">
        <f t="shared" si="3"/>
        <v>20</v>
      </c>
      <c r="AF6" s="66">
        <f t="shared" si="3"/>
        <v>24</v>
      </c>
      <c r="AG6" s="66">
        <f t="shared" si="3"/>
        <v>44</v>
      </c>
      <c r="AH6" s="67">
        <f>IF(AH8="-",NA(),AH8)</f>
        <v>97.8</v>
      </c>
      <c r="AI6" s="67">
        <f t="shared" ref="AI6:AQ6" si="4">IF(AI8="-",NA(),AI8)</f>
        <v>96.7</v>
      </c>
      <c r="AJ6" s="67">
        <f t="shared" si="4"/>
        <v>98.5</v>
      </c>
      <c r="AK6" s="67">
        <f t="shared" si="4"/>
        <v>107.1</v>
      </c>
      <c r="AL6" s="67">
        <f t="shared" si="4"/>
        <v>102.3</v>
      </c>
      <c r="AM6" s="67">
        <f t="shared" si="4"/>
        <v>96.5</v>
      </c>
      <c r="AN6" s="67">
        <f t="shared" si="4"/>
        <v>97.7</v>
      </c>
      <c r="AO6" s="67">
        <f t="shared" si="4"/>
        <v>96.2</v>
      </c>
      <c r="AP6" s="67">
        <f t="shared" si="4"/>
        <v>94.8</v>
      </c>
      <c r="AQ6" s="67">
        <f t="shared" si="4"/>
        <v>96.1</v>
      </c>
      <c r="AR6" s="67" t="str">
        <f>IF(AR8="-","【-】","【"&amp;SUBSTITUTE(TEXT(AR8,"#,##0.0"),"-","△")&amp;"】")</f>
        <v>【98.8】</v>
      </c>
      <c r="AS6" s="67">
        <f>IF(AS8="-",NA(),AS8)</f>
        <v>83.9</v>
      </c>
      <c r="AT6" s="67">
        <f t="shared" ref="AT6:BB6" si="5">IF(AT8="-",NA(),AT8)</f>
        <v>79.599999999999994</v>
      </c>
      <c r="AU6" s="67">
        <f t="shared" si="5"/>
        <v>76.8</v>
      </c>
      <c r="AV6" s="67">
        <f t="shared" si="5"/>
        <v>80.599999999999994</v>
      </c>
      <c r="AW6" s="67">
        <f t="shared" si="5"/>
        <v>78</v>
      </c>
      <c r="AX6" s="67">
        <f t="shared" si="5"/>
        <v>70.5</v>
      </c>
      <c r="AY6" s="67">
        <f t="shared" si="5"/>
        <v>72.2</v>
      </c>
      <c r="AZ6" s="67">
        <f t="shared" si="5"/>
        <v>69.5</v>
      </c>
      <c r="BA6" s="67">
        <f t="shared" si="5"/>
        <v>67.7</v>
      </c>
      <c r="BB6" s="67">
        <f t="shared" si="5"/>
        <v>66.8</v>
      </c>
      <c r="BC6" s="67" t="str">
        <f>IF(BC8="-","【-】","【"&amp;SUBSTITUTE(TEXT(BC8,"#,##0.0"),"-","△")&amp;"】")</f>
        <v>【89.7】</v>
      </c>
      <c r="BD6" s="67">
        <f>IF(BD8="-",NA(),BD8)</f>
        <v>43.8</v>
      </c>
      <c r="BE6" s="67">
        <f t="shared" ref="BE6:BM6" si="6">IF(BE8="-",NA(),BE8)</f>
        <v>50.7</v>
      </c>
      <c r="BF6" s="67">
        <f t="shared" si="6"/>
        <v>56.8</v>
      </c>
      <c r="BG6" s="67">
        <f t="shared" si="6"/>
        <v>51.4</v>
      </c>
      <c r="BH6" s="67">
        <f t="shared" si="6"/>
        <v>50.9</v>
      </c>
      <c r="BI6" s="67">
        <f t="shared" si="6"/>
        <v>154.80000000000001</v>
      </c>
      <c r="BJ6" s="67">
        <f t="shared" si="6"/>
        <v>139.9</v>
      </c>
      <c r="BK6" s="67">
        <f t="shared" si="6"/>
        <v>156.6</v>
      </c>
      <c r="BL6" s="67">
        <f t="shared" si="6"/>
        <v>106</v>
      </c>
      <c r="BM6" s="67">
        <f t="shared" si="6"/>
        <v>118.7</v>
      </c>
      <c r="BN6" s="67" t="str">
        <f>IF(BN8="-","【-】","【"&amp;SUBSTITUTE(TEXT(BN8,"#,##0.0"),"-","△")&amp;"】")</f>
        <v>【64.1】</v>
      </c>
      <c r="BO6" s="67">
        <f>IF(BO8="-",NA(),BO8)</f>
        <v>89</v>
      </c>
      <c r="BP6" s="67">
        <f t="shared" ref="BP6:BX6" si="7">IF(BP8="-",NA(),BP8)</f>
        <v>88.2</v>
      </c>
      <c r="BQ6" s="67">
        <f t="shared" si="7"/>
        <v>85.9</v>
      </c>
      <c r="BR6" s="67">
        <f t="shared" si="7"/>
        <v>85.5</v>
      </c>
      <c r="BS6" s="67">
        <f t="shared" si="7"/>
        <v>86.6</v>
      </c>
      <c r="BT6" s="67">
        <f t="shared" si="7"/>
        <v>63.9</v>
      </c>
      <c r="BU6" s="67">
        <f t="shared" si="7"/>
        <v>64.900000000000006</v>
      </c>
      <c r="BV6" s="67">
        <f t="shared" si="7"/>
        <v>63.4</v>
      </c>
      <c r="BW6" s="67">
        <f t="shared" si="7"/>
        <v>62.3</v>
      </c>
      <c r="BX6" s="67">
        <f t="shared" si="7"/>
        <v>59.4</v>
      </c>
      <c r="BY6" s="67" t="str">
        <f>IF(BY8="-","【-】","【"&amp;SUBSTITUTE(TEXT(BY8,"#,##0.0"),"-","△")&amp;"】")</f>
        <v>【74.9】</v>
      </c>
      <c r="BZ6" s="68">
        <f>IF(BZ8="-",NA(),BZ8)</f>
        <v>23656</v>
      </c>
      <c r="CA6" s="68">
        <f t="shared" ref="CA6:CI6" si="8">IF(CA8="-",NA(),CA8)</f>
        <v>23298</v>
      </c>
      <c r="CB6" s="68">
        <f t="shared" si="8"/>
        <v>23605</v>
      </c>
      <c r="CC6" s="68">
        <f t="shared" si="8"/>
        <v>24092</v>
      </c>
      <c r="CD6" s="68">
        <f t="shared" si="8"/>
        <v>24164</v>
      </c>
      <c r="CE6" s="68">
        <f t="shared" si="8"/>
        <v>24767</v>
      </c>
      <c r="CF6" s="68">
        <f t="shared" si="8"/>
        <v>25920</v>
      </c>
      <c r="CG6" s="68">
        <f t="shared" si="8"/>
        <v>24479</v>
      </c>
      <c r="CH6" s="68">
        <f t="shared" si="8"/>
        <v>25136</v>
      </c>
      <c r="CI6" s="68">
        <f t="shared" si="8"/>
        <v>26485</v>
      </c>
      <c r="CJ6" s="67" t="str">
        <f>IF(CJ8="-","【-】","【"&amp;SUBSTITUTE(TEXT(CJ8,"#,##0"),"-","△")&amp;"】")</f>
        <v>【52,412】</v>
      </c>
      <c r="CK6" s="68">
        <f>IF(CK8="-",NA(),CK8)</f>
        <v>7280</v>
      </c>
      <c r="CL6" s="68">
        <f t="shared" ref="CL6:CT6" si="9">IF(CL8="-",NA(),CL8)</f>
        <v>7214</v>
      </c>
      <c r="CM6" s="68">
        <f t="shared" si="9"/>
        <v>7151</v>
      </c>
      <c r="CN6" s="68">
        <f t="shared" si="9"/>
        <v>6926</v>
      </c>
      <c r="CO6" s="68">
        <f t="shared" si="9"/>
        <v>7589</v>
      </c>
      <c r="CP6" s="68">
        <f t="shared" si="9"/>
        <v>7997</v>
      </c>
      <c r="CQ6" s="68">
        <f t="shared" si="9"/>
        <v>8159</v>
      </c>
      <c r="CR6" s="68">
        <f t="shared" si="9"/>
        <v>8000</v>
      </c>
      <c r="CS6" s="68">
        <f t="shared" si="9"/>
        <v>8023</v>
      </c>
      <c r="CT6" s="68">
        <f t="shared" si="9"/>
        <v>8109</v>
      </c>
      <c r="CU6" s="67" t="str">
        <f>IF(CU8="-","【-】","【"&amp;SUBSTITUTE(TEXT(CU8,"#,##0"),"-","△")&amp;"】")</f>
        <v>【14,708】</v>
      </c>
      <c r="CV6" s="67">
        <f>IF(CV8="-",NA(),CV8)</f>
        <v>0</v>
      </c>
      <c r="CW6" s="67">
        <f t="shared" ref="CW6:DE6" si="10">IF(CW8="-",NA(),CW8)</f>
        <v>0</v>
      </c>
      <c r="CX6" s="67">
        <f t="shared" si="10"/>
        <v>0</v>
      </c>
      <c r="CY6" s="67">
        <f t="shared" si="10"/>
        <v>0</v>
      </c>
      <c r="CZ6" s="67">
        <f t="shared" si="10"/>
        <v>0</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18.100000000000001</v>
      </c>
      <c r="DH6" s="67">
        <f t="shared" ref="DH6:DP6" si="11">IF(DH8="-",NA(),DH8)</f>
        <v>18.8</v>
      </c>
      <c r="DI6" s="67">
        <f t="shared" si="11"/>
        <v>18.899999999999999</v>
      </c>
      <c r="DJ6" s="67">
        <f t="shared" si="11"/>
        <v>17.600000000000001</v>
      </c>
      <c r="DK6" s="67">
        <f t="shared" si="11"/>
        <v>18.600000000000001</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53.3</v>
      </c>
      <c r="DS6" s="67">
        <f t="shared" ref="DS6:EA6" si="12">IF(DS8="-",NA(),DS8)</f>
        <v>56.7</v>
      </c>
      <c r="DT6" s="67">
        <f t="shared" si="12"/>
        <v>60.1</v>
      </c>
      <c r="DU6" s="67">
        <f t="shared" si="12"/>
        <v>60.5</v>
      </c>
      <c r="DV6" s="67">
        <f t="shared" si="12"/>
        <v>62.7</v>
      </c>
      <c r="DW6" s="67">
        <f t="shared" si="12"/>
        <v>47.3</v>
      </c>
      <c r="DX6" s="67">
        <f t="shared" si="12"/>
        <v>50.2</v>
      </c>
      <c r="DY6" s="67">
        <f t="shared" si="12"/>
        <v>52.7</v>
      </c>
      <c r="DZ6" s="67">
        <f t="shared" si="12"/>
        <v>52.8</v>
      </c>
      <c r="EA6" s="67">
        <f t="shared" si="12"/>
        <v>54.2</v>
      </c>
      <c r="EB6" s="67" t="str">
        <f>IF(EB8="-","【-】","【"&amp;SUBSTITUTE(TEXT(EB8,"#,##0.0"),"-","△")&amp;"】")</f>
        <v>【52.5】</v>
      </c>
      <c r="EC6" s="67">
        <f>IF(EC8="-",NA(),EC8)</f>
        <v>63.2</v>
      </c>
      <c r="ED6" s="67">
        <f t="shared" ref="ED6:EL6" si="13">IF(ED8="-",NA(),ED8)</f>
        <v>67.400000000000006</v>
      </c>
      <c r="EE6" s="67">
        <f t="shared" si="13"/>
        <v>73.099999999999994</v>
      </c>
      <c r="EF6" s="67">
        <f t="shared" si="13"/>
        <v>76.900000000000006</v>
      </c>
      <c r="EG6" s="67">
        <f t="shared" si="13"/>
        <v>76.400000000000006</v>
      </c>
      <c r="EH6" s="67">
        <f t="shared" si="13"/>
        <v>66.7</v>
      </c>
      <c r="EI6" s="67">
        <f t="shared" si="13"/>
        <v>67.2</v>
      </c>
      <c r="EJ6" s="67">
        <f t="shared" si="13"/>
        <v>70.5</v>
      </c>
      <c r="EK6" s="67">
        <f t="shared" si="13"/>
        <v>68.900000000000006</v>
      </c>
      <c r="EL6" s="67">
        <f t="shared" si="13"/>
        <v>70.2</v>
      </c>
      <c r="EM6" s="67" t="str">
        <f>IF(EM8="-","【-】","【"&amp;SUBSTITUTE(TEXT(EM8,"#,##0.0"),"-","△")&amp;"】")</f>
        <v>【68.8】</v>
      </c>
      <c r="EN6" s="68">
        <f>IF(EN8="-",NA(),EN8)</f>
        <v>42838886</v>
      </c>
      <c r="EO6" s="68">
        <f t="shared" ref="EO6:EW6" si="14">IF(EO8="-",NA(),EO8)</f>
        <v>43451182</v>
      </c>
      <c r="EP6" s="68">
        <f t="shared" si="14"/>
        <v>43971864</v>
      </c>
      <c r="EQ6" s="68">
        <f t="shared" si="14"/>
        <v>46375682</v>
      </c>
      <c r="ER6" s="68">
        <f t="shared" si="14"/>
        <v>47450023</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155</v>
      </c>
      <c r="B7" s="65">
        <f t="shared" ref="B7:AG7" si="15">B8</f>
        <v>2018</v>
      </c>
      <c r="C7" s="65">
        <f t="shared" si="15"/>
        <v>328952</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8</v>
      </c>
      <c r="R7" s="65" t="str">
        <f t="shared" si="15"/>
        <v>対象</v>
      </c>
      <c r="S7" s="65" t="str">
        <f t="shared" si="15"/>
        <v>-</v>
      </c>
      <c r="T7" s="65" t="str">
        <f t="shared" si="15"/>
        <v>救 へ 輪</v>
      </c>
      <c r="U7" s="66" t="str">
        <f>U8</f>
        <v>-</v>
      </c>
      <c r="V7" s="66">
        <f>V8</f>
        <v>3468</v>
      </c>
      <c r="W7" s="65" t="str">
        <f>W8</f>
        <v>第１種該当</v>
      </c>
      <c r="X7" s="65" t="str">
        <f t="shared" si="15"/>
        <v>１０：１</v>
      </c>
      <c r="Y7" s="66">
        <f t="shared" si="15"/>
        <v>20</v>
      </c>
      <c r="Z7" s="66">
        <f t="shared" si="15"/>
        <v>24</v>
      </c>
      <c r="AA7" s="66" t="str">
        <f t="shared" si="15"/>
        <v>-</v>
      </c>
      <c r="AB7" s="66" t="str">
        <f t="shared" si="15"/>
        <v>-</v>
      </c>
      <c r="AC7" s="66" t="str">
        <f t="shared" si="15"/>
        <v>-</v>
      </c>
      <c r="AD7" s="66">
        <f t="shared" si="15"/>
        <v>44</v>
      </c>
      <c r="AE7" s="66">
        <f t="shared" si="15"/>
        <v>20</v>
      </c>
      <c r="AF7" s="66">
        <f t="shared" si="15"/>
        <v>24</v>
      </c>
      <c r="AG7" s="66">
        <f t="shared" si="15"/>
        <v>44</v>
      </c>
      <c r="AH7" s="67">
        <f>AH8</f>
        <v>97.8</v>
      </c>
      <c r="AI7" s="67">
        <f t="shared" ref="AI7:AQ7" si="16">AI8</f>
        <v>96.7</v>
      </c>
      <c r="AJ7" s="67">
        <f t="shared" si="16"/>
        <v>98.5</v>
      </c>
      <c r="AK7" s="67">
        <f t="shared" si="16"/>
        <v>107.1</v>
      </c>
      <c r="AL7" s="67">
        <f t="shared" si="16"/>
        <v>102.3</v>
      </c>
      <c r="AM7" s="67">
        <f t="shared" si="16"/>
        <v>96.5</v>
      </c>
      <c r="AN7" s="67">
        <f t="shared" si="16"/>
        <v>97.7</v>
      </c>
      <c r="AO7" s="67">
        <f t="shared" si="16"/>
        <v>96.2</v>
      </c>
      <c r="AP7" s="67">
        <f t="shared" si="16"/>
        <v>94.8</v>
      </c>
      <c r="AQ7" s="67">
        <f t="shared" si="16"/>
        <v>96.1</v>
      </c>
      <c r="AR7" s="67"/>
      <c r="AS7" s="67">
        <f>AS8</f>
        <v>83.9</v>
      </c>
      <c r="AT7" s="67">
        <f t="shared" ref="AT7:BB7" si="17">AT8</f>
        <v>79.599999999999994</v>
      </c>
      <c r="AU7" s="67">
        <f t="shared" si="17"/>
        <v>76.8</v>
      </c>
      <c r="AV7" s="67">
        <f t="shared" si="17"/>
        <v>80.599999999999994</v>
      </c>
      <c r="AW7" s="67">
        <f t="shared" si="17"/>
        <v>78</v>
      </c>
      <c r="AX7" s="67">
        <f t="shared" si="17"/>
        <v>70.5</v>
      </c>
      <c r="AY7" s="67">
        <f t="shared" si="17"/>
        <v>72.2</v>
      </c>
      <c r="AZ7" s="67">
        <f t="shared" si="17"/>
        <v>69.5</v>
      </c>
      <c r="BA7" s="67">
        <f t="shared" si="17"/>
        <v>67.7</v>
      </c>
      <c r="BB7" s="67">
        <f t="shared" si="17"/>
        <v>66.8</v>
      </c>
      <c r="BC7" s="67"/>
      <c r="BD7" s="67">
        <f>BD8</f>
        <v>43.8</v>
      </c>
      <c r="BE7" s="67">
        <f t="shared" ref="BE7:BM7" si="18">BE8</f>
        <v>50.7</v>
      </c>
      <c r="BF7" s="67">
        <f t="shared" si="18"/>
        <v>56.8</v>
      </c>
      <c r="BG7" s="67">
        <f t="shared" si="18"/>
        <v>51.4</v>
      </c>
      <c r="BH7" s="67">
        <f t="shared" si="18"/>
        <v>50.9</v>
      </c>
      <c r="BI7" s="67">
        <f t="shared" si="18"/>
        <v>154.80000000000001</v>
      </c>
      <c r="BJ7" s="67">
        <f t="shared" si="18"/>
        <v>139.9</v>
      </c>
      <c r="BK7" s="67">
        <f t="shared" si="18"/>
        <v>156.6</v>
      </c>
      <c r="BL7" s="67">
        <f t="shared" si="18"/>
        <v>106</v>
      </c>
      <c r="BM7" s="67">
        <f t="shared" si="18"/>
        <v>118.7</v>
      </c>
      <c r="BN7" s="67"/>
      <c r="BO7" s="67">
        <f>BO8</f>
        <v>89</v>
      </c>
      <c r="BP7" s="67">
        <f t="shared" ref="BP7:BX7" si="19">BP8</f>
        <v>88.2</v>
      </c>
      <c r="BQ7" s="67">
        <f t="shared" si="19"/>
        <v>85.9</v>
      </c>
      <c r="BR7" s="67">
        <f t="shared" si="19"/>
        <v>85.5</v>
      </c>
      <c r="BS7" s="67">
        <f t="shared" si="19"/>
        <v>86.6</v>
      </c>
      <c r="BT7" s="67">
        <f t="shared" si="19"/>
        <v>63.9</v>
      </c>
      <c r="BU7" s="67">
        <f t="shared" si="19"/>
        <v>64.900000000000006</v>
      </c>
      <c r="BV7" s="67">
        <f t="shared" si="19"/>
        <v>63.4</v>
      </c>
      <c r="BW7" s="67">
        <f t="shared" si="19"/>
        <v>62.3</v>
      </c>
      <c r="BX7" s="67">
        <f t="shared" si="19"/>
        <v>59.4</v>
      </c>
      <c r="BY7" s="67"/>
      <c r="BZ7" s="68">
        <f>BZ8</f>
        <v>23656</v>
      </c>
      <c r="CA7" s="68">
        <f t="shared" ref="CA7:CI7" si="20">CA8</f>
        <v>23298</v>
      </c>
      <c r="CB7" s="68">
        <f t="shared" si="20"/>
        <v>23605</v>
      </c>
      <c r="CC7" s="68">
        <f t="shared" si="20"/>
        <v>24092</v>
      </c>
      <c r="CD7" s="68">
        <f t="shared" si="20"/>
        <v>24164</v>
      </c>
      <c r="CE7" s="68">
        <f t="shared" si="20"/>
        <v>24767</v>
      </c>
      <c r="CF7" s="68">
        <f t="shared" si="20"/>
        <v>25920</v>
      </c>
      <c r="CG7" s="68">
        <f t="shared" si="20"/>
        <v>24479</v>
      </c>
      <c r="CH7" s="68">
        <f t="shared" si="20"/>
        <v>25136</v>
      </c>
      <c r="CI7" s="68">
        <f t="shared" si="20"/>
        <v>26485</v>
      </c>
      <c r="CJ7" s="67"/>
      <c r="CK7" s="68">
        <f>CK8</f>
        <v>7280</v>
      </c>
      <c r="CL7" s="68">
        <f t="shared" ref="CL7:CT7" si="21">CL8</f>
        <v>7214</v>
      </c>
      <c r="CM7" s="68">
        <f t="shared" si="21"/>
        <v>7151</v>
      </c>
      <c r="CN7" s="68">
        <f t="shared" si="21"/>
        <v>6926</v>
      </c>
      <c r="CO7" s="68">
        <f t="shared" si="21"/>
        <v>7589</v>
      </c>
      <c r="CP7" s="68">
        <f t="shared" si="21"/>
        <v>7997</v>
      </c>
      <c r="CQ7" s="68">
        <f t="shared" si="21"/>
        <v>8159</v>
      </c>
      <c r="CR7" s="68">
        <f t="shared" si="21"/>
        <v>8000</v>
      </c>
      <c r="CS7" s="68">
        <f t="shared" si="21"/>
        <v>8023</v>
      </c>
      <c r="CT7" s="68">
        <f t="shared" si="21"/>
        <v>8109</v>
      </c>
      <c r="CU7" s="67"/>
      <c r="CV7" s="67">
        <f>CV8</f>
        <v>0</v>
      </c>
      <c r="CW7" s="67">
        <f t="shared" ref="CW7:DE7" si="22">CW8</f>
        <v>0</v>
      </c>
      <c r="CX7" s="67">
        <f t="shared" si="22"/>
        <v>0</v>
      </c>
      <c r="CY7" s="67">
        <f t="shared" si="22"/>
        <v>0</v>
      </c>
      <c r="CZ7" s="67">
        <f t="shared" si="22"/>
        <v>0</v>
      </c>
      <c r="DA7" s="67">
        <f t="shared" si="22"/>
        <v>73.400000000000006</v>
      </c>
      <c r="DB7" s="67">
        <f t="shared" si="22"/>
        <v>75.2</v>
      </c>
      <c r="DC7" s="67">
        <f t="shared" si="22"/>
        <v>79.5</v>
      </c>
      <c r="DD7" s="67">
        <f t="shared" si="22"/>
        <v>81.099999999999994</v>
      </c>
      <c r="DE7" s="67">
        <f t="shared" si="22"/>
        <v>81.599999999999994</v>
      </c>
      <c r="DF7" s="67"/>
      <c r="DG7" s="67">
        <f>DG8</f>
        <v>18.100000000000001</v>
      </c>
      <c r="DH7" s="67">
        <f t="shared" ref="DH7:DP7" si="23">DH8</f>
        <v>18.8</v>
      </c>
      <c r="DI7" s="67">
        <f t="shared" si="23"/>
        <v>18.899999999999999</v>
      </c>
      <c r="DJ7" s="67">
        <f t="shared" si="23"/>
        <v>17.600000000000001</v>
      </c>
      <c r="DK7" s="67">
        <f t="shared" si="23"/>
        <v>18.600000000000001</v>
      </c>
      <c r="DL7" s="67">
        <f t="shared" si="23"/>
        <v>19.100000000000001</v>
      </c>
      <c r="DM7" s="67">
        <f t="shared" si="23"/>
        <v>19.3</v>
      </c>
      <c r="DN7" s="67">
        <f t="shared" si="23"/>
        <v>17.600000000000001</v>
      </c>
      <c r="DO7" s="67">
        <f t="shared" si="23"/>
        <v>17.399999999999999</v>
      </c>
      <c r="DP7" s="67">
        <f t="shared" si="23"/>
        <v>16</v>
      </c>
      <c r="DQ7" s="67"/>
      <c r="DR7" s="67">
        <f>DR8</f>
        <v>53.3</v>
      </c>
      <c r="DS7" s="67">
        <f t="shared" ref="DS7:EA7" si="24">DS8</f>
        <v>56.7</v>
      </c>
      <c r="DT7" s="67">
        <f t="shared" si="24"/>
        <v>60.1</v>
      </c>
      <c r="DU7" s="67">
        <f t="shared" si="24"/>
        <v>60.5</v>
      </c>
      <c r="DV7" s="67">
        <f t="shared" si="24"/>
        <v>62.7</v>
      </c>
      <c r="DW7" s="67">
        <f t="shared" si="24"/>
        <v>47.3</v>
      </c>
      <c r="DX7" s="67">
        <f t="shared" si="24"/>
        <v>50.2</v>
      </c>
      <c r="DY7" s="67">
        <f t="shared" si="24"/>
        <v>52.7</v>
      </c>
      <c r="DZ7" s="67">
        <f t="shared" si="24"/>
        <v>52.8</v>
      </c>
      <c r="EA7" s="67">
        <f t="shared" si="24"/>
        <v>54.2</v>
      </c>
      <c r="EB7" s="67"/>
      <c r="EC7" s="67">
        <f>EC8</f>
        <v>63.2</v>
      </c>
      <c r="ED7" s="67">
        <f t="shared" ref="ED7:EL7" si="25">ED8</f>
        <v>67.400000000000006</v>
      </c>
      <c r="EE7" s="67">
        <f t="shared" si="25"/>
        <v>73.099999999999994</v>
      </c>
      <c r="EF7" s="67">
        <f t="shared" si="25"/>
        <v>76.900000000000006</v>
      </c>
      <c r="EG7" s="67">
        <f t="shared" si="25"/>
        <v>76.400000000000006</v>
      </c>
      <c r="EH7" s="67">
        <f t="shared" si="25"/>
        <v>66.7</v>
      </c>
      <c r="EI7" s="67">
        <f t="shared" si="25"/>
        <v>67.2</v>
      </c>
      <c r="EJ7" s="67">
        <f t="shared" si="25"/>
        <v>70.5</v>
      </c>
      <c r="EK7" s="67">
        <f t="shared" si="25"/>
        <v>68.900000000000006</v>
      </c>
      <c r="EL7" s="67">
        <f t="shared" si="25"/>
        <v>70.2</v>
      </c>
      <c r="EM7" s="67"/>
      <c r="EN7" s="68">
        <f>EN8</f>
        <v>42838886</v>
      </c>
      <c r="EO7" s="68">
        <f t="shared" ref="EO7:EW7" si="26">EO8</f>
        <v>43451182</v>
      </c>
      <c r="EP7" s="68">
        <f t="shared" si="26"/>
        <v>43971864</v>
      </c>
      <c r="EQ7" s="68">
        <f t="shared" si="26"/>
        <v>46375682</v>
      </c>
      <c r="ER7" s="68">
        <f t="shared" si="26"/>
        <v>47450023</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328952</v>
      </c>
      <c r="D8" s="70">
        <v>46</v>
      </c>
      <c r="E8" s="70">
        <v>6</v>
      </c>
      <c r="F8" s="70">
        <v>0</v>
      </c>
      <c r="G8" s="70">
        <v>2</v>
      </c>
      <c r="H8" s="70" t="s">
        <v>156</v>
      </c>
      <c r="I8" s="70" t="s">
        <v>157</v>
      </c>
      <c r="J8" s="70" t="s">
        <v>158</v>
      </c>
      <c r="K8" s="70" t="s">
        <v>159</v>
      </c>
      <c r="L8" s="70" t="s">
        <v>160</v>
      </c>
      <c r="M8" s="70" t="s">
        <v>161</v>
      </c>
      <c r="N8" s="70" t="s">
        <v>162</v>
      </c>
      <c r="O8" s="70" t="s">
        <v>163</v>
      </c>
      <c r="P8" s="70" t="s">
        <v>164</v>
      </c>
      <c r="Q8" s="71">
        <v>8</v>
      </c>
      <c r="R8" s="70" t="s">
        <v>165</v>
      </c>
      <c r="S8" s="70" t="s">
        <v>38</v>
      </c>
      <c r="T8" s="70" t="s">
        <v>166</v>
      </c>
      <c r="U8" s="71" t="s">
        <v>38</v>
      </c>
      <c r="V8" s="71">
        <v>3468</v>
      </c>
      <c r="W8" s="70" t="s">
        <v>167</v>
      </c>
      <c r="X8" s="72" t="s">
        <v>168</v>
      </c>
      <c r="Y8" s="71">
        <v>20</v>
      </c>
      <c r="Z8" s="71">
        <v>24</v>
      </c>
      <c r="AA8" s="71" t="s">
        <v>38</v>
      </c>
      <c r="AB8" s="71" t="s">
        <v>38</v>
      </c>
      <c r="AC8" s="71" t="s">
        <v>38</v>
      </c>
      <c r="AD8" s="71">
        <v>44</v>
      </c>
      <c r="AE8" s="71">
        <v>20</v>
      </c>
      <c r="AF8" s="71">
        <v>24</v>
      </c>
      <c r="AG8" s="71">
        <v>44</v>
      </c>
      <c r="AH8" s="73">
        <v>97.8</v>
      </c>
      <c r="AI8" s="73">
        <v>96.7</v>
      </c>
      <c r="AJ8" s="73">
        <v>98.5</v>
      </c>
      <c r="AK8" s="73">
        <v>107.1</v>
      </c>
      <c r="AL8" s="73">
        <v>102.3</v>
      </c>
      <c r="AM8" s="73">
        <v>96.5</v>
      </c>
      <c r="AN8" s="73">
        <v>97.7</v>
      </c>
      <c r="AO8" s="73">
        <v>96.2</v>
      </c>
      <c r="AP8" s="73">
        <v>94.8</v>
      </c>
      <c r="AQ8" s="73">
        <v>96.1</v>
      </c>
      <c r="AR8" s="73">
        <v>98.8</v>
      </c>
      <c r="AS8" s="73">
        <v>83.9</v>
      </c>
      <c r="AT8" s="73">
        <v>79.599999999999994</v>
      </c>
      <c r="AU8" s="73">
        <v>76.8</v>
      </c>
      <c r="AV8" s="73">
        <v>80.599999999999994</v>
      </c>
      <c r="AW8" s="73">
        <v>78</v>
      </c>
      <c r="AX8" s="73">
        <v>70.5</v>
      </c>
      <c r="AY8" s="73">
        <v>72.2</v>
      </c>
      <c r="AZ8" s="73">
        <v>69.5</v>
      </c>
      <c r="BA8" s="73">
        <v>67.7</v>
      </c>
      <c r="BB8" s="73">
        <v>66.8</v>
      </c>
      <c r="BC8" s="73">
        <v>89.7</v>
      </c>
      <c r="BD8" s="74">
        <v>43.8</v>
      </c>
      <c r="BE8" s="74">
        <v>50.7</v>
      </c>
      <c r="BF8" s="74">
        <v>56.8</v>
      </c>
      <c r="BG8" s="74">
        <v>51.4</v>
      </c>
      <c r="BH8" s="74">
        <v>50.9</v>
      </c>
      <c r="BI8" s="74">
        <v>154.80000000000001</v>
      </c>
      <c r="BJ8" s="74">
        <v>139.9</v>
      </c>
      <c r="BK8" s="74">
        <v>156.6</v>
      </c>
      <c r="BL8" s="74">
        <v>106</v>
      </c>
      <c r="BM8" s="74">
        <v>118.7</v>
      </c>
      <c r="BN8" s="74">
        <v>64.099999999999994</v>
      </c>
      <c r="BO8" s="73">
        <v>89</v>
      </c>
      <c r="BP8" s="73">
        <v>88.2</v>
      </c>
      <c r="BQ8" s="73">
        <v>85.9</v>
      </c>
      <c r="BR8" s="73">
        <v>85.5</v>
      </c>
      <c r="BS8" s="73">
        <v>86.6</v>
      </c>
      <c r="BT8" s="73">
        <v>63.9</v>
      </c>
      <c r="BU8" s="73">
        <v>64.900000000000006</v>
      </c>
      <c r="BV8" s="73">
        <v>63.4</v>
      </c>
      <c r="BW8" s="73">
        <v>62.3</v>
      </c>
      <c r="BX8" s="73">
        <v>59.4</v>
      </c>
      <c r="BY8" s="73">
        <v>74.900000000000006</v>
      </c>
      <c r="BZ8" s="74">
        <v>23656</v>
      </c>
      <c r="CA8" s="74">
        <v>23298</v>
      </c>
      <c r="CB8" s="74">
        <v>23605</v>
      </c>
      <c r="CC8" s="74">
        <v>24092</v>
      </c>
      <c r="CD8" s="74">
        <v>24164</v>
      </c>
      <c r="CE8" s="74">
        <v>24767</v>
      </c>
      <c r="CF8" s="74">
        <v>25920</v>
      </c>
      <c r="CG8" s="74">
        <v>24479</v>
      </c>
      <c r="CH8" s="74">
        <v>25136</v>
      </c>
      <c r="CI8" s="74">
        <v>26485</v>
      </c>
      <c r="CJ8" s="73">
        <v>52412</v>
      </c>
      <c r="CK8" s="74">
        <v>7280</v>
      </c>
      <c r="CL8" s="74">
        <v>7214</v>
      </c>
      <c r="CM8" s="74">
        <v>7151</v>
      </c>
      <c r="CN8" s="74">
        <v>6926</v>
      </c>
      <c r="CO8" s="74">
        <v>7589</v>
      </c>
      <c r="CP8" s="74">
        <v>7997</v>
      </c>
      <c r="CQ8" s="74">
        <v>8159</v>
      </c>
      <c r="CR8" s="74">
        <v>8000</v>
      </c>
      <c r="CS8" s="74">
        <v>8023</v>
      </c>
      <c r="CT8" s="74">
        <v>8109</v>
      </c>
      <c r="CU8" s="73">
        <v>14708</v>
      </c>
      <c r="CV8" s="74">
        <v>0</v>
      </c>
      <c r="CW8" s="74">
        <v>0</v>
      </c>
      <c r="CX8" s="74">
        <v>0</v>
      </c>
      <c r="CY8" s="74">
        <v>0</v>
      </c>
      <c r="CZ8" s="74">
        <v>0</v>
      </c>
      <c r="DA8" s="74">
        <v>73.400000000000006</v>
      </c>
      <c r="DB8" s="74">
        <v>75.2</v>
      </c>
      <c r="DC8" s="74">
        <v>79.5</v>
      </c>
      <c r="DD8" s="74">
        <v>81.099999999999994</v>
      </c>
      <c r="DE8" s="74">
        <v>81.599999999999994</v>
      </c>
      <c r="DF8" s="74">
        <v>54.8</v>
      </c>
      <c r="DG8" s="74">
        <v>18.100000000000001</v>
      </c>
      <c r="DH8" s="74">
        <v>18.8</v>
      </c>
      <c r="DI8" s="74">
        <v>18.899999999999999</v>
      </c>
      <c r="DJ8" s="74">
        <v>17.600000000000001</v>
      </c>
      <c r="DK8" s="74">
        <v>18.600000000000001</v>
      </c>
      <c r="DL8" s="74">
        <v>19.100000000000001</v>
      </c>
      <c r="DM8" s="74">
        <v>19.3</v>
      </c>
      <c r="DN8" s="74">
        <v>17.600000000000001</v>
      </c>
      <c r="DO8" s="74">
        <v>17.399999999999999</v>
      </c>
      <c r="DP8" s="74">
        <v>16</v>
      </c>
      <c r="DQ8" s="74">
        <v>24.3</v>
      </c>
      <c r="DR8" s="73">
        <v>53.3</v>
      </c>
      <c r="DS8" s="73">
        <v>56.7</v>
      </c>
      <c r="DT8" s="73">
        <v>60.1</v>
      </c>
      <c r="DU8" s="73">
        <v>60.5</v>
      </c>
      <c r="DV8" s="73">
        <v>62.7</v>
      </c>
      <c r="DW8" s="73">
        <v>47.3</v>
      </c>
      <c r="DX8" s="73">
        <v>50.2</v>
      </c>
      <c r="DY8" s="73">
        <v>52.7</v>
      </c>
      <c r="DZ8" s="73">
        <v>52.8</v>
      </c>
      <c r="EA8" s="73">
        <v>54.2</v>
      </c>
      <c r="EB8" s="73">
        <v>52.5</v>
      </c>
      <c r="EC8" s="73">
        <v>63.2</v>
      </c>
      <c r="ED8" s="73">
        <v>67.400000000000006</v>
      </c>
      <c r="EE8" s="73">
        <v>73.099999999999994</v>
      </c>
      <c r="EF8" s="73">
        <v>76.900000000000006</v>
      </c>
      <c r="EG8" s="73">
        <v>76.400000000000006</v>
      </c>
      <c r="EH8" s="73">
        <v>66.7</v>
      </c>
      <c r="EI8" s="73">
        <v>67.2</v>
      </c>
      <c r="EJ8" s="73">
        <v>70.5</v>
      </c>
      <c r="EK8" s="73">
        <v>68.900000000000006</v>
      </c>
      <c r="EL8" s="73">
        <v>70.2</v>
      </c>
      <c r="EM8" s="73">
        <v>68.8</v>
      </c>
      <c r="EN8" s="74">
        <v>42838886</v>
      </c>
      <c r="EO8" s="74">
        <v>43451182</v>
      </c>
      <c r="EP8" s="74">
        <v>43971864</v>
      </c>
      <c r="EQ8" s="74">
        <v>46375682</v>
      </c>
      <c r="ER8" s="74">
        <v>47450023</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