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72.11\共有\35000\きかく経営班\☆平成３１年度\平成30年度決算\H30経営比較分析表\"/>
    </mc:Choice>
  </mc:AlternateContent>
  <xr:revisionPtr revIDLastSave="0" documentId="13_ncr:1_{FA5A1A27-84A6-4724-975C-1CA51FCBBB24}" xr6:coauthVersionLast="45" xr6:coauthVersionMax="45" xr10:uidLastSave="{00000000-0000-0000-0000-000000000000}"/>
  <workbookProtection workbookAlgorithmName="SHA-512" workbookHashValue="8TNaY+sawsQcocwwiII1DYHAOc3HWWDDVWkuZ7nKYrCUACckwD6W4ci43KskOr6oN3xyF/Icg24n4Jheai22eg==" workbookSaltValue="Ajp5dTRRszFPKJlIU2Xbvw==" workbookSpinCount="100000" lockStructure="1"/>
  <bookViews>
    <workbookView xWindow="-120" yWindow="-120" windowWidth="29040" windowHeight="182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B12" i="4"/>
  <c r="LP10" i="4"/>
  <c r="JW10" i="4"/>
  <c r="ID10" i="4"/>
  <c r="FZ10" i="4"/>
  <c r="EG10" i="4"/>
  <c r="AU10" i="4"/>
  <c r="B10" i="4"/>
  <c r="LP8" i="4"/>
  <c r="ID8" i="4"/>
  <c r="FZ8" i="4"/>
  <c r="EG8" i="4"/>
  <c r="CN8" i="4"/>
  <c r="AU8" i="4"/>
  <c r="B8" i="4"/>
  <c r="B6" i="4"/>
  <c r="MH78" i="4" l="1"/>
  <c r="IZ54" i="4"/>
  <c r="IZ32" i="4"/>
  <c r="MN54" i="4"/>
  <c r="MN32" i="4"/>
  <c r="HM78" i="4"/>
  <c r="FL54" i="4"/>
  <c r="FL32" i="4"/>
  <c r="CS78" i="4"/>
  <c r="BX54" i="4"/>
  <c r="BX32" i="4"/>
  <c r="C11" i="5"/>
  <c r="D11" i="5"/>
  <c r="E11" i="5"/>
  <c r="B11" i="5"/>
  <c r="FH78" i="4" l="1"/>
  <c r="DS54" i="4"/>
  <c r="DS32" i="4"/>
  <c r="AE54" i="4"/>
  <c r="KC78" i="4"/>
  <c r="AN78" i="4"/>
  <c r="AE32" i="4"/>
  <c r="HG54" i="4"/>
  <c r="HG32" i="4"/>
  <c r="KU54" i="4"/>
  <c r="KU32" i="4"/>
  <c r="KF32" i="4"/>
  <c r="JJ78" i="4"/>
  <c r="GR54" i="4"/>
  <c r="GR32" i="4"/>
  <c r="DD32" i="4"/>
  <c r="EO78" i="4"/>
  <c r="DD54" i="4"/>
  <c r="U78" i="4"/>
  <c r="P54" i="4"/>
  <c r="P32" i="4"/>
  <c r="KF54" i="4"/>
  <c r="LY54" i="4"/>
  <c r="LY32" i="4"/>
  <c r="IK32" i="4"/>
  <c r="BI32" i="4"/>
  <c r="LO78" i="4"/>
  <c r="IK54" i="4"/>
  <c r="BZ78" i="4"/>
  <c r="GT78" i="4"/>
  <c r="EW54" i="4"/>
  <c r="EW32" i="4"/>
  <c r="BI54" i="4"/>
  <c r="BG78" i="4"/>
  <c r="AT54" i="4"/>
  <c r="AT32" i="4"/>
  <c r="EH54" i="4"/>
  <c r="LJ54" i="4"/>
  <c r="LJ32" i="4"/>
  <c r="KV78" i="4"/>
  <c r="HV54" i="4"/>
  <c r="HV32" i="4"/>
  <c r="GA78" i="4"/>
  <c r="EH32" i="4"/>
</calcChain>
</file>

<file path=xl/sharedStrings.xml><?xml version="1.0" encoding="utf-8"?>
<sst xmlns="http://schemas.openxmlformats.org/spreadsheetml/2006/main" count="320" uniqueCount="183">
  <si>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</si>
  <si>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</si>
  <si>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</si>
  <si>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</si>
  <si>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</si>
  <si>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</si>
  <si>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</si>
  <si>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</si>
  <si>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</si>
  <si>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</si>
  <si>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</si>
  <si>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</si>
  <si>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</si>
  <si>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</si>
  <si>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</si>
  <si>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</si>
  <si>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</si>
  <si>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</si>
  <si>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</si>
  <si>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</si>
  <si>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</si>
  <si>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</si>
  <si>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</si>
  <si>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</si>
  <si>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</si>
  <si>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</si>
  <si>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</si>
  <si>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</si>
  <si>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</si>
  <si>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</si>
  <si>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</si>
  <si>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</si>
  <si>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</si>
  <si>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</si>
  <si>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</si>
  <si>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</si>
  <si>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</si>
  <si>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</si>
  <si>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</si>
  <si>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</si>
  <si>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</si>
  <si>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</si>
  <si>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</si>
  <si>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</si>
  <si>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</si>
  <si>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</si>
  <si>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</si>
  <si>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</si>
  <si>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</si>
  <si>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</si>
  <si>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</si>
  <si>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</si>
  <si>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</si>
  <si>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</si>
  <si>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</si>
  <si>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</si>
  <si>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</si>
  <si>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</si>
  <si>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</si>
  <si>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</si>
  <si>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</si>
  <si>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</si>
  <si>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</si>
  <si>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</si>
  <si>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</si>
  <si>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</si>
  <si>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</si>
  <si>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</si>
  <si>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</si>
  <si>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</si>
  <si>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</si>
  <si>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</si>
  <si>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</si>
  <si>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</si>
  <si>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</si>
  <si>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</si>
  <si>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</si>
  <si>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</si>
  <si>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</si>
  <si>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</si>
  <si>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</si>
  <si>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</si>
  <si>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</si>
  <si>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</si>
  <si>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</si>
  <si>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</si>
  <si>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</si>
  <si>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</si>
  <si>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</si>
  <si>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</si>
  <si>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</si>
  <si>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</si>
  <si>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</si>
  <si>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</si>
  <si>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</si>
  <si>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</si>
  <si>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</si>
  <si>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</si>
  <si>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</si>
  <si>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</si>
  <si>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</si>
  <si>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</si>
  <si>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</si>
  <si>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</si>
  <si>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</si>
  <si>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</si>
  <si>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</si>
  <si>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</si>
  <si>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</si>
  <si>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</si>
  <si>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</si>
  <si>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</si>
  <si>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</si>
  <si>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</si>
  <si>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</si>
  <si>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</si>
  <si>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</si>
  <si>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</si>
  <si>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</si>
  <si>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</si>
  <si>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</si>
  <si>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</si>
  <si>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</si>
  <si>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</si>
  <si>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</si>
  <si>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</si>
  <si>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</si>
  <si>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</si>
  <si>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</si>
  <si>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</si>
  <si>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</si>
  <si>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</si>
  <si>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</si>
  <si>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</si>
  <si>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</si>
  <si>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</si>
  <si>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</si>
  <si>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</si>
  <si>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</si>
  <si>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</si>
  <si>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</si>
  <si>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</si>
  <si>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</si>
  <si>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</si>
  <si>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</si>
  <si>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</si>
  <si>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</si>
  <si>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</si>
  <si>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</si>
  <si>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</si>
  <si>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</si>
  <si>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</si>
  <si>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</si>
  <si>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</si>
  <si>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</si>
  <si>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</si>
  <si>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</si>
  <si>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</si>
  <si>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</si>
  <si>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長崎県</t>
  </si>
  <si>
    <t>長崎県病院企業団</t>
  </si>
  <si>
    <t>上五島病院</t>
  </si>
  <si>
    <t>条例全部</t>
  </si>
  <si>
    <t>病院事業</t>
  </si>
  <si>
    <t>一般病院</t>
  </si>
  <si>
    <t>100床以上～200床未満</t>
  </si>
  <si>
    <t>学術・研究機関出身</t>
  </si>
  <si>
    <t>直営</t>
  </si>
  <si>
    <t>対象</t>
  </si>
  <si>
    <t>ド 透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</si>
  <si>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</si>
  <si>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</si>
  <si>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</si>
  <si>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</si>
  <si>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</si>
  <si>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</si>
  <si>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</si>
  <si>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</si>
  <si>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</si>
  <si>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上五島医療圏で唯一の入院機能を有する中核病院として、急性期、小児・周産期、精神、救急、災害、へき地医療を提供している。
　地域のニーズに合った病床機能への転換を行うとともに、基幹病院と附属診療所のそれぞれの医療機能の特徴を活かし、地域に信頼される安定的でより良い医療を目指している。
　行政、他医療機関、介護施設等との連携を密にして地域医療・ケアの充実に努めている。</t>
    <phoneticPr fontId="5"/>
  </si>
  <si>
    <t>　平成30年度は、人件費や減価償却費の増加が大きく影響し前年度よりも収支が悪化した。今後も医師を始め医療スタッフ確保のための費用や修繕・減価償却費が引き続き負担となることから、厳しい経営状況が続くと思われる。可能な限り各種経費の削減に努めるほか、業務改善により人員の適正配置について検討する等、組織全体で収支改善に取り組んでいく必要がある。　　　　　　　　　
　人口減少・高齢化の影響もあり、患者数は減少傾向にあるが、地域住民の需要に応えながら医療の充実を図りつつ、患者数の確保・経営の健全化を目指していく。</t>
    <rPh sb="1" eb="3">
      <t>ヘイセイ</t>
    </rPh>
    <rPh sb="5" eb="7">
      <t>ネンド</t>
    </rPh>
    <rPh sb="19" eb="21">
      <t>ゾウカ</t>
    </rPh>
    <rPh sb="22" eb="23">
      <t>オオ</t>
    </rPh>
    <rPh sb="25" eb="27">
      <t>エイキョウ</t>
    </rPh>
    <rPh sb="28" eb="31">
      <t>ゼンネンド</t>
    </rPh>
    <rPh sb="34" eb="36">
      <t>シュウシ</t>
    </rPh>
    <rPh sb="37" eb="39">
      <t>アッカ</t>
    </rPh>
    <rPh sb="48" eb="49">
      <t>ハジ</t>
    </rPh>
    <rPh sb="50" eb="52">
      <t>イリョウ</t>
    </rPh>
    <rPh sb="88" eb="89">
      <t>キビ</t>
    </rPh>
    <rPh sb="91" eb="93">
      <t>ケイエイ</t>
    </rPh>
    <rPh sb="93" eb="95">
      <t>ジョウキョウ</t>
    </rPh>
    <rPh sb="96" eb="97">
      <t>ツヅ</t>
    </rPh>
    <rPh sb="99" eb="100">
      <t>オモ</t>
    </rPh>
    <rPh sb="104" eb="106">
      <t>カノウ</t>
    </rPh>
    <rPh sb="107" eb="108">
      <t>カギ</t>
    </rPh>
    <rPh sb="109" eb="111">
      <t>カクシュ</t>
    </rPh>
    <rPh sb="111" eb="113">
      <t>ケイヒ</t>
    </rPh>
    <rPh sb="114" eb="116">
      <t>サクゲン</t>
    </rPh>
    <rPh sb="117" eb="118">
      <t>ツト</t>
    </rPh>
    <rPh sb="123" eb="125">
      <t>ギョウム</t>
    </rPh>
    <rPh sb="125" eb="127">
      <t>カイゼン</t>
    </rPh>
    <rPh sb="133" eb="135">
      <t>テキセイ</t>
    </rPh>
    <rPh sb="135" eb="137">
      <t>ハイチ</t>
    </rPh>
    <rPh sb="141" eb="143">
      <t>ケントウ</t>
    </rPh>
    <rPh sb="145" eb="146">
      <t>トウ</t>
    </rPh>
    <rPh sb="147" eb="149">
      <t>ソシキ</t>
    </rPh>
    <rPh sb="149" eb="151">
      <t>ゼンタイ</t>
    </rPh>
    <rPh sb="152" eb="154">
      <t>シュウシ</t>
    </rPh>
    <rPh sb="154" eb="156">
      <t>カイゼン</t>
    </rPh>
    <rPh sb="157" eb="158">
      <t>ト</t>
    </rPh>
    <rPh sb="159" eb="160">
      <t>ク</t>
    </rPh>
    <rPh sb="164" eb="166">
      <t>ヒツヨウ</t>
    </rPh>
    <phoneticPr fontId="5"/>
  </si>
  <si>
    <t>　当院は昭和61年に建築されており、これまで改修・増築工事を行なってきた。有形固定資産減価償却率・器械備品減価償却率ともに、増加傾向にある。
　1床当たり有形固定資産については例年平均値を上回っており、経年劣化が著しい器械の更新や、この地域の二次医療までを担っていくための設備整備が必要であり、また業務効率化を図るための新規の器械導入を行なってきたためである。　　　　　　　　　　　今後も過大投資とならないよう、経営状況を考慮しながら計画的に設備投資を行なっていく必要がある。　　　　　　　　　　　　　　　</t>
    <rPh sb="37" eb="39">
      <t>ユウケイ</t>
    </rPh>
    <rPh sb="47" eb="48">
      <t>リツ</t>
    </rPh>
    <rPh sb="49" eb="51">
      <t>キカイ</t>
    </rPh>
    <rPh sb="51" eb="53">
      <t>ビヒン</t>
    </rPh>
    <rPh sb="53" eb="55">
      <t>ゲンカ</t>
    </rPh>
    <rPh sb="55" eb="58">
      <t>ショウキャクリツ</t>
    </rPh>
    <rPh sb="62" eb="64">
      <t>ゾウカ</t>
    </rPh>
    <rPh sb="64" eb="66">
      <t>ケイコウ</t>
    </rPh>
    <rPh sb="118" eb="120">
      <t>チイキ</t>
    </rPh>
    <rPh sb="121" eb="123">
      <t>ニジ</t>
    </rPh>
    <rPh sb="123" eb="125">
      <t>イリョウ</t>
    </rPh>
    <rPh sb="128" eb="129">
      <t>ニナ</t>
    </rPh>
    <rPh sb="136" eb="138">
      <t>セツビ</t>
    </rPh>
    <rPh sb="138" eb="140">
      <t>セイビ</t>
    </rPh>
    <rPh sb="141" eb="143">
      <t>ヒツヨウ</t>
    </rPh>
    <rPh sb="191" eb="193">
      <t>コンゴ</t>
    </rPh>
    <rPh sb="194" eb="196">
      <t>カダイ</t>
    </rPh>
    <rPh sb="196" eb="198">
      <t>トウシ</t>
    </rPh>
    <rPh sb="206" eb="208">
      <t>ケイエイ</t>
    </rPh>
    <rPh sb="208" eb="210">
      <t>ジョウキョウ</t>
    </rPh>
    <rPh sb="211" eb="213">
      <t>コウリョ</t>
    </rPh>
    <rPh sb="217" eb="220">
      <t>ケイカクテキ</t>
    </rPh>
    <rPh sb="221" eb="223">
      <t>セツビ</t>
    </rPh>
    <rPh sb="223" eb="225">
      <t>トウシ</t>
    </rPh>
    <rPh sb="226" eb="227">
      <t>オコ</t>
    </rPh>
    <rPh sb="232" eb="234">
      <t>ヒツヨウ</t>
    </rPh>
    <phoneticPr fontId="5"/>
  </si>
  <si>
    <t>　経常収支比率は昨年度よりも悪化し、過去5年間で初めて類似病院の平均を下回った。医業収支比率も平均値を上回っているものの昨年度よりも2％減少した。これは労働時間の適正把握により職員給与費、特に医師給与費が増加したことが主な要因である。　　　　　　　　　　　　　　 　
　収益面では平成30年4月からＤＰＣ病院となったことと、地域包括ケア病床を増床したことにより入院患者１人１日当たり収益は大きく増加した。
　病床利用率は平均値を例年上回っているが、平均在院日数の短縮による延患者数の減少の影響もあり昨年度よりも6.3％減少している。</t>
    <rPh sb="14" eb="16">
      <t>アッカ</t>
    </rPh>
    <rPh sb="18" eb="20">
      <t>カコ</t>
    </rPh>
    <rPh sb="21" eb="22">
      <t>ネン</t>
    </rPh>
    <rPh sb="22" eb="23">
      <t>カン</t>
    </rPh>
    <rPh sb="24" eb="25">
      <t>ハジ</t>
    </rPh>
    <rPh sb="27" eb="29">
      <t>ルイジ</t>
    </rPh>
    <rPh sb="29" eb="31">
      <t>ビョウイン</t>
    </rPh>
    <rPh sb="32" eb="34">
      <t>ヘイキン</t>
    </rPh>
    <rPh sb="35" eb="37">
      <t>シタマワ</t>
    </rPh>
    <rPh sb="40" eb="42">
      <t>イギョウ</t>
    </rPh>
    <rPh sb="42" eb="44">
      <t>シュウシ</t>
    </rPh>
    <rPh sb="44" eb="46">
      <t>ヒリツ</t>
    </rPh>
    <rPh sb="47" eb="50">
      <t>ヘイキンチ</t>
    </rPh>
    <rPh sb="51" eb="53">
      <t>ウワマワ</t>
    </rPh>
    <rPh sb="60" eb="63">
      <t>サクネンド</t>
    </rPh>
    <rPh sb="68" eb="70">
      <t>ゲンショウ</t>
    </rPh>
    <rPh sb="76" eb="78">
      <t>ロウドウ</t>
    </rPh>
    <rPh sb="78" eb="80">
      <t>ジカン</t>
    </rPh>
    <rPh sb="81" eb="83">
      <t>テキセイ</t>
    </rPh>
    <rPh sb="83" eb="85">
      <t>ハアク</t>
    </rPh>
    <rPh sb="88" eb="90">
      <t>ショクイン</t>
    </rPh>
    <rPh sb="90" eb="93">
      <t>キュウヨヒ</t>
    </rPh>
    <rPh sb="94" eb="95">
      <t>トク</t>
    </rPh>
    <rPh sb="96" eb="98">
      <t>イシ</t>
    </rPh>
    <rPh sb="98" eb="101">
      <t>キュウヨヒ</t>
    </rPh>
    <rPh sb="102" eb="104">
      <t>ゾウカ</t>
    </rPh>
    <rPh sb="109" eb="110">
      <t>オモ</t>
    </rPh>
    <rPh sb="111" eb="113">
      <t>ヨウイン</t>
    </rPh>
    <rPh sb="135" eb="137">
      <t>シュウエキ</t>
    </rPh>
    <rPh sb="137" eb="138">
      <t>メン</t>
    </rPh>
    <rPh sb="140" eb="142">
      <t>ヘイセイ</t>
    </rPh>
    <rPh sb="144" eb="145">
      <t>ネン</t>
    </rPh>
    <rPh sb="146" eb="147">
      <t>ガツ</t>
    </rPh>
    <rPh sb="152" eb="154">
      <t>ビョウイン</t>
    </rPh>
    <rPh sb="162" eb="164">
      <t>チイキ</t>
    </rPh>
    <rPh sb="164" eb="166">
      <t>ホウカツ</t>
    </rPh>
    <rPh sb="168" eb="170">
      <t>ビョウショウ</t>
    </rPh>
    <rPh sb="171" eb="173">
      <t>ゾウショウ</t>
    </rPh>
    <rPh sb="180" eb="182">
      <t>ニュウイン</t>
    </rPh>
    <rPh sb="182" eb="184">
      <t>カンジャ</t>
    </rPh>
    <rPh sb="184" eb="186">
      <t>ヒトリ</t>
    </rPh>
    <rPh sb="187" eb="188">
      <t>ニチ</t>
    </rPh>
    <rPh sb="188" eb="189">
      <t>ア</t>
    </rPh>
    <rPh sb="191" eb="193">
      <t>シュウエキ</t>
    </rPh>
    <rPh sb="194" eb="195">
      <t>オオ</t>
    </rPh>
    <rPh sb="197" eb="199">
      <t>ゾウカ</t>
    </rPh>
    <rPh sb="204" eb="206">
      <t>ビョウショウ</t>
    </rPh>
    <rPh sb="206" eb="208">
      <t>リヨウ</t>
    </rPh>
    <rPh sb="210" eb="213">
      <t>ヘイキンチ</t>
    </rPh>
    <rPh sb="214" eb="216">
      <t>レイネン</t>
    </rPh>
    <rPh sb="216" eb="218">
      <t>ウワマワ</t>
    </rPh>
    <rPh sb="224" eb="226">
      <t>ヘイキン</t>
    </rPh>
    <rPh sb="226" eb="228">
      <t>ザイイン</t>
    </rPh>
    <rPh sb="228" eb="230">
      <t>ニッスウ</t>
    </rPh>
    <rPh sb="231" eb="233">
      <t>タンシュク</t>
    </rPh>
    <rPh sb="236" eb="237">
      <t>ノベ</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</si>
</sst>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80.8</c:v>
                </c:pt>
                <c:pt idx="1">
                  <c:v>81.8</c:v>
                </c:pt>
                <c:pt idx="2">
                  <c:v>85.1</c:v>
                </c:pt>
                <c:pt idx="3">
                  <c:v>81.8</c:v>
                </c:pt>
                <c:pt idx="4">
                  <c:v>75.5</c:v>
                </c:pt>
              </c:numCache>
            </c:numRef>
          </c:val>
          <c:extLst>
            <c:ext xmlns:c16="http://schemas.microsoft.com/office/drawing/2014/chart" uri="{C3380CC4-5D6E-409C-BE32-E72D297353CC}">
              <c16:uniqueId val="{00000000-BB38-425E-AA4A-A8E73648A4DC}"/>
            </c:ext>
          </c:extLst>
        </c:ser>
        <c:dLbls>
          <c:showLegendKey val="0"/>
          <c:showVal val="0"/>
          <c:showCatName val="0"/>
          <c:showSerName val="0"/>
          <c:showPercent val="0"/>
          <c:showBubbleSize val="0"/>
        </c:dLbls>
        <c:gapWidth val="150"/>
        <c:axId val="37278080"/>
        <c:axId val="372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BB38-425E-AA4A-A8E73648A4DC}"/>
            </c:ext>
          </c:extLst>
        </c:ser>
        <c:dLbls>
          <c:showLegendKey val="0"/>
          <c:showVal val="0"/>
          <c:showCatName val="0"/>
          <c:showSerName val="0"/>
          <c:showPercent val="0"/>
          <c:showBubbleSize val="0"/>
        </c:dLbls>
        <c:marker val="1"/>
        <c:smooth val="0"/>
        <c:axId val="37278080"/>
        <c:axId val="37280000"/>
      </c:lineChart>
      <c:dateAx>
        <c:axId val="37278080"/>
        <c:scaling>
          <c:orientation val="minMax"/>
        </c:scaling>
        <c:delete val="1"/>
        <c:axPos val="b"/>
        <c:numFmt formatCode="ge" sourceLinked="1"/>
        <c:majorTickMark val="none"/>
        <c:minorTickMark val="none"/>
        <c:tickLblPos val="none"/>
        <c:crossAx val="37280000"/>
        <c:crosses val="autoZero"/>
        <c:auto val="1"/>
        <c:lblOffset val="100"/>
        <c:baseTimeUnit val="years"/>
      </c:dateAx>
      <c:valAx>
        <c:axId val="3728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8254</c:v>
                </c:pt>
                <c:pt idx="1">
                  <c:v>8570</c:v>
                </c:pt>
                <c:pt idx="2">
                  <c:v>9222</c:v>
                </c:pt>
                <c:pt idx="3">
                  <c:v>8926</c:v>
                </c:pt>
                <c:pt idx="4">
                  <c:v>9163</c:v>
                </c:pt>
              </c:numCache>
            </c:numRef>
          </c:val>
          <c:extLst>
            <c:ext xmlns:c16="http://schemas.microsoft.com/office/drawing/2014/chart" uri="{C3380CC4-5D6E-409C-BE32-E72D297353CC}">
              <c16:uniqueId val="{00000000-1BF2-4B33-A29B-7DEDFE822D2A}"/>
            </c:ext>
          </c:extLst>
        </c:ser>
        <c:dLbls>
          <c:showLegendKey val="0"/>
          <c:showVal val="0"/>
          <c:showCatName val="0"/>
          <c:showSerName val="0"/>
          <c:showPercent val="0"/>
          <c:showBubbleSize val="0"/>
        </c:dLbls>
        <c:gapWidth val="150"/>
        <c:axId val="68104960"/>
        <c:axId val="681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1BF2-4B33-A29B-7DEDFE822D2A}"/>
            </c:ext>
          </c:extLst>
        </c:ser>
        <c:dLbls>
          <c:showLegendKey val="0"/>
          <c:showVal val="0"/>
          <c:showCatName val="0"/>
          <c:showSerName val="0"/>
          <c:showPercent val="0"/>
          <c:showBubbleSize val="0"/>
        </c:dLbls>
        <c:marker val="1"/>
        <c:smooth val="0"/>
        <c:axId val="68104960"/>
        <c:axId val="68106880"/>
      </c:lineChart>
      <c:dateAx>
        <c:axId val="68104960"/>
        <c:scaling>
          <c:orientation val="minMax"/>
        </c:scaling>
        <c:delete val="1"/>
        <c:axPos val="b"/>
        <c:numFmt formatCode="ge" sourceLinked="1"/>
        <c:majorTickMark val="none"/>
        <c:minorTickMark val="none"/>
        <c:tickLblPos val="none"/>
        <c:crossAx val="68106880"/>
        <c:crosses val="autoZero"/>
        <c:auto val="1"/>
        <c:lblOffset val="100"/>
        <c:baseTimeUnit val="years"/>
      </c:dateAx>
      <c:valAx>
        <c:axId val="6810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0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32472</c:v>
                </c:pt>
                <c:pt idx="1">
                  <c:v>32011</c:v>
                </c:pt>
                <c:pt idx="2">
                  <c:v>32598</c:v>
                </c:pt>
                <c:pt idx="3">
                  <c:v>34402</c:v>
                </c:pt>
                <c:pt idx="4">
                  <c:v>37273</c:v>
                </c:pt>
              </c:numCache>
            </c:numRef>
          </c:val>
          <c:extLst>
            <c:ext xmlns:c16="http://schemas.microsoft.com/office/drawing/2014/chart" uri="{C3380CC4-5D6E-409C-BE32-E72D297353CC}">
              <c16:uniqueId val="{00000000-573A-429D-A5A2-665ED56C8CE0}"/>
            </c:ext>
          </c:extLst>
        </c:ser>
        <c:dLbls>
          <c:showLegendKey val="0"/>
          <c:showVal val="0"/>
          <c:showCatName val="0"/>
          <c:showSerName val="0"/>
          <c:showPercent val="0"/>
          <c:showBubbleSize val="0"/>
        </c:dLbls>
        <c:gapWidth val="150"/>
        <c:axId val="68223360"/>
        <c:axId val="682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573A-429D-A5A2-665ED56C8CE0}"/>
            </c:ext>
          </c:extLst>
        </c:ser>
        <c:dLbls>
          <c:showLegendKey val="0"/>
          <c:showVal val="0"/>
          <c:showCatName val="0"/>
          <c:showSerName val="0"/>
          <c:showPercent val="0"/>
          <c:showBubbleSize val="0"/>
        </c:dLbls>
        <c:marker val="1"/>
        <c:smooth val="0"/>
        <c:axId val="68223360"/>
        <c:axId val="68225280"/>
      </c:lineChart>
      <c:dateAx>
        <c:axId val="68223360"/>
        <c:scaling>
          <c:orientation val="minMax"/>
        </c:scaling>
        <c:delete val="1"/>
        <c:axPos val="b"/>
        <c:numFmt formatCode="ge" sourceLinked="1"/>
        <c:majorTickMark val="none"/>
        <c:minorTickMark val="none"/>
        <c:tickLblPos val="none"/>
        <c:crossAx val="68225280"/>
        <c:crosses val="autoZero"/>
        <c:auto val="1"/>
        <c:lblOffset val="100"/>
        <c:baseTimeUnit val="years"/>
      </c:dateAx>
      <c:valAx>
        <c:axId val="6822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22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D8-4E06-A84E-EFC64308DEC4}"/>
            </c:ext>
          </c:extLst>
        </c:ser>
        <c:dLbls>
          <c:showLegendKey val="0"/>
          <c:showVal val="0"/>
          <c:showCatName val="0"/>
          <c:showSerName val="0"/>
          <c:showPercent val="0"/>
          <c:showBubbleSize val="0"/>
        </c:dLbls>
        <c:gapWidth val="150"/>
        <c:axId val="56541568"/>
        <c:axId val="565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4ED8-4E06-A84E-EFC64308DEC4}"/>
            </c:ext>
          </c:extLst>
        </c:ser>
        <c:dLbls>
          <c:showLegendKey val="0"/>
          <c:showVal val="0"/>
          <c:showCatName val="0"/>
          <c:showSerName val="0"/>
          <c:showPercent val="0"/>
          <c:showBubbleSize val="0"/>
        </c:dLbls>
        <c:marker val="1"/>
        <c:smooth val="0"/>
        <c:axId val="56541568"/>
        <c:axId val="56543488"/>
      </c:lineChart>
      <c:dateAx>
        <c:axId val="56541568"/>
        <c:scaling>
          <c:orientation val="minMax"/>
        </c:scaling>
        <c:delete val="1"/>
        <c:axPos val="b"/>
        <c:numFmt formatCode="ge" sourceLinked="1"/>
        <c:majorTickMark val="none"/>
        <c:minorTickMark val="none"/>
        <c:tickLblPos val="none"/>
        <c:crossAx val="56543488"/>
        <c:crosses val="autoZero"/>
        <c:auto val="1"/>
        <c:lblOffset val="100"/>
        <c:baseTimeUnit val="years"/>
      </c:dateAx>
      <c:valAx>
        <c:axId val="565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90.9</c:v>
                </c:pt>
                <c:pt idx="1">
                  <c:v>91</c:v>
                </c:pt>
                <c:pt idx="2">
                  <c:v>89.3</c:v>
                </c:pt>
                <c:pt idx="3">
                  <c:v>88.9</c:v>
                </c:pt>
                <c:pt idx="4">
                  <c:v>86.9</c:v>
                </c:pt>
              </c:numCache>
            </c:numRef>
          </c:val>
          <c:extLst>
            <c:ext xmlns:c16="http://schemas.microsoft.com/office/drawing/2014/chart" uri="{C3380CC4-5D6E-409C-BE32-E72D297353CC}">
              <c16:uniqueId val="{00000000-64A0-4909-8BEB-E7DF93035F84}"/>
            </c:ext>
          </c:extLst>
        </c:ser>
        <c:dLbls>
          <c:showLegendKey val="0"/>
          <c:showVal val="0"/>
          <c:showCatName val="0"/>
          <c:showSerName val="0"/>
          <c:showPercent val="0"/>
          <c:showBubbleSize val="0"/>
        </c:dLbls>
        <c:gapWidth val="150"/>
        <c:axId val="65646592"/>
        <c:axId val="656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64A0-4909-8BEB-E7DF93035F84}"/>
            </c:ext>
          </c:extLst>
        </c:ser>
        <c:dLbls>
          <c:showLegendKey val="0"/>
          <c:showVal val="0"/>
          <c:showCatName val="0"/>
          <c:showSerName val="0"/>
          <c:showPercent val="0"/>
          <c:showBubbleSize val="0"/>
        </c:dLbls>
        <c:marker val="1"/>
        <c:smooth val="0"/>
        <c:axId val="65646592"/>
        <c:axId val="65648512"/>
      </c:lineChart>
      <c:dateAx>
        <c:axId val="65646592"/>
        <c:scaling>
          <c:orientation val="minMax"/>
        </c:scaling>
        <c:delete val="1"/>
        <c:axPos val="b"/>
        <c:numFmt formatCode="ge" sourceLinked="1"/>
        <c:majorTickMark val="none"/>
        <c:minorTickMark val="none"/>
        <c:tickLblPos val="none"/>
        <c:crossAx val="65648512"/>
        <c:crosses val="autoZero"/>
        <c:auto val="1"/>
        <c:lblOffset val="100"/>
        <c:baseTimeUnit val="years"/>
      </c:dateAx>
      <c:valAx>
        <c:axId val="6564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4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101.3</c:v>
                </c:pt>
                <c:pt idx="1">
                  <c:v>98.8</c:v>
                </c:pt>
                <c:pt idx="2">
                  <c:v>97.3</c:v>
                </c:pt>
                <c:pt idx="3">
                  <c:v>97.6</c:v>
                </c:pt>
                <c:pt idx="4">
                  <c:v>94.3</c:v>
                </c:pt>
              </c:numCache>
            </c:numRef>
          </c:val>
          <c:extLst>
            <c:ext xmlns:c16="http://schemas.microsoft.com/office/drawing/2014/chart" uri="{C3380CC4-5D6E-409C-BE32-E72D297353CC}">
              <c16:uniqueId val="{00000000-970A-4D4D-BC8E-FF00AC93EDEC}"/>
            </c:ext>
          </c:extLst>
        </c:ser>
        <c:dLbls>
          <c:showLegendKey val="0"/>
          <c:showVal val="0"/>
          <c:showCatName val="0"/>
          <c:showSerName val="0"/>
          <c:showPercent val="0"/>
          <c:showBubbleSize val="0"/>
        </c:dLbls>
        <c:gapWidth val="150"/>
        <c:axId val="65674624"/>
        <c:axId val="656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70A-4D4D-BC8E-FF00AC93EDEC}"/>
            </c:ext>
          </c:extLst>
        </c:ser>
        <c:dLbls>
          <c:showLegendKey val="0"/>
          <c:showVal val="0"/>
          <c:showCatName val="0"/>
          <c:showSerName val="0"/>
          <c:showPercent val="0"/>
          <c:showBubbleSize val="0"/>
        </c:dLbls>
        <c:marker val="1"/>
        <c:smooth val="0"/>
        <c:axId val="65674624"/>
        <c:axId val="65676800"/>
      </c:lineChart>
      <c:dateAx>
        <c:axId val="65674624"/>
        <c:scaling>
          <c:orientation val="minMax"/>
        </c:scaling>
        <c:delete val="1"/>
        <c:axPos val="b"/>
        <c:numFmt formatCode="ge" sourceLinked="1"/>
        <c:majorTickMark val="none"/>
        <c:minorTickMark val="none"/>
        <c:tickLblPos val="none"/>
        <c:crossAx val="65676800"/>
        <c:crosses val="autoZero"/>
        <c:auto val="1"/>
        <c:lblOffset val="100"/>
        <c:baseTimeUnit val="years"/>
      </c:dateAx>
      <c:valAx>
        <c:axId val="6567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567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49.2</c:v>
                </c:pt>
                <c:pt idx="1">
                  <c:v>47.3</c:v>
                </c:pt>
                <c:pt idx="2">
                  <c:v>46.9</c:v>
                </c:pt>
                <c:pt idx="3">
                  <c:v>49.5</c:v>
                </c:pt>
                <c:pt idx="4">
                  <c:v>52.2</c:v>
                </c:pt>
              </c:numCache>
            </c:numRef>
          </c:val>
          <c:extLst>
            <c:ext xmlns:c16="http://schemas.microsoft.com/office/drawing/2014/chart" uri="{C3380CC4-5D6E-409C-BE32-E72D297353CC}">
              <c16:uniqueId val="{00000000-2E4A-475E-94EE-099A0EA499CD}"/>
            </c:ext>
          </c:extLst>
        </c:ser>
        <c:dLbls>
          <c:showLegendKey val="0"/>
          <c:showVal val="0"/>
          <c:showCatName val="0"/>
          <c:showSerName val="0"/>
          <c:showPercent val="0"/>
          <c:showBubbleSize val="0"/>
        </c:dLbls>
        <c:gapWidth val="150"/>
        <c:axId val="65719296"/>
        <c:axId val="678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2E4A-475E-94EE-099A0EA499CD}"/>
            </c:ext>
          </c:extLst>
        </c:ser>
        <c:dLbls>
          <c:showLegendKey val="0"/>
          <c:showVal val="0"/>
          <c:showCatName val="0"/>
          <c:showSerName val="0"/>
          <c:showPercent val="0"/>
          <c:showBubbleSize val="0"/>
        </c:dLbls>
        <c:marker val="1"/>
        <c:smooth val="0"/>
        <c:axId val="65719296"/>
        <c:axId val="67830912"/>
      </c:lineChart>
      <c:dateAx>
        <c:axId val="65719296"/>
        <c:scaling>
          <c:orientation val="minMax"/>
        </c:scaling>
        <c:delete val="1"/>
        <c:axPos val="b"/>
        <c:numFmt formatCode="ge" sourceLinked="1"/>
        <c:majorTickMark val="none"/>
        <c:minorTickMark val="none"/>
        <c:tickLblPos val="none"/>
        <c:crossAx val="67830912"/>
        <c:crosses val="autoZero"/>
        <c:auto val="1"/>
        <c:lblOffset val="100"/>
        <c:baseTimeUnit val="years"/>
      </c:dateAx>
      <c:valAx>
        <c:axId val="6783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1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73.599999999999994</c:v>
                </c:pt>
                <c:pt idx="1">
                  <c:v>63.4</c:v>
                </c:pt>
                <c:pt idx="2">
                  <c:v>65.599999999999994</c:v>
                </c:pt>
                <c:pt idx="3">
                  <c:v>68.5</c:v>
                </c:pt>
                <c:pt idx="4">
                  <c:v>72</c:v>
                </c:pt>
              </c:numCache>
            </c:numRef>
          </c:val>
          <c:extLst>
            <c:ext xmlns:c16="http://schemas.microsoft.com/office/drawing/2014/chart" uri="{C3380CC4-5D6E-409C-BE32-E72D297353CC}">
              <c16:uniqueId val="{00000000-6467-45A2-B227-0CF3BBC7EE6B}"/>
            </c:ext>
          </c:extLst>
        </c:ser>
        <c:dLbls>
          <c:showLegendKey val="0"/>
          <c:showVal val="0"/>
          <c:showCatName val="0"/>
          <c:showSerName val="0"/>
          <c:showPercent val="0"/>
          <c:showBubbleSize val="0"/>
        </c:dLbls>
        <c:gapWidth val="150"/>
        <c:axId val="67869312"/>
        <c:axId val="678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6467-45A2-B227-0CF3BBC7EE6B}"/>
            </c:ext>
          </c:extLst>
        </c:ser>
        <c:dLbls>
          <c:showLegendKey val="0"/>
          <c:showVal val="0"/>
          <c:showCatName val="0"/>
          <c:showSerName val="0"/>
          <c:showPercent val="0"/>
          <c:showBubbleSize val="0"/>
        </c:dLbls>
        <c:marker val="1"/>
        <c:smooth val="0"/>
        <c:axId val="67869312"/>
        <c:axId val="67879680"/>
      </c:lineChart>
      <c:dateAx>
        <c:axId val="67869312"/>
        <c:scaling>
          <c:orientation val="minMax"/>
        </c:scaling>
        <c:delete val="1"/>
        <c:axPos val="b"/>
        <c:numFmt formatCode="ge" sourceLinked="1"/>
        <c:majorTickMark val="none"/>
        <c:minorTickMark val="none"/>
        <c:tickLblPos val="none"/>
        <c:crossAx val="67879680"/>
        <c:crosses val="autoZero"/>
        <c:auto val="1"/>
        <c:lblOffset val="100"/>
        <c:baseTimeUnit val="years"/>
      </c:dateAx>
      <c:valAx>
        <c:axId val="6787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6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51232586</c:v>
                </c:pt>
                <c:pt idx="1">
                  <c:v>52384608</c:v>
                </c:pt>
                <c:pt idx="2">
                  <c:v>56073887</c:v>
                </c:pt>
                <c:pt idx="3">
                  <c:v>56968129</c:v>
                </c:pt>
                <c:pt idx="4">
                  <c:v>57645215</c:v>
                </c:pt>
              </c:numCache>
            </c:numRef>
          </c:val>
          <c:extLst>
            <c:ext xmlns:c16="http://schemas.microsoft.com/office/drawing/2014/chart" uri="{C3380CC4-5D6E-409C-BE32-E72D297353CC}">
              <c16:uniqueId val="{00000000-9928-429A-9FD0-82FD8B23D4B0}"/>
            </c:ext>
          </c:extLst>
        </c:ser>
        <c:dLbls>
          <c:showLegendKey val="0"/>
          <c:showVal val="0"/>
          <c:showCatName val="0"/>
          <c:showSerName val="0"/>
          <c:showPercent val="0"/>
          <c:showBubbleSize val="0"/>
        </c:dLbls>
        <c:gapWidth val="150"/>
        <c:axId val="67905792"/>
        <c:axId val="679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928-429A-9FD0-82FD8B23D4B0}"/>
            </c:ext>
          </c:extLst>
        </c:ser>
        <c:dLbls>
          <c:showLegendKey val="0"/>
          <c:showVal val="0"/>
          <c:showCatName val="0"/>
          <c:showSerName val="0"/>
          <c:showPercent val="0"/>
          <c:showBubbleSize val="0"/>
        </c:dLbls>
        <c:marker val="1"/>
        <c:smooth val="0"/>
        <c:axId val="67905792"/>
        <c:axId val="67912064"/>
      </c:lineChart>
      <c:dateAx>
        <c:axId val="67905792"/>
        <c:scaling>
          <c:orientation val="minMax"/>
        </c:scaling>
        <c:delete val="1"/>
        <c:axPos val="b"/>
        <c:numFmt formatCode="ge" sourceLinked="1"/>
        <c:majorTickMark val="none"/>
        <c:minorTickMark val="none"/>
        <c:tickLblPos val="none"/>
        <c:crossAx val="67912064"/>
        <c:crosses val="autoZero"/>
        <c:auto val="1"/>
        <c:lblOffset val="100"/>
        <c:baseTimeUnit val="years"/>
      </c:dateAx>
      <c:valAx>
        <c:axId val="6791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0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23.1</c:v>
                </c:pt>
                <c:pt idx="1">
                  <c:v>23.7</c:v>
                </c:pt>
                <c:pt idx="2">
                  <c:v>25.3</c:v>
                </c:pt>
                <c:pt idx="3">
                  <c:v>23.1</c:v>
                </c:pt>
                <c:pt idx="4">
                  <c:v>22.9</c:v>
                </c:pt>
              </c:numCache>
            </c:numRef>
          </c:val>
          <c:extLst>
            <c:ext xmlns:c16="http://schemas.microsoft.com/office/drawing/2014/chart" uri="{C3380CC4-5D6E-409C-BE32-E72D297353CC}">
              <c16:uniqueId val="{00000000-003A-4341-966C-2B98D8460CF2}"/>
            </c:ext>
          </c:extLst>
        </c:ser>
        <c:dLbls>
          <c:showLegendKey val="0"/>
          <c:showVal val="0"/>
          <c:showCatName val="0"/>
          <c:showSerName val="0"/>
          <c:showPercent val="0"/>
          <c:showBubbleSize val="0"/>
        </c:dLbls>
        <c:gapWidth val="150"/>
        <c:axId val="67958656"/>
        <c:axId val="679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003A-4341-966C-2B98D8460CF2}"/>
            </c:ext>
          </c:extLst>
        </c:ser>
        <c:dLbls>
          <c:showLegendKey val="0"/>
          <c:showVal val="0"/>
          <c:showCatName val="0"/>
          <c:showSerName val="0"/>
          <c:showPercent val="0"/>
          <c:showBubbleSize val="0"/>
        </c:dLbls>
        <c:marker val="1"/>
        <c:smooth val="0"/>
        <c:axId val="67958656"/>
        <c:axId val="67960832"/>
      </c:lineChart>
      <c:dateAx>
        <c:axId val="67958656"/>
        <c:scaling>
          <c:orientation val="minMax"/>
        </c:scaling>
        <c:delete val="1"/>
        <c:axPos val="b"/>
        <c:numFmt formatCode="ge" sourceLinked="1"/>
        <c:majorTickMark val="none"/>
        <c:minorTickMark val="none"/>
        <c:tickLblPos val="none"/>
        <c:crossAx val="67960832"/>
        <c:crosses val="autoZero"/>
        <c:auto val="1"/>
        <c:lblOffset val="100"/>
        <c:baseTimeUnit val="years"/>
      </c:dateAx>
      <c:valAx>
        <c:axId val="6796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58.9</c:v>
                </c:pt>
                <c:pt idx="1">
                  <c:v>57.7</c:v>
                </c:pt>
                <c:pt idx="2">
                  <c:v>57.7</c:v>
                </c:pt>
                <c:pt idx="3">
                  <c:v>58.7</c:v>
                </c:pt>
                <c:pt idx="4">
                  <c:v>61.4</c:v>
                </c:pt>
              </c:numCache>
            </c:numRef>
          </c:val>
          <c:extLst>
            <c:ext xmlns:c16="http://schemas.microsoft.com/office/drawing/2014/chart" uri="{C3380CC4-5D6E-409C-BE32-E72D297353CC}">
              <c16:uniqueId val="{00000000-6427-494A-96E7-83082C354F89}"/>
            </c:ext>
          </c:extLst>
        </c:ser>
        <c:dLbls>
          <c:showLegendKey val="0"/>
          <c:showVal val="0"/>
          <c:showCatName val="0"/>
          <c:showSerName val="0"/>
          <c:showPercent val="0"/>
          <c:showBubbleSize val="0"/>
        </c:dLbls>
        <c:gapWidth val="150"/>
        <c:axId val="68011136"/>
        <c:axId val="680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6427-494A-96E7-83082C354F89}"/>
            </c:ext>
          </c:extLst>
        </c:ser>
        <c:dLbls>
          <c:showLegendKey val="0"/>
          <c:showVal val="0"/>
          <c:showCatName val="0"/>
          <c:showSerName val="0"/>
          <c:showPercent val="0"/>
          <c:showBubbleSize val="0"/>
        </c:dLbls>
        <c:marker val="1"/>
        <c:smooth val="0"/>
        <c:axId val="68011136"/>
        <c:axId val="68013056"/>
      </c:lineChart>
      <c:dateAx>
        <c:axId val="68011136"/>
        <c:scaling>
          <c:orientation val="minMax"/>
        </c:scaling>
        <c:delete val="1"/>
        <c:axPos val="b"/>
        <c:numFmt formatCode="ge" sourceLinked="1"/>
        <c:majorTickMark val="none"/>
        <c:minorTickMark val="none"/>
        <c:tickLblPos val="none"/>
        <c:crossAx val="68013056"/>
        <c:crosses val="autoZero"/>
        <c:auto val="1"/>
        <c:lblOffset val="100"/>
        <c:baseTimeUnit val="years"/>
      </c:dateAx>
      <c:valAx>
        <c:axId val="6801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0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S20"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長崎県長崎県病院企業団　上五島病院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132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13954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132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182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70</v>
      </c>
      <c r="NK18" s="109"/>
      <c r="NL18" s="109"/>
      <c r="NM18" s="112" t="s">
        <v>178</v>
      </c>
      <c r="NN18" s="113"/>
      <c r="NO18" s="108" t="s">
        <v>38</v>
      </c>
      <c r="NP18" s="109"/>
      <c r="NQ18" s="109"/>
      <c r="NR18" s="112" t="s">
        <v>178</v>
      </c>
      <c r="NS18" s="113"/>
      <c r="NT18" s="108" t="s">
        <v>38</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179</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101.3</v>
      </c>
      <c r="Q33" s="132"/>
      <c r="R33" s="132"/>
      <c r="S33" s="132"/>
      <c r="T33" s="132"/>
      <c r="U33" s="132"/>
      <c r="V33" s="132"/>
      <c r="W33" s="132"/>
      <c r="X33" s="132"/>
      <c r="Y33" s="132"/>
      <c r="Z33" s="132"/>
      <c r="AA33" s="132"/>
      <c r="AB33" s="132"/>
      <c r="AC33" s="132"/>
      <c r="AD33" s="133"/>
      <c r="AE33" s="131">
        <f>データ!AI7</f>
        <v>98.8</v>
      </c>
      <c r="AF33" s="132"/>
      <c r="AG33" s="132"/>
      <c r="AH33" s="132"/>
      <c r="AI33" s="132"/>
      <c r="AJ33" s="132"/>
      <c r="AK33" s="132"/>
      <c r="AL33" s="132"/>
      <c r="AM33" s="132"/>
      <c r="AN33" s="132"/>
      <c r="AO33" s="132"/>
      <c r="AP33" s="132"/>
      <c r="AQ33" s="132"/>
      <c r="AR33" s="132"/>
      <c r="AS33" s="133"/>
      <c r="AT33" s="131">
        <f>データ!AJ7</f>
        <v>97.3</v>
      </c>
      <c r="AU33" s="132"/>
      <c r="AV33" s="132"/>
      <c r="AW33" s="132"/>
      <c r="AX33" s="132"/>
      <c r="AY33" s="132"/>
      <c r="AZ33" s="132"/>
      <c r="BA33" s="132"/>
      <c r="BB33" s="132"/>
      <c r="BC33" s="132"/>
      <c r="BD33" s="132"/>
      <c r="BE33" s="132"/>
      <c r="BF33" s="132"/>
      <c r="BG33" s="132"/>
      <c r="BH33" s="133"/>
      <c r="BI33" s="131">
        <f>データ!AK7</f>
        <v>97.6</v>
      </c>
      <c r="BJ33" s="132"/>
      <c r="BK33" s="132"/>
      <c r="BL33" s="132"/>
      <c r="BM33" s="132"/>
      <c r="BN33" s="132"/>
      <c r="BO33" s="132"/>
      <c r="BP33" s="132"/>
      <c r="BQ33" s="132"/>
      <c r="BR33" s="132"/>
      <c r="BS33" s="132"/>
      <c r="BT33" s="132"/>
      <c r="BU33" s="132"/>
      <c r="BV33" s="132"/>
      <c r="BW33" s="133"/>
      <c r="BX33" s="131">
        <f>データ!AL7</f>
        <v>94.3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90.9</v>
      </c>
      <c r="DE33" s="132"/>
      <c r="DF33" s="132"/>
      <c r="DG33" s="132"/>
      <c r="DH33" s="132"/>
      <c r="DI33" s="132"/>
      <c r="DJ33" s="132"/>
      <c r="DK33" s="132"/>
      <c r="DL33" s="132"/>
      <c r="DM33" s="132"/>
      <c r="DN33" s="132"/>
      <c r="DO33" s="132"/>
      <c r="DP33" s="132"/>
      <c r="DQ33" s="132"/>
      <c r="DR33" s="133"/>
      <c r="DS33" s="131">
        <f>データ!AT7</f>
        <v>91</v>
      </c>
      <c r="DT33" s="132"/>
      <c r="DU33" s="132"/>
      <c r="DV33" s="132"/>
      <c r="DW33" s="132"/>
      <c r="DX33" s="132"/>
      <c r="DY33" s="132"/>
      <c r="DZ33" s="132"/>
      <c r="EA33" s="132"/>
      <c r="EB33" s="132"/>
      <c r="EC33" s="132"/>
      <c r="ED33" s="132"/>
      <c r="EE33" s="132"/>
      <c r="EF33" s="132"/>
      <c r="EG33" s="133"/>
      <c r="EH33" s="131">
        <f>データ!AU7</f>
        <v>89.3</v>
      </c>
      <c r="EI33" s="132"/>
      <c r="EJ33" s="132"/>
      <c r="EK33" s="132"/>
      <c r="EL33" s="132"/>
      <c r="EM33" s="132"/>
      <c r="EN33" s="132"/>
      <c r="EO33" s="132"/>
      <c r="EP33" s="132"/>
      <c r="EQ33" s="132"/>
      <c r="ER33" s="132"/>
      <c r="ES33" s="132"/>
      <c r="ET33" s="132"/>
      <c r="EU33" s="132"/>
      <c r="EV33" s="133"/>
      <c r="EW33" s="131">
        <f>データ!AV7</f>
        <v>88.9</v>
      </c>
      <c r="EX33" s="132"/>
      <c r="EY33" s="132"/>
      <c r="EZ33" s="132"/>
      <c r="FA33" s="132"/>
      <c r="FB33" s="132"/>
      <c r="FC33" s="132"/>
      <c r="FD33" s="132"/>
      <c r="FE33" s="132"/>
      <c r="FF33" s="132"/>
      <c r="FG33" s="132"/>
      <c r="FH33" s="132"/>
      <c r="FI33" s="132"/>
      <c r="FJ33" s="132"/>
      <c r="FK33" s="133"/>
      <c r="FL33" s="131">
        <f>データ!AW7</f>
        <v>86.9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80.8</v>
      </c>
      <c r="KG33" s="132"/>
      <c r="KH33" s="132"/>
      <c r="KI33" s="132"/>
      <c r="KJ33" s="132"/>
      <c r="KK33" s="132"/>
      <c r="KL33" s="132"/>
      <c r="KM33" s="132"/>
      <c r="KN33" s="132"/>
      <c r="KO33" s="132"/>
      <c r="KP33" s="132"/>
      <c r="KQ33" s="132"/>
      <c r="KR33" s="132"/>
      <c r="KS33" s="132"/>
      <c r="KT33" s="133"/>
      <c r="KU33" s="131">
        <f>データ!BP7</f>
        <v>81.8</v>
      </c>
      <c r="KV33" s="132"/>
      <c r="KW33" s="132"/>
      <c r="KX33" s="132"/>
      <c r="KY33" s="132"/>
      <c r="KZ33" s="132"/>
      <c r="LA33" s="132"/>
      <c r="LB33" s="132"/>
      <c r="LC33" s="132"/>
      <c r="LD33" s="132"/>
      <c r="LE33" s="132"/>
      <c r="LF33" s="132"/>
      <c r="LG33" s="132"/>
      <c r="LH33" s="132"/>
      <c r="LI33" s="133"/>
      <c r="LJ33" s="131">
        <f>データ!BQ7</f>
        <v>85.1</v>
      </c>
      <c r="LK33" s="132"/>
      <c r="LL33" s="132"/>
      <c r="LM33" s="132"/>
      <c r="LN33" s="132"/>
      <c r="LO33" s="132"/>
      <c r="LP33" s="132"/>
      <c r="LQ33" s="132"/>
      <c r="LR33" s="132"/>
      <c r="LS33" s="132"/>
      <c r="LT33" s="132"/>
      <c r="LU33" s="132"/>
      <c r="LV33" s="132"/>
      <c r="LW33" s="132"/>
      <c r="LX33" s="133"/>
      <c r="LY33" s="131">
        <f>データ!BR7</f>
        <v>81.8</v>
      </c>
      <c r="LZ33" s="132"/>
      <c r="MA33" s="132"/>
      <c r="MB33" s="132"/>
      <c r="MC33" s="132"/>
      <c r="MD33" s="132"/>
      <c r="ME33" s="132"/>
      <c r="MF33" s="132"/>
      <c r="MG33" s="132"/>
      <c r="MH33" s="132"/>
      <c r="MI33" s="132"/>
      <c r="MJ33" s="132"/>
      <c r="MK33" s="132"/>
      <c r="ML33" s="132"/>
      <c r="MM33" s="133"/>
      <c r="MN33" s="131">
        <f>データ!BS7</f>
        <v>75.5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182</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32472</v>
      </c>
      <c r="Q55" s="141"/>
      <c r="R55" s="141"/>
      <c r="S55" s="141"/>
      <c r="T55" s="141"/>
      <c r="U55" s="141"/>
      <c r="V55" s="141"/>
      <c r="W55" s="141"/>
      <c r="X55" s="141"/>
      <c r="Y55" s="141"/>
      <c r="Z55" s="141"/>
      <c r="AA55" s="141"/>
      <c r="AB55" s="141"/>
      <c r="AC55" s="141"/>
      <c r="AD55" s="142"/>
      <c r="AE55" s="140">
        <f>データ!CA7</f>
        <v>32011</v>
      </c>
      <c r="AF55" s="141"/>
      <c r="AG55" s="141"/>
      <c r="AH55" s="141"/>
      <c r="AI55" s="141"/>
      <c r="AJ55" s="141"/>
      <c r="AK55" s="141"/>
      <c r="AL55" s="141"/>
      <c r="AM55" s="141"/>
      <c r="AN55" s="141"/>
      <c r="AO55" s="141"/>
      <c r="AP55" s="141"/>
      <c r="AQ55" s="141"/>
      <c r="AR55" s="141"/>
      <c r="AS55" s="142"/>
      <c r="AT55" s="140">
        <f>データ!CB7</f>
        <v>32598</v>
      </c>
      <c r="AU55" s="141"/>
      <c r="AV55" s="141"/>
      <c r="AW55" s="141"/>
      <c r="AX55" s="141"/>
      <c r="AY55" s="141"/>
      <c r="AZ55" s="141"/>
      <c r="BA55" s="141"/>
      <c r="BB55" s="141"/>
      <c r="BC55" s="141"/>
      <c r="BD55" s="141"/>
      <c r="BE55" s="141"/>
      <c r="BF55" s="141"/>
      <c r="BG55" s="141"/>
      <c r="BH55" s="142"/>
      <c r="BI55" s="140">
        <f>データ!CC7</f>
        <v>34402</v>
      </c>
      <c r="BJ55" s="141"/>
      <c r="BK55" s="141"/>
      <c r="BL55" s="141"/>
      <c r="BM55" s="141"/>
      <c r="BN55" s="141"/>
      <c r="BO55" s="141"/>
      <c r="BP55" s="141"/>
      <c r="BQ55" s="141"/>
      <c r="BR55" s="141"/>
      <c r="BS55" s="141"/>
      <c r="BT55" s="141"/>
      <c r="BU55" s="141"/>
      <c r="BV55" s="141"/>
      <c r="BW55" s="142"/>
      <c r="BX55" s="140">
        <f>データ!CD7</f>
        <v>37273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8254</v>
      </c>
      <c r="DE55" s="141"/>
      <c r="DF55" s="141"/>
      <c r="DG55" s="141"/>
      <c r="DH55" s="141"/>
      <c r="DI55" s="141"/>
      <c r="DJ55" s="141"/>
      <c r="DK55" s="141"/>
      <c r="DL55" s="141"/>
      <c r="DM55" s="141"/>
      <c r="DN55" s="141"/>
      <c r="DO55" s="141"/>
      <c r="DP55" s="141"/>
      <c r="DQ55" s="141"/>
      <c r="DR55" s="142"/>
      <c r="DS55" s="140">
        <f>データ!CL7</f>
        <v>8570</v>
      </c>
      <c r="DT55" s="141"/>
      <c r="DU55" s="141"/>
      <c r="DV55" s="141"/>
      <c r="DW55" s="141"/>
      <c r="DX55" s="141"/>
      <c r="DY55" s="141"/>
      <c r="DZ55" s="141"/>
      <c r="EA55" s="141"/>
      <c r="EB55" s="141"/>
      <c r="EC55" s="141"/>
      <c r="ED55" s="141"/>
      <c r="EE55" s="141"/>
      <c r="EF55" s="141"/>
      <c r="EG55" s="142"/>
      <c r="EH55" s="140">
        <f>データ!CM7</f>
        <v>9222</v>
      </c>
      <c r="EI55" s="141"/>
      <c r="EJ55" s="141"/>
      <c r="EK55" s="141"/>
      <c r="EL55" s="141"/>
      <c r="EM55" s="141"/>
      <c r="EN55" s="141"/>
      <c r="EO55" s="141"/>
      <c r="EP55" s="141"/>
      <c r="EQ55" s="141"/>
      <c r="ER55" s="141"/>
      <c r="ES55" s="141"/>
      <c r="ET55" s="141"/>
      <c r="EU55" s="141"/>
      <c r="EV55" s="142"/>
      <c r="EW55" s="140">
        <f>データ!CN7</f>
        <v>8926</v>
      </c>
      <c r="EX55" s="141"/>
      <c r="EY55" s="141"/>
      <c r="EZ55" s="141"/>
      <c r="FA55" s="141"/>
      <c r="FB55" s="141"/>
      <c r="FC55" s="141"/>
      <c r="FD55" s="141"/>
      <c r="FE55" s="141"/>
      <c r="FF55" s="141"/>
      <c r="FG55" s="141"/>
      <c r="FH55" s="141"/>
      <c r="FI55" s="141"/>
      <c r="FJ55" s="141"/>
      <c r="FK55" s="142"/>
      <c r="FL55" s="140">
        <f>データ!CO7</f>
        <v>9163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58.9</v>
      </c>
      <c r="GS55" s="132"/>
      <c r="GT55" s="132"/>
      <c r="GU55" s="132"/>
      <c r="GV55" s="132"/>
      <c r="GW55" s="132"/>
      <c r="GX55" s="132"/>
      <c r="GY55" s="132"/>
      <c r="GZ55" s="132"/>
      <c r="HA55" s="132"/>
      <c r="HB55" s="132"/>
      <c r="HC55" s="132"/>
      <c r="HD55" s="132"/>
      <c r="HE55" s="132"/>
      <c r="HF55" s="133"/>
      <c r="HG55" s="131">
        <f>データ!CW7</f>
        <v>57.7</v>
      </c>
      <c r="HH55" s="132"/>
      <c r="HI55" s="132"/>
      <c r="HJ55" s="132"/>
      <c r="HK55" s="132"/>
      <c r="HL55" s="132"/>
      <c r="HM55" s="132"/>
      <c r="HN55" s="132"/>
      <c r="HO55" s="132"/>
      <c r="HP55" s="132"/>
      <c r="HQ55" s="132"/>
      <c r="HR55" s="132"/>
      <c r="HS55" s="132"/>
      <c r="HT55" s="132"/>
      <c r="HU55" s="133"/>
      <c r="HV55" s="131">
        <f>データ!CX7</f>
        <v>57.7</v>
      </c>
      <c r="HW55" s="132"/>
      <c r="HX55" s="132"/>
      <c r="HY55" s="132"/>
      <c r="HZ55" s="132"/>
      <c r="IA55" s="132"/>
      <c r="IB55" s="132"/>
      <c r="IC55" s="132"/>
      <c r="ID55" s="132"/>
      <c r="IE55" s="132"/>
      <c r="IF55" s="132"/>
      <c r="IG55" s="132"/>
      <c r="IH55" s="132"/>
      <c r="II55" s="132"/>
      <c r="IJ55" s="133"/>
      <c r="IK55" s="131">
        <f>データ!CY7</f>
        <v>58.7</v>
      </c>
      <c r="IL55" s="132"/>
      <c r="IM55" s="132"/>
      <c r="IN55" s="132"/>
      <c r="IO55" s="132"/>
      <c r="IP55" s="132"/>
      <c r="IQ55" s="132"/>
      <c r="IR55" s="132"/>
      <c r="IS55" s="132"/>
      <c r="IT55" s="132"/>
      <c r="IU55" s="132"/>
      <c r="IV55" s="132"/>
      <c r="IW55" s="132"/>
      <c r="IX55" s="132"/>
      <c r="IY55" s="133"/>
      <c r="IZ55" s="131">
        <f>データ!CZ7</f>
        <v>61.4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23.1</v>
      </c>
      <c r="KG55" s="132"/>
      <c r="KH55" s="132"/>
      <c r="KI55" s="132"/>
      <c r="KJ55" s="132"/>
      <c r="KK55" s="132"/>
      <c r="KL55" s="132"/>
      <c r="KM55" s="132"/>
      <c r="KN55" s="132"/>
      <c r="KO55" s="132"/>
      <c r="KP55" s="132"/>
      <c r="KQ55" s="132"/>
      <c r="KR55" s="132"/>
      <c r="KS55" s="132"/>
      <c r="KT55" s="133"/>
      <c r="KU55" s="131">
        <f>データ!DH7</f>
        <v>23.7</v>
      </c>
      <c r="KV55" s="132"/>
      <c r="KW55" s="132"/>
      <c r="KX55" s="132"/>
      <c r="KY55" s="132"/>
      <c r="KZ55" s="132"/>
      <c r="LA55" s="132"/>
      <c r="LB55" s="132"/>
      <c r="LC55" s="132"/>
      <c r="LD55" s="132"/>
      <c r="LE55" s="132"/>
      <c r="LF55" s="132"/>
      <c r="LG55" s="132"/>
      <c r="LH55" s="132"/>
      <c r="LI55" s="133"/>
      <c r="LJ55" s="131">
        <f>データ!DI7</f>
        <v>25.3</v>
      </c>
      <c r="LK55" s="132"/>
      <c r="LL55" s="132"/>
      <c r="LM55" s="132"/>
      <c r="LN55" s="132"/>
      <c r="LO55" s="132"/>
      <c r="LP55" s="132"/>
      <c r="LQ55" s="132"/>
      <c r="LR55" s="132"/>
      <c r="LS55" s="132"/>
      <c r="LT55" s="132"/>
      <c r="LU55" s="132"/>
      <c r="LV55" s="132"/>
      <c r="LW55" s="132"/>
      <c r="LX55" s="133"/>
      <c r="LY55" s="131">
        <f>データ!DJ7</f>
        <v>23.1</v>
      </c>
      <c r="LZ55" s="132"/>
      <c r="MA55" s="132"/>
      <c r="MB55" s="132"/>
      <c r="MC55" s="132"/>
      <c r="MD55" s="132"/>
      <c r="ME55" s="132"/>
      <c r="MF55" s="132"/>
      <c r="MG55" s="132"/>
      <c r="MH55" s="132"/>
      <c r="MI55" s="132"/>
      <c r="MJ55" s="132"/>
      <c r="MK55" s="132"/>
      <c r="ML55" s="132"/>
      <c r="MM55" s="133"/>
      <c r="MN55" s="131">
        <f>データ!DK7</f>
        <v>22.9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49.2</v>
      </c>
      <c r="V79" s="153"/>
      <c r="W79" s="153"/>
      <c r="X79" s="153"/>
      <c r="Y79" s="153"/>
      <c r="Z79" s="153"/>
      <c r="AA79" s="153"/>
      <c r="AB79" s="153"/>
      <c r="AC79" s="153"/>
      <c r="AD79" s="153"/>
      <c r="AE79" s="153"/>
      <c r="AF79" s="153"/>
      <c r="AG79" s="153"/>
      <c r="AH79" s="153"/>
      <c r="AI79" s="153"/>
      <c r="AJ79" s="153"/>
      <c r="AK79" s="153"/>
      <c r="AL79" s="153"/>
      <c r="AM79" s="153"/>
      <c r="AN79" s="153">
        <f>データ!DS7</f>
        <v>47.3</v>
      </c>
      <c r="AO79" s="153"/>
      <c r="AP79" s="153"/>
      <c r="AQ79" s="153"/>
      <c r="AR79" s="153"/>
      <c r="AS79" s="153"/>
      <c r="AT79" s="153"/>
      <c r="AU79" s="153"/>
      <c r="AV79" s="153"/>
      <c r="AW79" s="153"/>
      <c r="AX79" s="153"/>
      <c r="AY79" s="153"/>
      <c r="AZ79" s="153"/>
      <c r="BA79" s="153"/>
      <c r="BB79" s="153"/>
      <c r="BC79" s="153"/>
      <c r="BD79" s="153"/>
      <c r="BE79" s="153"/>
      <c r="BF79" s="153"/>
      <c r="BG79" s="153">
        <f>データ!DT7</f>
        <v>46.9</v>
      </c>
      <c r="BH79" s="153"/>
      <c r="BI79" s="153"/>
      <c r="BJ79" s="153"/>
      <c r="BK79" s="153"/>
      <c r="BL79" s="153"/>
      <c r="BM79" s="153"/>
      <c r="BN79" s="153"/>
      <c r="BO79" s="153"/>
      <c r="BP79" s="153"/>
      <c r="BQ79" s="153"/>
      <c r="BR79" s="153"/>
      <c r="BS79" s="153"/>
      <c r="BT79" s="153"/>
      <c r="BU79" s="153"/>
      <c r="BV79" s="153"/>
      <c r="BW79" s="153"/>
      <c r="BX79" s="153"/>
      <c r="BY79" s="153"/>
      <c r="BZ79" s="153">
        <f>データ!DU7</f>
        <v>49.5</v>
      </c>
      <c r="CA79" s="153"/>
      <c r="CB79" s="153"/>
      <c r="CC79" s="153"/>
      <c r="CD79" s="153"/>
      <c r="CE79" s="153"/>
      <c r="CF79" s="153"/>
      <c r="CG79" s="153"/>
      <c r="CH79" s="153"/>
      <c r="CI79" s="153"/>
      <c r="CJ79" s="153"/>
      <c r="CK79" s="153"/>
      <c r="CL79" s="153"/>
      <c r="CM79" s="153"/>
      <c r="CN79" s="153"/>
      <c r="CO79" s="153"/>
      <c r="CP79" s="153"/>
      <c r="CQ79" s="153"/>
      <c r="CR79" s="153"/>
      <c r="CS79" s="153">
        <f>データ!DV7</f>
        <v>52.2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73.599999999999994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63.4</v>
      </c>
      <c r="FI79" s="153"/>
      <c r="FJ79" s="153"/>
      <c r="FK79" s="153"/>
      <c r="FL79" s="153"/>
      <c r="FM79" s="153"/>
      <c r="FN79" s="153"/>
      <c r="FO79" s="153"/>
      <c r="FP79" s="153"/>
      <c r="FQ79" s="153"/>
      <c r="FR79" s="153"/>
      <c r="FS79" s="153"/>
      <c r="FT79" s="153"/>
      <c r="FU79" s="153"/>
      <c r="FV79" s="153"/>
      <c r="FW79" s="153"/>
      <c r="FX79" s="153"/>
      <c r="FY79" s="153"/>
      <c r="FZ79" s="153"/>
      <c r="GA79" s="153">
        <f>データ!EE7</f>
        <v>65.599999999999994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68.5</v>
      </c>
      <c r="GU79" s="153"/>
      <c r="GV79" s="153"/>
      <c r="GW79" s="153"/>
      <c r="GX79" s="153"/>
      <c r="GY79" s="153"/>
      <c r="GZ79" s="153"/>
      <c r="HA79" s="153"/>
      <c r="HB79" s="153"/>
      <c r="HC79" s="153"/>
      <c r="HD79" s="153"/>
      <c r="HE79" s="153"/>
      <c r="HF79" s="153"/>
      <c r="HG79" s="153"/>
      <c r="HH79" s="153"/>
      <c r="HI79" s="153"/>
      <c r="HJ79" s="153"/>
      <c r="HK79" s="153"/>
      <c r="HL79" s="153"/>
      <c r="HM79" s="153">
        <f>データ!EG7</f>
        <v>72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51232586</v>
      </c>
      <c r="JK79" s="154"/>
      <c r="JL79" s="154"/>
      <c r="JM79" s="154"/>
      <c r="JN79" s="154"/>
      <c r="JO79" s="154"/>
      <c r="JP79" s="154"/>
      <c r="JQ79" s="154"/>
      <c r="JR79" s="154"/>
      <c r="JS79" s="154"/>
      <c r="JT79" s="154"/>
      <c r="JU79" s="154"/>
      <c r="JV79" s="154"/>
      <c r="JW79" s="154"/>
      <c r="JX79" s="154"/>
      <c r="JY79" s="154"/>
      <c r="JZ79" s="154"/>
      <c r="KA79" s="154"/>
      <c r="KB79" s="154"/>
      <c r="KC79" s="154">
        <f>データ!EO7</f>
        <v>52384608</v>
      </c>
      <c r="KD79" s="154"/>
      <c r="KE79" s="154"/>
      <c r="KF79" s="154"/>
      <c r="KG79" s="154"/>
      <c r="KH79" s="154"/>
      <c r="KI79" s="154"/>
      <c r="KJ79" s="154"/>
      <c r="KK79" s="154"/>
      <c r="KL79" s="154"/>
      <c r="KM79" s="154"/>
      <c r="KN79" s="154"/>
      <c r="KO79" s="154"/>
      <c r="KP79" s="154"/>
      <c r="KQ79" s="154"/>
      <c r="KR79" s="154"/>
      <c r="KS79" s="154"/>
      <c r="KT79" s="154"/>
      <c r="KU79" s="154"/>
      <c r="KV79" s="154">
        <f>データ!EP7</f>
        <v>56073887</v>
      </c>
      <c r="KW79" s="154"/>
      <c r="KX79" s="154"/>
      <c r="KY79" s="154"/>
      <c r="KZ79" s="154"/>
      <c r="LA79" s="154"/>
      <c r="LB79" s="154"/>
      <c r="LC79" s="154"/>
      <c r="LD79" s="154"/>
      <c r="LE79" s="154"/>
      <c r="LF79" s="154"/>
      <c r="LG79" s="154"/>
      <c r="LH79" s="154"/>
      <c r="LI79" s="154"/>
      <c r="LJ79" s="154"/>
      <c r="LK79" s="154"/>
      <c r="LL79" s="154"/>
      <c r="LM79" s="154"/>
      <c r="LN79" s="154"/>
      <c r="LO79" s="154">
        <f>データ!EQ7</f>
        <v>56968129</v>
      </c>
      <c r="LP79" s="154"/>
      <c r="LQ79" s="154"/>
      <c r="LR79" s="154"/>
      <c r="LS79" s="154"/>
      <c r="LT79" s="154"/>
      <c r="LU79" s="154"/>
      <c r="LV79" s="154"/>
      <c r="LW79" s="154"/>
      <c r="LX79" s="154"/>
      <c r="LY79" s="154"/>
      <c r="LZ79" s="154"/>
      <c r="MA79" s="154"/>
      <c r="MB79" s="154"/>
      <c r="MC79" s="154"/>
      <c r="MD79" s="154"/>
      <c r="ME79" s="154"/>
      <c r="MF79" s="154"/>
      <c r="MG79" s="154"/>
      <c r="MH79" s="154">
        <f>データ!ER7</f>
        <v>57645215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zU2Hfl4X6QJwWr/jr3o95yO2WdK50mRVIfwxuusVmZCaD8sZAjB5MptQoUv1/96/lZdO6MdQJGjUppMW6p6Cg==" saltValue="k8mad6bESdotI4kT2JxJ0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148</v>
      </c>
      <c r="BE5" s="64" t="s">
        <v>149</v>
      </c>
      <c r="BF5" s="64" t="s">
        <v>150</v>
      </c>
      <c r="BG5" s="64" t="s">
        <v>140</v>
      </c>
      <c r="BH5" s="64" t="s">
        <v>151</v>
      </c>
      <c r="BI5" s="64" t="s">
        <v>142</v>
      </c>
      <c r="BJ5" s="64" t="s">
        <v>143</v>
      </c>
      <c r="BK5" s="64" t="s">
        <v>144</v>
      </c>
      <c r="BL5" s="64" t="s">
        <v>145</v>
      </c>
      <c r="BM5" s="64" t="s">
        <v>146</v>
      </c>
      <c r="BN5" s="64" t="s">
        <v>147</v>
      </c>
      <c r="BO5" s="64" t="s">
        <v>137</v>
      </c>
      <c r="BP5" s="64" t="s">
        <v>138</v>
      </c>
      <c r="BQ5" s="64" t="s">
        <v>139</v>
      </c>
      <c r="BR5" s="64" t="s">
        <v>152</v>
      </c>
      <c r="BS5" s="64" t="s">
        <v>151</v>
      </c>
      <c r="BT5" s="64" t="s">
        <v>142</v>
      </c>
      <c r="BU5" s="64" t="s">
        <v>143</v>
      </c>
      <c r="BV5" s="64" t="s">
        <v>144</v>
      </c>
      <c r="BW5" s="64" t="s">
        <v>145</v>
      </c>
      <c r="BX5" s="64" t="s">
        <v>146</v>
      </c>
      <c r="BY5" s="64" t="s">
        <v>147</v>
      </c>
      <c r="BZ5" s="64" t="s">
        <v>148</v>
      </c>
      <c r="CA5" s="64" t="s">
        <v>138</v>
      </c>
      <c r="CB5" s="64" t="s">
        <v>150</v>
      </c>
      <c r="CC5" s="64" t="s">
        <v>140</v>
      </c>
      <c r="CD5" s="64" t="s">
        <v>141</v>
      </c>
      <c r="CE5" s="64" t="s">
        <v>142</v>
      </c>
      <c r="CF5" s="64" t="s">
        <v>143</v>
      </c>
      <c r="CG5" s="64" t="s">
        <v>144</v>
      </c>
      <c r="CH5" s="64" t="s">
        <v>145</v>
      </c>
      <c r="CI5" s="64" t="s">
        <v>146</v>
      </c>
      <c r="CJ5" s="64" t="s">
        <v>147</v>
      </c>
      <c r="CK5" s="64" t="s">
        <v>137</v>
      </c>
      <c r="CL5" s="64" t="s">
        <v>149</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152</v>
      </c>
      <c r="CZ5" s="64" t="s">
        <v>153</v>
      </c>
      <c r="DA5" s="64" t="s">
        <v>142</v>
      </c>
      <c r="DB5" s="64" t="s">
        <v>143</v>
      </c>
      <c r="DC5" s="64" t="s">
        <v>144</v>
      </c>
      <c r="DD5" s="64" t="s">
        <v>145</v>
      </c>
      <c r="DE5" s="64" t="s">
        <v>146</v>
      </c>
      <c r="DF5" s="64" t="s">
        <v>147</v>
      </c>
      <c r="DG5" s="64" t="s">
        <v>137</v>
      </c>
      <c r="DH5" s="64" t="s">
        <v>149</v>
      </c>
      <c r="DI5" s="64" t="s">
        <v>150</v>
      </c>
      <c r="DJ5" s="64" t="s">
        <v>140</v>
      </c>
      <c r="DK5" s="64" t="s">
        <v>141</v>
      </c>
      <c r="DL5" s="64" t="s">
        <v>142</v>
      </c>
      <c r="DM5" s="64" t="s">
        <v>143</v>
      </c>
      <c r="DN5" s="64" t="s">
        <v>144</v>
      </c>
      <c r="DO5" s="64" t="s">
        <v>145</v>
      </c>
      <c r="DP5" s="64" t="s">
        <v>146</v>
      </c>
      <c r="DQ5" s="64" t="s">
        <v>147</v>
      </c>
      <c r="DR5" s="64" t="s">
        <v>137</v>
      </c>
      <c r="DS5" s="64" t="s">
        <v>149</v>
      </c>
      <c r="DT5" s="64" t="s">
        <v>150</v>
      </c>
      <c r="DU5" s="64" t="s">
        <v>152</v>
      </c>
      <c r="DV5" s="64" t="s">
        <v>151</v>
      </c>
      <c r="DW5" s="64" t="s">
        <v>142</v>
      </c>
      <c r="DX5" s="64" t="s">
        <v>143</v>
      </c>
      <c r="DY5" s="64" t="s">
        <v>144</v>
      </c>
      <c r="DZ5" s="64" t="s">
        <v>145</v>
      </c>
      <c r="EA5" s="64" t="s">
        <v>146</v>
      </c>
      <c r="EB5" s="64" t="s">
        <v>147</v>
      </c>
      <c r="EC5" s="64" t="s">
        <v>148</v>
      </c>
      <c r="ED5" s="64" t="s">
        <v>149</v>
      </c>
      <c r="EE5" s="64" t="s">
        <v>154</v>
      </c>
      <c r="EF5" s="64" t="s">
        <v>152</v>
      </c>
      <c r="EG5" s="64" t="s">
        <v>151</v>
      </c>
      <c r="EH5" s="64" t="s">
        <v>142</v>
      </c>
      <c r="EI5" s="64" t="s">
        <v>143</v>
      </c>
      <c r="EJ5" s="64" t="s">
        <v>144</v>
      </c>
      <c r="EK5" s="64" t="s">
        <v>145</v>
      </c>
      <c r="EL5" s="64" t="s">
        <v>146</v>
      </c>
      <c r="EM5" s="64" t="s">
        <v>155</v>
      </c>
      <c r="EN5" s="64" t="s">
        <v>137</v>
      </c>
      <c r="EO5" s="64" t="s">
        <v>156</v>
      </c>
      <c r="EP5" s="64" t="s">
        <v>150</v>
      </c>
      <c r="EQ5" s="64" t="s">
        <v>140</v>
      </c>
      <c r="ER5" s="64" t="s">
        <v>141</v>
      </c>
      <c r="ES5" s="64" t="s">
        <v>142</v>
      </c>
      <c r="ET5" s="64" t="s">
        <v>143</v>
      </c>
      <c r="EU5" s="64" t="s">
        <v>144</v>
      </c>
      <c r="EV5" s="64" t="s">
        <v>145</v>
      </c>
      <c r="EW5" s="64" t="s">
        <v>146</v>
      </c>
      <c r="EX5" s="64" t="s">
        <v>147</v>
      </c>
    </row>
    <row r="6" spans="1:154" s="69" customFormat="1">
      <c r="A6" s="50" t="s">
        <v>157</v>
      </c>
      <c r="B6" s="65">
        <f>B8</f>
        <v>2018</v>
      </c>
      <c r="C6" s="65">
        <f t="shared" ref="C6:M6" si="2">C8</f>
        <v>428779</v>
      </c>
      <c r="D6" s="65">
        <f t="shared" si="2"/>
        <v>46</v>
      </c>
      <c r="E6" s="65">
        <f t="shared" si="2"/>
        <v>6</v>
      </c>
      <c r="F6" s="65">
        <f t="shared" si="2"/>
        <v>0</v>
      </c>
      <c r="G6" s="65">
        <f t="shared" si="2"/>
        <v>4</v>
      </c>
      <c r="H6" s="157" t="str">
        <f>IF(H8&lt;&gt;I8,H8,"")&amp;IF(I8&lt;&gt;J8,I8,"")&amp;"　"&amp;J8</f>
        <v>長崎県長崎県病院企業団　上五島病院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18</v>
      </c>
      <c r="R6" s="65" t="str">
        <f t="shared" si="3"/>
        <v>対象</v>
      </c>
      <c r="S6" s="65" t="str">
        <f t="shared" si="3"/>
        <v>ド 透 未 訓</v>
      </c>
      <c r="T6" s="65" t="str">
        <f t="shared" si="3"/>
        <v>救 臨 感 へ 災</v>
      </c>
      <c r="U6" s="66" t="str">
        <f>U8</f>
        <v>-</v>
      </c>
      <c r="V6" s="66">
        <f>V8</f>
        <v>13954</v>
      </c>
      <c r="W6" s="65" t="str">
        <f>W8</f>
        <v>非該当</v>
      </c>
      <c r="X6" s="65" t="str">
        <f t="shared" si="3"/>
        <v>１０：１</v>
      </c>
      <c r="Y6" s="66">
        <f t="shared" si="3"/>
        <v>132</v>
      </c>
      <c r="Z6" s="66">
        <f t="shared" si="3"/>
        <v>50</v>
      </c>
      <c r="AA6" s="66" t="str">
        <f t="shared" si="3"/>
        <v>-</v>
      </c>
      <c r="AB6" s="66" t="str">
        <f t="shared" si="3"/>
        <v>-</v>
      </c>
      <c r="AC6" s="66">
        <f t="shared" si="3"/>
        <v>4</v>
      </c>
      <c r="AD6" s="66">
        <f t="shared" si="3"/>
        <v>186</v>
      </c>
      <c r="AE6" s="66">
        <f t="shared" si="3"/>
        <v>132</v>
      </c>
      <c r="AF6" s="66">
        <f t="shared" si="3"/>
        <v>50</v>
      </c>
      <c r="AG6" s="66">
        <f t="shared" si="3"/>
        <v>182</v>
      </c>
      <c r="AH6" s="67">
        <f>IF(AH8="-",NA(),AH8)</f>
        <v>101.3</v>
      </c>
      <c r="AI6" s="67">
        <f t="shared" ref="AI6:AQ6" si="4">IF(AI8="-",NA(),AI8)</f>
        <v>98.8</v>
      </c>
      <c r="AJ6" s="67">
        <f t="shared" si="4"/>
        <v>97.3</v>
      </c>
      <c r="AK6" s="67">
        <f t="shared" si="4"/>
        <v>97.6</v>
      </c>
      <c r="AL6" s="67">
        <f t="shared" si="4"/>
        <v>94.3</v>
      </c>
      <c r="AM6" s="67">
        <f t="shared" si="4"/>
        <v>96.9</v>
      </c>
      <c r="AN6" s="67">
        <f t="shared" si="4"/>
        <v>98.3</v>
      </c>
      <c r="AO6" s="67">
        <f t="shared" si="4"/>
        <v>96.7</v>
      </c>
      <c r="AP6" s="67">
        <f t="shared" si="4"/>
        <v>96.6</v>
      </c>
      <c r="AQ6" s="67">
        <f t="shared" si="4"/>
        <v>97.2</v>
      </c>
      <c r="AR6" s="67" t="str">
        <f>IF(AR8="-","【-】","【"&amp;SUBSTITUTE(TEXT(AR8,"#,##0.0"),"-","△")&amp;"】")</f>
        <v>【98.8】</v>
      </c>
      <c r="AS6" s="67">
        <f>IF(AS8="-",NA(),AS8)</f>
        <v>90.9</v>
      </c>
      <c r="AT6" s="67">
        <f t="shared" ref="AT6:BB6" si="5">IF(AT8="-",NA(),AT8)</f>
        <v>91</v>
      </c>
      <c r="AU6" s="67">
        <f t="shared" si="5"/>
        <v>89.3</v>
      </c>
      <c r="AV6" s="67">
        <f t="shared" si="5"/>
        <v>88.9</v>
      </c>
      <c r="AW6" s="67">
        <f t="shared" si="5"/>
        <v>86.9</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80.8</v>
      </c>
      <c r="BP6" s="67">
        <f t="shared" ref="BP6:BX6" si="7">IF(BP8="-",NA(),BP8)</f>
        <v>81.8</v>
      </c>
      <c r="BQ6" s="67">
        <f t="shared" si="7"/>
        <v>85.1</v>
      </c>
      <c r="BR6" s="67">
        <f t="shared" si="7"/>
        <v>81.8</v>
      </c>
      <c r="BS6" s="67">
        <f t="shared" si="7"/>
        <v>75.5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32472</v>
      </c>
      <c r="CA6" s="68">
        <f t="shared" ref="CA6:CI6" si="8">IF(CA8="-",NA(),CA8)</f>
        <v>32011</v>
      </c>
      <c r="CB6" s="68">
        <f t="shared" si="8"/>
        <v>32598</v>
      </c>
      <c r="CC6" s="68">
        <f t="shared" si="8"/>
        <v>34402</v>
      </c>
      <c r="CD6" s="68">
        <f t="shared" si="8"/>
        <v>37273</v>
      </c>
      <c r="CE6" s="68">
        <f t="shared" si="8"/>
        <v>32431</v>
      </c>
      <c r="CF6" s="68">
        <f t="shared" si="8"/>
        <v>32532</v>
      </c>
      <c r="CG6" s="68">
        <f t="shared" si="8"/>
        <v>33492</v>
      </c>
      <c r="CH6" s="68">
        <f t="shared" si="8"/>
        <v>34136</v>
      </c>
      <c r="CI6" s="68">
        <f t="shared" si="8"/>
        <v>34924</v>
      </c>
      <c r="CJ6" s="67" t="str">
        <f>IF(CJ8="-","【-】","【"&amp;SUBSTITUTE(TEXT(CJ8,"#,##0"),"-","△")&amp;"】")</f>
        <v>【52,412】</v>
      </c>
      <c r="CK6" s="68">
        <f>IF(CK8="-",NA(),CK8)</f>
        <v>8254</v>
      </c>
      <c r="CL6" s="68">
        <f t="shared" ref="CL6:CT6" si="9">IF(CL8="-",NA(),CL8)</f>
        <v>8570</v>
      </c>
      <c r="CM6" s="68">
        <f t="shared" si="9"/>
        <v>9222</v>
      </c>
      <c r="CN6" s="68">
        <f t="shared" si="9"/>
        <v>8926</v>
      </c>
      <c r="CO6" s="68">
        <f t="shared" si="9"/>
        <v>9163</v>
      </c>
      <c r="CP6" s="68">
        <f t="shared" si="9"/>
        <v>9726</v>
      </c>
      <c r="CQ6" s="68">
        <f t="shared" si="9"/>
        <v>10037</v>
      </c>
      <c r="CR6" s="68">
        <f t="shared" si="9"/>
        <v>9976</v>
      </c>
      <c r="CS6" s="68">
        <f t="shared" si="9"/>
        <v>10130</v>
      </c>
      <c r="CT6" s="68">
        <f t="shared" si="9"/>
        <v>10244</v>
      </c>
      <c r="CU6" s="67" t="str">
        <f>IF(CU8="-","【-】","【"&amp;SUBSTITUTE(TEXT(CU8,"#,##0"),"-","△")&amp;"】")</f>
        <v>【14,708】</v>
      </c>
      <c r="CV6" s="67">
        <f>IF(CV8="-",NA(),CV8)</f>
        <v>58.9</v>
      </c>
      <c r="CW6" s="67">
        <f t="shared" ref="CW6:DE6" si="10">IF(CW8="-",NA(),CW8)</f>
        <v>57.7</v>
      </c>
      <c r="CX6" s="67">
        <f t="shared" si="10"/>
        <v>57.7</v>
      </c>
      <c r="CY6" s="67">
        <f t="shared" si="10"/>
        <v>58.7</v>
      </c>
      <c r="CZ6" s="67">
        <f t="shared" si="10"/>
        <v>61.4</v>
      </c>
      <c r="DA6" s="67">
        <f t="shared" si="10"/>
        <v>62.1</v>
      </c>
      <c r="DB6" s="67">
        <f t="shared" si="10"/>
        <v>62.5</v>
      </c>
      <c r="DC6" s="67">
        <f t="shared" si="10"/>
        <v>63.4</v>
      </c>
      <c r="DD6" s="67">
        <f t="shared" si="10"/>
        <v>63.4</v>
      </c>
      <c r="DE6" s="67">
        <f t="shared" si="10"/>
        <v>63.7</v>
      </c>
      <c r="DF6" s="67" t="str">
        <f>IF(DF8="-","【-】","【"&amp;SUBSTITUTE(TEXT(DF8,"#,##0.0"),"-","△")&amp;"】")</f>
        <v>【54.8】</v>
      </c>
      <c r="DG6" s="67">
        <f>IF(DG8="-",NA(),DG8)</f>
        <v>23.1</v>
      </c>
      <c r="DH6" s="67">
        <f t="shared" ref="DH6:DP6" si="11">IF(DH8="-",NA(),DH8)</f>
        <v>23.7</v>
      </c>
      <c r="DI6" s="67">
        <f t="shared" si="11"/>
        <v>25.3</v>
      </c>
      <c r="DJ6" s="67">
        <f t="shared" si="11"/>
        <v>23.1</v>
      </c>
      <c r="DK6" s="67">
        <f t="shared" si="11"/>
        <v>22.9</v>
      </c>
      <c r="DL6" s="67">
        <f t="shared" si="11"/>
        <v>18.899999999999999</v>
      </c>
      <c r="DM6" s="67">
        <f t="shared" si="11"/>
        <v>19</v>
      </c>
      <c r="DN6" s="67">
        <f t="shared" si="11"/>
        <v>18.7</v>
      </c>
      <c r="DO6" s="67">
        <f t="shared" si="11"/>
        <v>18.3</v>
      </c>
      <c r="DP6" s="67">
        <f t="shared" si="11"/>
        <v>17.7</v>
      </c>
      <c r="DQ6" s="67" t="str">
        <f>IF(DQ8="-","【-】","【"&amp;SUBSTITUTE(TEXT(DQ8,"#,##0.0"),"-","△")&amp;"】")</f>
        <v>【24.3】</v>
      </c>
      <c r="DR6" s="67">
        <f>IF(DR8="-",NA(),DR8)</f>
        <v>49.2</v>
      </c>
      <c r="DS6" s="67">
        <f t="shared" ref="DS6:EA6" si="12">IF(DS8="-",NA(),DS8)</f>
        <v>47.3</v>
      </c>
      <c r="DT6" s="67">
        <f t="shared" si="12"/>
        <v>46.9</v>
      </c>
      <c r="DU6" s="67">
        <f t="shared" si="12"/>
        <v>49.5</v>
      </c>
      <c r="DV6" s="67">
        <f t="shared" si="12"/>
        <v>52.2</v>
      </c>
      <c r="DW6" s="67">
        <f t="shared" si="12"/>
        <v>52.2</v>
      </c>
      <c r="DX6" s="67">
        <f t="shared" si="12"/>
        <v>52.4</v>
      </c>
      <c r="DY6" s="67">
        <f t="shared" si="12"/>
        <v>52.5</v>
      </c>
      <c r="DZ6" s="67">
        <f t="shared" si="12"/>
        <v>53.5</v>
      </c>
      <c r="EA6" s="67">
        <f t="shared" si="12"/>
        <v>54.1</v>
      </c>
      <c r="EB6" s="67" t="str">
        <f>IF(EB8="-","【-】","【"&amp;SUBSTITUTE(TEXT(EB8,"#,##0.0"),"-","△")&amp;"】")</f>
        <v>【52.5】</v>
      </c>
      <c r="EC6" s="67">
        <f>IF(EC8="-",NA(),EC8)</f>
        <v>73.599999999999994</v>
      </c>
      <c r="ED6" s="67">
        <f t="shared" ref="ED6:EL6" si="13">IF(ED8="-",NA(),ED8)</f>
        <v>63.4</v>
      </c>
      <c r="EE6" s="67">
        <f t="shared" si="13"/>
        <v>65.599999999999994</v>
      </c>
      <c r="EF6" s="67">
        <f t="shared" si="13"/>
        <v>68.5</v>
      </c>
      <c r="EG6" s="67">
        <f t="shared" si="13"/>
        <v>72</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51232586</v>
      </c>
      <c r="EO6" s="68">
        <f t="shared" ref="EO6:EW6" si="14">IF(EO8="-",NA(),EO8)</f>
        <v>52384608</v>
      </c>
      <c r="EP6" s="68">
        <f t="shared" si="14"/>
        <v>56073887</v>
      </c>
      <c r="EQ6" s="68">
        <f t="shared" si="14"/>
        <v>56968129</v>
      </c>
      <c r="ER6" s="68">
        <f t="shared" si="14"/>
        <v>57645215</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158</v>
      </c>
      <c r="B7" s="65">
        <f t="shared" ref="B7:AG7" si="15">B8</f>
        <v>2018</v>
      </c>
      <c r="C7" s="65">
        <f t="shared" si="15"/>
        <v>428779</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18</v>
      </c>
      <c r="R7" s="65" t="str">
        <f t="shared" si="15"/>
        <v>対象</v>
      </c>
      <c r="S7" s="65" t="str">
        <f t="shared" si="15"/>
        <v>ド 透 未 訓</v>
      </c>
      <c r="T7" s="65" t="str">
        <f t="shared" si="15"/>
        <v>救 臨 感 へ 災</v>
      </c>
      <c r="U7" s="66" t="str">
        <f>U8</f>
        <v>-</v>
      </c>
      <c r="V7" s="66">
        <f>V8</f>
        <v>13954</v>
      </c>
      <c r="W7" s="65" t="str">
        <f>W8</f>
        <v>非該当</v>
      </c>
      <c r="X7" s="65" t="str">
        <f t="shared" si="15"/>
        <v>１０：１</v>
      </c>
      <c r="Y7" s="66">
        <f t="shared" si="15"/>
        <v>132</v>
      </c>
      <c r="Z7" s="66">
        <f t="shared" si="15"/>
        <v>50</v>
      </c>
      <c r="AA7" s="66" t="str">
        <f t="shared" si="15"/>
        <v>-</v>
      </c>
      <c r="AB7" s="66" t="str">
        <f t="shared" si="15"/>
        <v>-</v>
      </c>
      <c r="AC7" s="66">
        <f t="shared" si="15"/>
        <v>4</v>
      </c>
      <c r="AD7" s="66">
        <f t="shared" si="15"/>
        <v>186</v>
      </c>
      <c r="AE7" s="66">
        <f t="shared" si="15"/>
        <v>132</v>
      </c>
      <c r="AF7" s="66">
        <f t="shared" si="15"/>
        <v>50</v>
      </c>
      <c r="AG7" s="66">
        <f t="shared" si="15"/>
        <v>182</v>
      </c>
      <c r="AH7" s="67">
        <f>AH8</f>
        <v>101.3</v>
      </c>
      <c r="AI7" s="67">
        <f t="shared" ref="AI7:AQ7" si="16">AI8</f>
        <v>98.8</v>
      </c>
      <c r="AJ7" s="67">
        <f t="shared" si="16"/>
        <v>97.3</v>
      </c>
      <c r="AK7" s="67">
        <f t="shared" si="16"/>
        <v>97.6</v>
      </c>
      <c r="AL7" s="67">
        <f t="shared" si="16"/>
        <v>94.3</v>
      </c>
      <c r="AM7" s="67">
        <f t="shared" si="16"/>
        <v>96.9</v>
      </c>
      <c r="AN7" s="67">
        <f t="shared" si="16"/>
        <v>98.3</v>
      </c>
      <c r="AO7" s="67">
        <f t="shared" si="16"/>
        <v>96.7</v>
      </c>
      <c r="AP7" s="67">
        <f t="shared" si="16"/>
        <v>96.6</v>
      </c>
      <c r="AQ7" s="67">
        <f t="shared" si="16"/>
        <v>97.2</v>
      </c>
      <c r="AR7" s="67"/>
      <c r="AS7" s="67">
        <f>AS8</f>
        <v>90.9</v>
      </c>
      <c r="AT7" s="67">
        <f t="shared" ref="AT7:BB7" si="17">AT8</f>
        <v>91</v>
      </c>
      <c r="AU7" s="67">
        <f t="shared" si="17"/>
        <v>89.3</v>
      </c>
      <c r="AV7" s="67">
        <f t="shared" si="17"/>
        <v>88.9</v>
      </c>
      <c r="AW7" s="67">
        <f t="shared" si="17"/>
        <v>86.9</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80.8</v>
      </c>
      <c r="BP7" s="67">
        <f t="shared" ref="BP7:BX7" si="19">BP8</f>
        <v>81.8</v>
      </c>
      <c r="BQ7" s="67">
        <f t="shared" si="19"/>
        <v>85.1</v>
      </c>
      <c r="BR7" s="67">
        <f t="shared" si="19"/>
        <v>81.8</v>
      </c>
      <c r="BS7" s="67">
        <f t="shared" si="19"/>
        <v>75.5</v>
      </c>
      <c r="BT7" s="67">
        <f t="shared" si="19"/>
        <v>68.3</v>
      </c>
      <c r="BU7" s="67">
        <f t="shared" si="19"/>
        <v>67.900000000000006</v>
      </c>
      <c r="BV7" s="67">
        <f t="shared" si="19"/>
        <v>69.8</v>
      </c>
      <c r="BW7" s="67">
        <f t="shared" si="19"/>
        <v>69.7</v>
      </c>
      <c r="BX7" s="67">
        <f t="shared" si="19"/>
        <v>70.099999999999994</v>
      </c>
      <c r="BY7" s="67"/>
      <c r="BZ7" s="68">
        <f>BZ8</f>
        <v>32472</v>
      </c>
      <c r="CA7" s="68">
        <f t="shared" ref="CA7:CI7" si="20">CA8</f>
        <v>32011</v>
      </c>
      <c r="CB7" s="68">
        <f t="shared" si="20"/>
        <v>32598</v>
      </c>
      <c r="CC7" s="68">
        <f t="shared" si="20"/>
        <v>34402</v>
      </c>
      <c r="CD7" s="68">
        <f t="shared" si="20"/>
        <v>37273</v>
      </c>
      <c r="CE7" s="68">
        <f t="shared" si="20"/>
        <v>32431</v>
      </c>
      <c r="CF7" s="68">
        <f t="shared" si="20"/>
        <v>32532</v>
      </c>
      <c r="CG7" s="68">
        <f t="shared" si="20"/>
        <v>33492</v>
      </c>
      <c r="CH7" s="68">
        <f t="shared" si="20"/>
        <v>34136</v>
      </c>
      <c r="CI7" s="68">
        <f t="shared" si="20"/>
        <v>34924</v>
      </c>
      <c r="CJ7" s="67"/>
      <c r="CK7" s="68">
        <f>CK8</f>
        <v>8254</v>
      </c>
      <c r="CL7" s="68">
        <f t="shared" ref="CL7:CT7" si="21">CL8</f>
        <v>8570</v>
      </c>
      <c r="CM7" s="68">
        <f t="shared" si="21"/>
        <v>9222</v>
      </c>
      <c r="CN7" s="68">
        <f t="shared" si="21"/>
        <v>8926</v>
      </c>
      <c r="CO7" s="68">
        <f t="shared" si="21"/>
        <v>9163</v>
      </c>
      <c r="CP7" s="68">
        <f t="shared" si="21"/>
        <v>9726</v>
      </c>
      <c r="CQ7" s="68">
        <f t="shared" si="21"/>
        <v>10037</v>
      </c>
      <c r="CR7" s="68">
        <f t="shared" si="21"/>
        <v>9976</v>
      </c>
      <c r="CS7" s="68">
        <f t="shared" si="21"/>
        <v>10130</v>
      </c>
      <c r="CT7" s="68">
        <f t="shared" si="21"/>
        <v>10244</v>
      </c>
      <c r="CU7" s="67"/>
      <c r="CV7" s="67">
        <f>CV8</f>
        <v>58.9</v>
      </c>
      <c r="CW7" s="67">
        <f t="shared" ref="CW7:DE7" si="22">CW8</f>
        <v>57.7</v>
      </c>
      <c r="CX7" s="67">
        <f t="shared" si="22"/>
        <v>57.7</v>
      </c>
      <c r="CY7" s="67">
        <f t="shared" si="22"/>
        <v>58.7</v>
      </c>
      <c r="CZ7" s="67">
        <f t="shared" si="22"/>
        <v>61.4</v>
      </c>
      <c r="DA7" s="67">
        <f t="shared" si="22"/>
        <v>62.1</v>
      </c>
      <c r="DB7" s="67">
        <f t="shared" si="22"/>
        <v>62.5</v>
      </c>
      <c r="DC7" s="67">
        <f t="shared" si="22"/>
        <v>63.4</v>
      </c>
      <c r="DD7" s="67">
        <f t="shared" si="22"/>
        <v>63.4</v>
      </c>
      <c r="DE7" s="67">
        <f t="shared" si="22"/>
        <v>63.7</v>
      </c>
      <c r="DF7" s="67"/>
      <c r="DG7" s="67">
        <f>DG8</f>
        <v>23.1</v>
      </c>
      <c r="DH7" s="67">
        <f t="shared" ref="DH7:DP7" si="23">DH8</f>
        <v>23.7</v>
      </c>
      <c r="DI7" s="67">
        <f t="shared" si="23"/>
        <v>25.3</v>
      </c>
      <c r="DJ7" s="67">
        <f t="shared" si="23"/>
        <v>23.1</v>
      </c>
      <c r="DK7" s="67">
        <f t="shared" si="23"/>
        <v>22.9</v>
      </c>
      <c r="DL7" s="67">
        <f t="shared" si="23"/>
        <v>18.899999999999999</v>
      </c>
      <c r="DM7" s="67">
        <f t="shared" si="23"/>
        <v>19</v>
      </c>
      <c r="DN7" s="67">
        <f t="shared" si="23"/>
        <v>18.7</v>
      </c>
      <c r="DO7" s="67">
        <f t="shared" si="23"/>
        <v>18.3</v>
      </c>
      <c r="DP7" s="67">
        <f t="shared" si="23"/>
        <v>17.7</v>
      </c>
      <c r="DQ7" s="67"/>
      <c r="DR7" s="67">
        <f>DR8</f>
        <v>49.2</v>
      </c>
      <c r="DS7" s="67">
        <f t="shared" ref="DS7:EA7" si="24">DS8</f>
        <v>47.3</v>
      </c>
      <c r="DT7" s="67">
        <f t="shared" si="24"/>
        <v>46.9</v>
      </c>
      <c r="DU7" s="67">
        <f t="shared" si="24"/>
        <v>49.5</v>
      </c>
      <c r="DV7" s="67">
        <f t="shared" si="24"/>
        <v>52.2</v>
      </c>
      <c r="DW7" s="67">
        <f t="shared" si="24"/>
        <v>52.2</v>
      </c>
      <c r="DX7" s="67">
        <f t="shared" si="24"/>
        <v>52.4</v>
      </c>
      <c r="DY7" s="67">
        <f t="shared" si="24"/>
        <v>52.5</v>
      </c>
      <c r="DZ7" s="67">
        <f t="shared" si="24"/>
        <v>53.5</v>
      </c>
      <c r="EA7" s="67">
        <f t="shared" si="24"/>
        <v>54.1</v>
      </c>
      <c r="EB7" s="67"/>
      <c r="EC7" s="67">
        <f>EC8</f>
        <v>73.599999999999994</v>
      </c>
      <c r="ED7" s="67">
        <f t="shared" ref="ED7:EL7" si="25">ED8</f>
        <v>63.4</v>
      </c>
      <c r="EE7" s="67">
        <f t="shared" si="25"/>
        <v>65.599999999999994</v>
      </c>
      <c r="EF7" s="67">
        <f t="shared" si="25"/>
        <v>68.5</v>
      </c>
      <c r="EG7" s="67">
        <f t="shared" si="25"/>
        <v>72</v>
      </c>
      <c r="EH7" s="67">
        <f t="shared" si="25"/>
        <v>69.599999999999994</v>
      </c>
      <c r="EI7" s="67">
        <f t="shared" si="25"/>
        <v>69.2</v>
      </c>
      <c r="EJ7" s="67">
        <f t="shared" si="25"/>
        <v>69.7</v>
      </c>
      <c r="EK7" s="67">
        <f t="shared" si="25"/>
        <v>71.3</v>
      </c>
      <c r="EL7" s="67">
        <f t="shared" si="25"/>
        <v>71.400000000000006</v>
      </c>
      <c r="EM7" s="67"/>
      <c r="EN7" s="68">
        <f>EN8</f>
        <v>51232586</v>
      </c>
      <c r="EO7" s="68">
        <f t="shared" ref="EO7:EW7" si="26">EO8</f>
        <v>52384608</v>
      </c>
      <c r="EP7" s="68">
        <f t="shared" si="26"/>
        <v>56073887</v>
      </c>
      <c r="EQ7" s="68">
        <f t="shared" si="26"/>
        <v>56968129</v>
      </c>
      <c r="ER7" s="68">
        <f t="shared" si="26"/>
        <v>57645215</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428779</v>
      </c>
      <c r="D8" s="70">
        <v>46</v>
      </c>
      <c r="E8" s="70">
        <v>6</v>
      </c>
      <c r="F8" s="70">
        <v>0</v>
      </c>
      <c r="G8" s="70">
        <v>4</v>
      </c>
      <c r="H8" s="70" t="s">
        <v>159</v>
      </c>
      <c r="I8" s="70" t="s">
        <v>160</v>
      </c>
      <c r="J8" s="70" t="s">
        <v>161</v>
      </c>
      <c r="K8" s="70" t="s">
        <v>162</v>
      </c>
      <c r="L8" s="70" t="s">
        <v>163</v>
      </c>
      <c r="M8" s="70" t="s">
        <v>164</v>
      </c>
      <c r="N8" s="70" t="s">
        <v>165</v>
      </c>
      <c r="O8" s="70" t="s">
        <v>166</v>
      </c>
      <c r="P8" s="70" t="s">
        <v>167</v>
      </c>
      <c r="Q8" s="71">
        <v>18</v>
      </c>
      <c r="R8" s="70" t="s">
        <v>168</v>
      </c>
      <c r="S8" s="70" t="s">
        <v>169</v>
      </c>
      <c r="T8" s="70" t="s">
        <v>170</v>
      </c>
      <c r="U8" s="71" t="s">
        <v>38</v>
      </c>
      <c r="V8" s="71">
        <v>13954</v>
      </c>
      <c r="W8" s="70" t="s">
        <v>171</v>
      </c>
      <c r="X8" s="72" t="s">
        <v>172</v>
      </c>
      <c r="Y8" s="71">
        <v>132</v>
      </c>
      <c r="Z8" s="71">
        <v>50</v>
      </c>
      <c r="AA8" s="71" t="s">
        <v>38</v>
      </c>
      <c r="AB8" s="71" t="s">
        <v>38</v>
      </c>
      <c r="AC8" s="71">
        <v>4</v>
      </c>
      <c r="AD8" s="71">
        <v>186</v>
      </c>
      <c r="AE8" s="71">
        <v>132</v>
      </c>
      <c r="AF8" s="71">
        <v>50</v>
      </c>
      <c r="AG8" s="71">
        <v>182</v>
      </c>
      <c r="AH8" s="73">
        <v>101.3</v>
      </c>
      <c r="AI8" s="73">
        <v>98.8</v>
      </c>
      <c r="AJ8" s="73">
        <v>97.3</v>
      </c>
      <c r="AK8" s="73">
        <v>97.6</v>
      </c>
      <c r="AL8" s="73">
        <v>94.3</v>
      </c>
      <c r="AM8" s="73">
        <v>96.9</v>
      </c>
      <c r="AN8" s="73">
        <v>98.3</v>
      </c>
      <c r="AO8" s="73">
        <v>96.7</v>
      </c>
      <c r="AP8" s="73">
        <v>96.6</v>
      </c>
      <c r="AQ8" s="73">
        <v>97.2</v>
      </c>
      <c r="AR8" s="73">
        <v>98.8</v>
      </c>
      <c r="AS8" s="73">
        <v>90.9</v>
      </c>
      <c r="AT8" s="73">
        <v>91</v>
      </c>
      <c r="AU8" s="73">
        <v>89.3</v>
      </c>
      <c r="AV8" s="73">
        <v>88.9</v>
      </c>
      <c r="AW8" s="73">
        <v>86.9</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80.8</v>
      </c>
      <c r="BP8" s="73">
        <v>81.8</v>
      </c>
      <c r="BQ8" s="73">
        <v>85.1</v>
      </c>
      <c r="BR8" s="73">
        <v>81.8</v>
      </c>
      <c r="BS8" s="73">
        <v>75.5</v>
      </c>
      <c r="BT8" s="73">
        <v>68.3</v>
      </c>
      <c r="BU8" s="73">
        <v>67.900000000000006</v>
      </c>
      <c r="BV8" s="73">
        <v>69.8</v>
      </c>
      <c r="BW8" s="73">
        <v>69.7</v>
      </c>
      <c r="BX8" s="73">
        <v>70.099999999999994</v>
      </c>
      <c r="BY8" s="73">
        <v>74.900000000000006</v>
      </c>
      <c r="BZ8" s="74">
        <v>32472</v>
      </c>
      <c r="CA8" s="74">
        <v>32011</v>
      </c>
      <c r="CB8" s="74">
        <v>32598</v>
      </c>
      <c r="CC8" s="74">
        <v>34402</v>
      </c>
      <c r="CD8" s="74">
        <v>37273</v>
      </c>
      <c r="CE8" s="74">
        <v>32431</v>
      </c>
      <c r="CF8" s="74">
        <v>32532</v>
      </c>
      <c r="CG8" s="74">
        <v>33492</v>
      </c>
      <c r="CH8" s="74">
        <v>34136</v>
      </c>
      <c r="CI8" s="74">
        <v>34924</v>
      </c>
      <c r="CJ8" s="73">
        <v>52412</v>
      </c>
      <c r="CK8" s="74">
        <v>8254</v>
      </c>
      <c r="CL8" s="74">
        <v>8570</v>
      </c>
      <c r="CM8" s="74">
        <v>9222</v>
      </c>
      <c r="CN8" s="74">
        <v>8926</v>
      </c>
      <c r="CO8" s="74">
        <v>9163</v>
      </c>
      <c r="CP8" s="74">
        <v>9726</v>
      </c>
      <c r="CQ8" s="74">
        <v>10037</v>
      </c>
      <c r="CR8" s="74">
        <v>9976</v>
      </c>
      <c r="CS8" s="74">
        <v>10130</v>
      </c>
      <c r="CT8" s="74">
        <v>10244</v>
      </c>
      <c r="CU8" s="73">
        <v>14708</v>
      </c>
      <c r="CV8" s="74">
        <v>58.9</v>
      </c>
      <c r="CW8" s="74">
        <v>57.7</v>
      </c>
      <c r="CX8" s="74">
        <v>57.7</v>
      </c>
      <c r="CY8" s="74">
        <v>58.7</v>
      </c>
      <c r="CZ8" s="74">
        <v>61.4</v>
      </c>
      <c r="DA8" s="74">
        <v>62.1</v>
      </c>
      <c r="DB8" s="74">
        <v>62.5</v>
      </c>
      <c r="DC8" s="74">
        <v>63.4</v>
      </c>
      <c r="DD8" s="74">
        <v>63.4</v>
      </c>
      <c r="DE8" s="74">
        <v>63.7</v>
      </c>
      <c r="DF8" s="74">
        <v>54.8</v>
      </c>
      <c r="DG8" s="74">
        <v>23.1</v>
      </c>
      <c r="DH8" s="74">
        <v>23.7</v>
      </c>
      <c r="DI8" s="74">
        <v>25.3</v>
      </c>
      <c r="DJ8" s="74">
        <v>23.1</v>
      </c>
      <c r="DK8" s="74">
        <v>22.9</v>
      </c>
      <c r="DL8" s="74">
        <v>18.899999999999999</v>
      </c>
      <c r="DM8" s="74">
        <v>19</v>
      </c>
      <c r="DN8" s="74">
        <v>18.7</v>
      </c>
      <c r="DO8" s="74">
        <v>18.3</v>
      </c>
      <c r="DP8" s="74">
        <v>17.7</v>
      </c>
      <c r="DQ8" s="74">
        <v>24.3</v>
      </c>
      <c r="DR8" s="73">
        <v>49.2</v>
      </c>
      <c r="DS8" s="73">
        <v>47.3</v>
      </c>
      <c r="DT8" s="73">
        <v>46.9</v>
      </c>
      <c r="DU8" s="73">
        <v>49.5</v>
      </c>
      <c r="DV8" s="73">
        <v>52.2</v>
      </c>
      <c r="DW8" s="73">
        <v>52.2</v>
      </c>
      <c r="DX8" s="73">
        <v>52.4</v>
      </c>
      <c r="DY8" s="73">
        <v>52.5</v>
      </c>
      <c r="DZ8" s="73">
        <v>53.5</v>
      </c>
      <c r="EA8" s="73">
        <v>54.1</v>
      </c>
      <c r="EB8" s="73">
        <v>52.5</v>
      </c>
      <c r="EC8" s="73">
        <v>73.599999999999994</v>
      </c>
      <c r="ED8" s="73">
        <v>63.4</v>
      </c>
      <c r="EE8" s="73">
        <v>65.599999999999994</v>
      </c>
      <c r="EF8" s="73">
        <v>68.5</v>
      </c>
      <c r="EG8" s="73">
        <v>72</v>
      </c>
      <c r="EH8" s="73">
        <v>69.599999999999994</v>
      </c>
      <c r="EI8" s="73">
        <v>69.2</v>
      </c>
      <c r="EJ8" s="73">
        <v>69.7</v>
      </c>
      <c r="EK8" s="73">
        <v>71.3</v>
      </c>
      <c r="EL8" s="73">
        <v>71.400000000000006</v>
      </c>
      <c r="EM8" s="73">
        <v>68.8</v>
      </c>
      <c r="EN8" s="74">
        <v>51232586</v>
      </c>
      <c r="EO8" s="74">
        <v>52384608</v>
      </c>
      <c r="EP8" s="74">
        <v>56073887</v>
      </c>
      <c r="EQ8" s="74">
        <v>56968129</v>
      </c>
      <c r="ER8" s="74">
        <v>57645215</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