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5113\Desktop\"/>
    </mc:Choice>
  </mc:AlternateContent>
  <workbookProtection workbookAlgorithmName="SHA-512" workbookHashValue="e7GF6EZ/+EwBJEIjnnIIUfuEznIpcZ0fK0tYnzofrdoI/iO4IpcOGzlxwOg0SIV+mvdV2JiL6BYluDmmMjeClw==" workbookSaltValue="iG74yPFkBvPUfqm3aVLsh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OY80" i="4"/>
  <c r="NX80" i="4"/>
  <c r="MW80" i="4"/>
  <c r="JN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PZ80" i="4" l="1"/>
  <c r="KO80" i="4"/>
  <c r="IM80"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<sst xmlns="http://schemas.openxmlformats.org/spreadsheetml/2006/main" count="262" uniqueCount="108">
  <si>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</si>
  <si>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</si>
  <si>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</si>
  <si>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</si>
  <si>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</si>
  <si>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</si>
  <si>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</si>
  <si>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</si>
  <si>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</si>
  <si>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</si>
  <si>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</si>
  <si>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</si>
  <si>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</si>
  <si>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</si>
  <si>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</si>
  <si>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</si>
  <si>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</si>
  <si>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</si>
  <si>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</si>
  <si>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</si>
  <si>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</si>
  <si>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</si>
  <si>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</si>
  <si>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</si>
  <si>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</si>
  <si>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</si>
  <si>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</si>
  <si>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</si>
  <si>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</si>
  <si>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</si>
  <si>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</si>
  <si>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</si>
  <si>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</si>
  <si>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</si>
  <si>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</si>
  <si>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</si>
  <si>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</si>
  <si>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</si>
  <si>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</si>
  <si>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</si>
  <si>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</si>
  <si>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</si>
  <si>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</si>
  <si>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</si>
  <si>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</si>
  <si>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</si>
  <si>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</si>
  <si>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</si>
  <si>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</si>
  <si>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</si>
  <si>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</si>
  <si>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</si>
  <si>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</si>
  <si>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</si>
  <si>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</si>
  <si>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</si>
  <si>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</si>
  <si>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</si>
  <si>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</si>
  <si>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</si>
  <si>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</si>
  <si>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</si>
  <si>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</si>
  <si>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</si>
  <si>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</si>
  <si>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</si>
  <si>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</si>
  <si>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</si>
  <si>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</si>
  <si>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</si>
  <si>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</si>
  <si>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</si>
  <si>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</si>
  <si>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</si>
  <si>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</si>
  <si>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</si>
  <si>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</si>
  <si>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</si>
  <si>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</si>
  <si>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</si>
  <si>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</si>
  <si>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</si>
  <si>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</si>
  <si>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</si>
  <si>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</si>
  <si>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</si>
  <si>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</si>
  <si>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</si>
  <si>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</si>
  <si>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</si>
  <si>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</si>
  <si>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</si>
  <si>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</si>
  <si>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</si>
  <si>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</si>
  <si>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</si>
  <si>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</si>
  <si>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</si>
  <si>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</si>
  <si>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</si>
  <si>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</si>
  <si>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</si>
  <si>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</si>
  <si>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</si>
  <si>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</si>
  <si>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室蘭・苫小牧・石狩の3工水のうち、苫小牧工水では苫東工水の建設事業を中止し、石狩工水では施設規模を縮小し、過大となった資産を平成18年度末に未稼働資産として整理して多額の未処理欠損金が生じました。2回の経営健全化計画（平成18～26年度、平成27～31年度）の実施により、平成23年度に会計全体で単年度黒字に転換しましたが、石狩工水は規模縮小後も契約率が低く料金のみでは収支均衡しない状況です。
①経常収支比率：健全化計画の実施により100%以上を維持していますが、契約率が20％台の石狩工水の影響により、類似団体平均値より低くなっています。
②累積欠損金比率：未稼動資産整理のための企業債（以下「整理債」）償還に対する一般会計補助金の資本剰余金処分により、平成29年度まで大幅に低減しましたが、整理債償還終了に伴い減少幅が大きく縮小しています。
③流動比率：約193億円の整理債の借入れにより、比率が大幅に低下したものの、平成28年度の整理債償還終了により再び上昇しましたが類似団体平均値との乖離幅は縮小していません。
④企業債残高対給水収益比率：整理債償還により類似団体平均値との乖離幅が大幅に縮小してきたものの、償還後の平成29年度以降は縮小幅が小さくなり、平成30年度は老朽更新のための借入により増加に転じています。
⑤料金回収率：室蘭・苫小牧工水は100%を超えていますが、石狩工水の供給単価は55円と高水準の一方で、未稼動資産整理後も減価償却費などの固定費が高く、契約率も低いことから料金回収率が約20％となっているため、事業全体で類似団体平均値を2ポイント下回っています。
⑥給水原価：料金回収率と同様、石狩工水の給水原価が245円と高い影響で、事業全体で類似団体平均値をわずかに上回る結果となっています。なお、室蘭・苫小牧工水は、類似団体平均値を大きく下回っています。
⑦施設利用率：料金回収率が20％台の石狩工水で施設利用率が10％台とさらに低く、苫小牧工水も40％台であるため事業全体で類似団体平均値を2ポイント下回っています。需要開拓と施設のダウンサイジングやスペックダウンの検討を合わせて行う必要があります。
⑧契約率：産業構造の変化などにより、石狩工水は用水多消費型の企業立地が少なく、契約率が20％台にとどまり、70%台の苫小牧工水、90%台の室蘭工水と合わせても事業全体では類似団体平均値より低くなっています。
</t>
    <phoneticPr fontId="5"/>
  </si>
  <si>
    <t>①有形固定資産減価償却率：高度経済成長期に整備された室蘭と苫小牧工水は、50年前後経過しているものの、漏水や資産の劣化度合いに応じ計画的に更新を行ってきました。一方、石狩工水は開業から約20年の間大きな更新は行っていないことから現在は3工水とも50%台であり、事業全体では類似団体平均値より低くなっています。
②管路経年化率：室蘭工水は漏水対策を計画的に行い経年化率が下がる一方で、苫小牧工水は胆振東部地震の発生を受け、耐震改修を前倒し着手しましたが、開業当初の管路の経年化率が上昇してきており、石狩工水と合わせても、事業全体では類似団体平均値を20ポイント程上回っています。
③管路更新率：管路経年化率と同様、室蘭・苫小牧工水は老朽更新と耐震化のため計画的に改修を進めており、事業全体では類似団体平均値を１ポイント程度上回っています。</t>
    <phoneticPr fontId="5"/>
  </si>
  <si>
    <t>経営の健全性・効率性については、健全化計画により、未処理欠損金の低減など、一定の改善をしました。しかし、石狩工水においては施設の給水能力に対して契約水量が依然として低く推移し、未稼動資産整理後も給水原価と料金水準のバランスがとれない状況が続いており、このことが経常収支比率をはじめ経営に大きな影響を与えています。
また、老朽化の状況については、室蘭と苫小牧工水の施設は開業から年数が経過していますが、計画的な更新により一定の健全性が保たれており、開業が比較的新しい石狩工水は法定耐用年数を経過していないため、経年化は進んでいないという状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</si>
</sst>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51.61</c:v>
                </c:pt>
                <c:pt idx="1">
                  <c:v>53.69</c:v>
                </c:pt>
                <c:pt idx="2">
                  <c:v>53.04</c:v>
                </c:pt>
                <c:pt idx="3">
                  <c:v>54.6</c:v>
                </c:pt>
                <c:pt idx="4">
                  <c:v>55.56</c:v>
                </c:pt>
              </c:numCache>
            </c:numRef>
          </c:val>
          <c:extLst>
            <c:ext xmlns:c16="http://schemas.microsoft.com/office/drawing/2014/chart" uri="{C3380CC4-5D6E-409C-BE32-E72D297353CC}">
              <c16:uniqueId val="{00000000-42D3-443C-BD10-83BB63CC8F5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c:ext xmlns:c16="http://schemas.microsoft.com/office/drawing/2014/chart" uri="{C3380CC4-5D6E-409C-BE32-E72D297353CC}">
              <c16:uniqueId val="{00000001-42D3-443C-BD10-83BB63CC8F5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17.79</c:v>
                </c:pt>
                <c:pt idx="1">
                  <c:v>24.49</c:v>
                </c:pt>
                <c:pt idx="2">
                  <c:v>23.73</c:v>
                </c:pt>
                <c:pt idx="3">
                  <c:v>24.03</c:v>
                </c:pt>
                <c:pt idx="4">
                  <c:v>29.3</c:v>
                </c:pt>
              </c:numCache>
            </c:numRef>
          </c:val>
          <c:extLst>
            <c:ext xmlns:c16="http://schemas.microsoft.com/office/drawing/2014/chart" uri="{C3380CC4-5D6E-409C-BE32-E72D297353CC}">
              <c16:uniqueId val="{00000000-2576-4264-8133-B6917A28CB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c:ext xmlns:c16="http://schemas.microsoft.com/office/drawing/2014/chart" uri="{C3380CC4-5D6E-409C-BE32-E72D297353CC}">
              <c16:uniqueId val="{00000001-2576-4264-8133-B6917A28CBD3}"/>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0.45</c:v>
                </c:pt>
                <c:pt idx="1">
                  <c:v>0.49</c:v>
                </c:pt>
                <c:pt idx="2">
                  <c:v>0.49</c:v>
                </c:pt>
                <c:pt idx="3">
                  <c:v>0.98</c:v>
                </c:pt>
                <c:pt idx="4">
                  <c:v>0.94</c:v>
                </c:pt>
              </c:numCache>
            </c:numRef>
          </c:val>
          <c:extLst>
            <c:ext xmlns:c16="http://schemas.microsoft.com/office/drawing/2014/chart" uri="{C3380CC4-5D6E-409C-BE32-E72D297353CC}">
              <c16:uniqueId val="{00000000-223C-402C-A1CB-E61BE1272A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c:ext xmlns:c16="http://schemas.microsoft.com/office/drawing/2014/chart" uri="{C3380CC4-5D6E-409C-BE32-E72D297353CC}">
              <c16:uniqueId val="{00000001-223C-402C-A1CB-E61BE1272A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67.48</c:v>
                </c:pt>
                <c:pt idx="1">
                  <c:v>74.84</c:v>
                </c:pt>
                <c:pt idx="2">
                  <c:v>220.15</c:v>
                </c:pt>
                <c:pt idx="3">
                  <c:v>249.03</c:v>
                </c:pt>
                <c:pt idx="4">
                  <c:v>208.71</c:v>
                </c:pt>
              </c:numCache>
            </c:numRef>
          </c:val>
          <c:extLst>
            <c:ext xmlns:c16="http://schemas.microsoft.com/office/drawing/2014/chart" uri="{C3380CC4-5D6E-409C-BE32-E72D297353CC}">
              <c16:uniqueId val="{00000000-3CD6-4E18-AEEC-136719834D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c:ext xmlns:c16="http://schemas.microsoft.com/office/drawing/2014/chart" uri="{C3380CC4-5D6E-409C-BE32-E72D297353CC}">
              <c16:uniqueId val="{00000001-3CD6-4E18-AEEC-136719834D6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755.68</c:v>
                </c:pt>
                <c:pt idx="1">
                  <c:v>623.24</c:v>
                </c:pt>
                <c:pt idx="2">
                  <c:v>494.51</c:v>
                </c:pt>
                <c:pt idx="3">
                  <c:v>466.08</c:v>
                </c:pt>
                <c:pt idx="4">
                  <c:v>481.66</c:v>
                </c:pt>
              </c:numCache>
            </c:numRef>
          </c:val>
          <c:extLst>
            <c:ext xmlns:c16="http://schemas.microsoft.com/office/drawing/2014/chart" uri="{C3380CC4-5D6E-409C-BE32-E72D297353CC}">
              <c16:uniqueId val="{00000000-3881-4F06-8CBD-172998688D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c:ext xmlns:c16="http://schemas.microsoft.com/office/drawing/2014/chart" uri="{C3380CC4-5D6E-409C-BE32-E72D297353CC}">
              <c16:uniqueId val="{00000001-3881-4F06-8CBD-172998688D6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102.61</c:v>
                </c:pt>
                <c:pt idx="1">
                  <c:v>107.97</c:v>
                </c:pt>
                <c:pt idx="2">
                  <c:v>110.75</c:v>
                </c:pt>
                <c:pt idx="3">
                  <c:v>111.73</c:v>
                </c:pt>
                <c:pt idx="4">
                  <c:v>115.66</c:v>
                </c:pt>
              </c:numCache>
            </c:numRef>
          </c:val>
          <c:extLst>
            <c:ext xmlns:c16="http://schemas.microsoft.com/office/drawing/2014/chart" uri="{C3380CC4-5D6E-409C-BE32-E72D297353CC}">
              <c16:uniqueId val="{00000000-6B93-4C72-9BD5-BF5D493C37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c:ext xmlns:c16="http://schemas.microsoft.com/office/drawing/2014/chart" uri="{C3380CC4-5D6E-409C-BE32-E72D297353CC}">
              <c16:uniqueId val="{00000001-6B93-4C72-9BD5-BF5D493C37A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19.16</c:v>
                </c:pt>
                <c:pt idx="1">
                  <c:v>18.27</c:v>
                </c:pt>
                <c:pt idx="2">
                  <c:v>17.86</c:v>
                </c:pt>
                <c:pt idx="3">
                  <c:v>17.72</c:v>
                </c:pt>
                <c:pt idx="4">
                  <c:v>17.07</c:v>
                </c:pt>
              </c:numCache>
            </c:numRef>
          </c:val>
          <c:extLst>
            <c:ext xmlns:c16="http://schemas.microsoft.com/office/drawing/2014/chart" uri="{C3380CC4-5D6E-409C-BE32-E72D297353CC}">
              <c16:uniqueId val="{00000000-06F5-473E-9FB4-6034C01C5E1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c:ext xmlns:c16="http://schemas.microsoft.com/office/drawing/2014/chart" uri="{C3380CC4-5D6E-409C-BE32-E72D297353CC}">
              <c16:uniqueId val="{00000001-06F5-473E-9FB4-6034C01C5E1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56.08</c:v>
                </c:pt>
                <c:pt idx="1">
                  <c:v>56.19</c:v>
                </c:pt>
                <c:pt idx="2">
                  <c:v>54.62</c:v>
                </c:pt>
                <c:pt idx="3">
                  <c:v>56.14</c:v>
                </c:pt>
                <c:pt idx="4">
                  <c:v>54.56</c:v>
                </c:pt>
              </c:numCache>
            </c:numRef>
          </c:val>
          <c:extLst>
            <c:ext xmlns:c16="http://schemas.microsoft.com/office/drawing/2014/chart" uri="{C3380CC4-5D6E-409C-BE32-E72D297353CC}">
              <c16:uniqueId val="{00000000-23DB-4617-9E98-AE1509AE19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c:ext xmlns:c16="http://schemas.microsoft.com/office/drawing/2014/chart" uri="{C3380CC4-5D6E-409C-BE32-E72D297353CC}">
              <c16:uniqueId val="{00000001-23DB-4617-9E98-AE1509AE192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76.989999999999995</c:v>
                </c:pt>
                <c:pt idx="1">
                  <c:v>78.33</c:v>
                </c:pt>
                <c:pt idx="2">
                  <c:v>78.34</c:v>
                </c:pt>
                <c:pt idx="3">
                  <c:v>78.3</c:v>
                </c:pt>
                <c:pt idx="4">
                  <c:v>78.36</c:v>
                </c:pt>
              </c:numCache>
            </c:numRef>
          </c:val>
          <c:extLst>
            <c:ext xmlns:c16="http://schemas.microsoft.com/office/drawing/2014/chart" uri="{C3380CC4-5D6E-409C-BE32-E72D297353CC}">
              <c16:uniqueId val="{00000000-FF80-45AB-A74D-2AACF10F24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c:ext xmlns:c16="http://schemas.microsoft.com/office/drawing/2014/chart" uri="{C3380CC4-5D6E-409C-BE32-E72D297353CC}">
              <c16:uniqueId val="{00000001-FF80-45AB-A74D-2AACF10F24D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867.08</c:v>
                </c:pt>
                <c:pt idx="1">
                  <c:v>733.82</c:v>
                </c:pt>
                <c:pt idx="2">
                  <c:v>598.75</c:v>
                </c:pt>
                <c:pt idx="3">
                  <c:v>463.84</c:v>
                </c:pt>
                <c:pt idx="4">
                  <c:v>435.2</c:v>
                </c:pt>
              </c:numCache>
            </c:numRef>
          </c:val>
          <c:extLst>
            <c:ext xmlns:c16="http://schemas.microsoft.com/office/drawing/2014/chart" uri="{C3380CC4-5D6E-409C-BE32-E72D297353CC}">
              <c16:uniqueId val="{00000000-4C3E-4189-9EAA-982990F93F7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c:ext xmlns:c16="http://schemas.microsoft.com/office/drawing/2014/chart" uri="{C3380CC4-5D6E-409C-BE32-E72D297353CC}">
              <c16:uniqueId val="{00000001-4C3E-4189-9EAA-982990F93F7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106.18</c:v>
                </c:pt>
                <c:pt idx="1">
                  <c:v>109.94</c:v>
                </c:pt>
                <c:pt idx="2">
                  <c:v>110.76</c:v>
                </c:pt>
                <c:pt idx="3">
                  <c:v>110.62</c:v>
                </c:pt>
                <c:pt idx="4">
                  <c:v>114.42</c:v>
                </c:pt>
              </c:numCache>
            </c:numRef>
          </c:val>
          <c:extLst>
            <c:ext xmlns:c16="http://schemas.microsoft.com/office/drawing/2014/chart" uri="{C3380CC4-5D6E-409C-BE32-E72D297353CC}">
              <c16:uniqueId val="{00000000-8E45-4A39-8ACD-C8E22F7D9D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c:ext xmlns:c16="http://schemas.microsoft.com/office/drawing/2014/chart" uri="{C3380CC4-5D6E-409C-BE32-E72D297353CC}">
              <c16:uniqueId val="{00000001-8E45-4A39-8ACD-C8E22F7D9DA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E28" zoomScale="70" zoomScaleNormal="7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5.37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北海道</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327000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3</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178415</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39.700000000000003</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74</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256252</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105</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106.18</v>
      </c>
      <c r="Y32" s="106"/>
      <c r="Z32" s="106"/>
      <c r="AA32" s="106"/>
      <c r="AB32" s="106"/>
      <c r="AC32" s="106"/>
      <c r="AD32" s="106"/>
      <c r="AE32" s="106"/>
      <c r="AF32" s="106"/>
      <c r="AG32" s="106"/>
      <c r="AH32" s="106"/>
      <c r="AI32" s="106"/>
      <c r="AJ32" s="106"/>
      <c r="AK32" s="106"/>
      <c r="AL32" s="106"/>
      <c r="AM32" s="106"/>
      <c r="AN32" s="106"/>
      <c r="AO32" s="106"/>
      <c r="AP32" s="106"/>
      <c r="AQ32" s="107"/>
      <c r="AR32" s="105">
        <f>データ!U6</f>
        <v>109.94</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110.76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110.62</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114.42</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867.08</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733.82</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598.75</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463.84</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435.2</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67.48</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74.84</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220.15</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249.03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208.71</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755.68</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623.24</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494.51</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466.08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481.66</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106</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102.61</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107.97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110.75</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111.73</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115.66</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19.16</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18.27</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17.86</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17.72</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17.07</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56.08</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56.19</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54.62</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56.14</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54.56</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76.989999999999995</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78.33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78.34</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78.3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78.36</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107</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51.61</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53.69</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53.04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54.6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55.56</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17.79</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24.49</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23.73</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24.03</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29.3</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0.45</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0.49</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0.49</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0.98</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0.94</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37</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pFdifxtKVfsliKCFU34QjRCJ601pHn/Vafa62HxHk9UM3bJOZh+lTUSrvCCY4iBI6F9ejFQVojT0OLrvVJ81dw==" saltValue="s8ryxrxZGXWFe1Y+TnA9w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1"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topLeftCell="DW1" zoomScale="85" zoomScaleNormal="85" workbookViewId="0">
      <selection activeCell="EF18" sqref="EF18"/>
    </sheetView>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3" t="s">
        <v>47</v>
      </c>
      <c r="I3" s="154"/>
      <c r="J3" s="154"/>
      <c r="K3" s="154"/>
      <c r="L3" s="154"/>
      <c r="M3" s="154"/>
      <c r="N3" s="154"/>
      <c r="O3" s="154"/>
      <c r="P3" s="154"/>
      <c r="Q3" s="154"/>
      <c r="R3" s="154"/>
      <c r="S3" s="154"/>
      <c r="T3" s="157" t="s">
        <v>48</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49</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50</v>
      </c>
      <c r="B4" s="47"/>
      <c r="C4" s="47"/>
      <c r="D4" s="47"/>
      <c r="E4" s="47"/>
      <c r="F4" s="47"/>
      <c r="G4" s="47"/>
      <c r="H4" s="155"/>
      <c r="I4" s="156"/>
      <c r="J4" s="156"/>
      <c r="K4" s="156"/>
      <c r="L4" s="156"/>
      <c r="M4" s="156"/>
      <c r="N4" s="156"/>
      <c r="O4" s="156"/>
      <c r="P4" s="156"/>
      <c r="Q4" s="156"/>
      <c r="R4" s="156"/>
      <c r="S4" s="156"/>
      <c r="T4" s="152" t="s">
        <v>51</v>
      </c>
      <c r="U4" s="152"/>
      <c r="V4" s="152"/>
      <c r="W4" s="152"/>
      <c r="X4" s="152"/>
      <c r="Y4" s="152"/>
      <c r="Z4" s="152"/>
      <c r="AA4" s="152"/>
      <c r="AB4" s="152"/>
      <c r="AC4" s="152"/>
      <c r="AD4" s="152"/>
      <c r="AE4" s="152" t="s">
        <v>52</v>
      </c>
      <c r="AF4" s="152"/>
      <c r="AG4" s="152"/>
      <c r="AH4" s="152"/>
      <c r="AI4" s="152"/>
      <c r="AJ4" s="152"/>
      <c r="AK4" s="152"/>
      <c r="AL4" s="152"/>
      <c r="AM4" s="152"/>
      <c r="AN4" s="152"/>
      <c r="AO4" s="152"/>
      <c r="AP4" s="152" t="s">
        <v>53</v>
      </c>
      <c r="AQ4" s="152"/>
      <c r="AR4" s="152"/>
      <c r="AS4" s="152"/>
      <c r="AT4" s="152"/>
      <c r="AU4" s="152"/>
      <c r="AV4" s="152"/>
      <c r="AW4" s="152"/>
      <c r="AX4" s="152"/>
      <c r="AY4" s="152"/>
      <c r="AZ4" s="152"/>
      <c r="BA4" s="152" t="s">
        <v>54</v>
      </c>
      <c r="BB4" s="152"/>
      <c r="BC4" s="152"/>
      <c r="BD4" s="152"/>
      <c r="BE4" s="152"/>
      <c r="BF4" s="152"/>
      <c r="BG4" s="152"/>
      <c r="BH4" s="152"/>
      <c r="BI4" s="152"/>
      <c r="BJ4" s="152"/>
      <c r="BK4" s="152"/>
      <c r="BL4" s="152" t="s">
        <v>55</v>
      </c>
      <c r="BM4" s="152"/>
      <c r="BN4" s="152"/>
      <c r="BO4" s="152"/>
      <c r="BP4" s="152"/>
      <c r="BQ4" s="152"/>
      <c r="BR4" s="152"/>
      <c r="BS4" s="152"/>
      <c r="BT4" s="152"/>
      <c r="BU4" s="152"/>
      <c r="BV4" s="152"/>
      <c r="BW4" s="152" t="s">
        <v>56</v>
      </c>
      <c r="BX4" s="152"/>
      <c r="BY4" s="152"/>
      <c r="BZ4" s="152"/>
      <c r="CA4" s="152"/>
      <c r="CB4" s="152"/>
      <c r="CC4" s="152"/>
      <c r="CD4" s="152"/>
      <c r="CE4" s="152"/>
      <c r="CF4" s="152"/>
      <c r="CG4" s="152"/>
      <c r="CH4" s="152" t="s">
        <v>57</v>
      </c>
      <c r="CI4" s="152"/>
      <c r="CJ4" s="152"/>
      <c r="CK4" s="152"/>
      <c r="CL4" s="152"/>
      <c r="CM4" s="152"/>
      <c r="CN4" s="152"/>
      <c r="CO4" s="152"/>
      <c r="CP4" s="152"/>
      <c r="CQ4" s="152"/>
      <c r="CR4" s="152"/>
      <c r="CS4" s="152" t="s">
        <v>58</v>
      </c>
      <c r="CT4" s="152"/>
      <c r="CU4" s="152"/>
      <c r="CV4" s="152"/>
      <c r="CW4" s="152"/>
      <c r="CX4" s="152"/>
      <c r="CY4" s="152"/>
      <c r="CZ4" s="152"/>
      <c r="DA4" s="152"/>
      <c r="DB4" s="152"/>
      <c r="DC4" s="152"/>
      <c r="DD4" s="152" t="s">
        <v>59</v>
      </c>
      <c r="DE4" s="152"/>
      <c r="DF4" s="152"/>
      <c r="DG4" s="152"/>
      <c r="DH4" s="152"/>
      <c r="DI4" s="152"/>
      <c r="DJ4" s="152"/>
      <c r="DK4" s="152"/>
      <c r="DL4" s="152"/>
      <c r="DM4" s="152"/>
      <c r="DN4" s="152"/>
      <c r="DO4" s="152" t="s">
        <v>60</v>
      </c>
      <c r="DP4" s="152"/>
      <c r="DQ4" s="152"/>
      <c r="DR4" s="152"/>
      <c r="DS4" s="152"/>
      <c r="DT4" s="152"/>
      <c r="DU4" s="152"/>
      <c r="DV4" s="152"/>
      <c r="DW4" s="152"/>
      <c r="DX4" s="152"/>
      <c r="DY4" s="152"/>
      <c r="DZ4" s="152" t="s">
        <v>61</v>
      </c>
      <c r="EA4" s="152"/>
      <c r="EB4" s="152"/>
      <c r="EC4" s="152"/>
      <c r="ED4" s="152"/>
      <c r="EE4" s="152"/>
      <c r="EF4" s="152"/>
      <c r="EG4" s="152"/>
      <c r="EH4" s="152"/>
      <c r="EI4" s="152"/>
      <c r="EJ4" s="152"/>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106.18</v>
      </c>
      <c r="U6" s="52">
        <f>U7</f>
        <v>109.94</v>
      </c>
      <c r="V6" s="52">
        <f>V7</f>
        <v>110.76</v>
      </c>
      <c r="W6" s="52">
        <f>W7</f>
        <v>110.62</v>
      </c>
      <c r="X6" s="52">
        <f t="shared" si="3"/>
        <v>114.42</v>
      </c>
      <c r="Y6" s="52">
        <f t="shared" si="3"/>
        <v>122.19</v>
      </c>
      <c r="Z6" s="52">
        <f t="shared" si="3"/>
        <v>123.35</v>
      </c>
      <c r="AA6" s="52">
        <f t="shared" si="3"/>
        <v>121.58</v>
      </c>
      <c r="AB6" s="52">
        <f t="shared" si="3"/>
        <v>121.19</v>
      </c>
      <c r="AC6" s="52">
        <f t="shared" si="3"/>
        <v>120.32</v>
      </c>
      <c r="AD6" s="50" t="str">
        <f>IF(AD7="-","【-】","【"&amp;SUBSTITUTE(TEXT(AD7,"#,##0.00"),"-","△")&amp;"】")</f>
        <v>【118.92】</v>
      </c>
      <c r="AE6" s="52">
        <f t="shared" si="3"/>
        <v>867.08</v>
      </c>
      <c r="AF6" s="52">
        <f>AF7</f>
        <v>733.82</v>
      </c>
      <c r="AG6" s="52">
        <f>AG7</f>
        <v>598.75</v>
      </c>
      <c r="AH6" s="52">
        <f>AH7</f>
        <v>463.84</v>
      </c>
      <c r="AI6" s="52">
        <f t="shared" si="3"/>
        <v>435.2</v>
      </c>
      <c r="AJ6" s="52">
        <f t="shared" si="3"/>
        <v>50.49</v>
      </c>
      <c r="AK6" s="52">
        <f t="shared" si="3"/>
        <v>23.81</v>
      </c>
      <c r="AL6" s="52">
        <f t="shared" si="3"/>
        <v>22.44</v>
      </c>
      <c r="AM6" s="52">
        <f t="shared" si="3"/>
        <v>18.82</v>
      </c>
      <c r="AN6" s="52">
        <f t="shared" si="3"/>
        <v>17.88</v>
      </c>
      <c r="AO6" s="50" t="str">
        <f>IF(AO7="-","【-】","【"&amp;SUBSTITUTE(TEXT(AO7,"#,##0.00"),"-","△")&amp;"】")</f>
        <v>【26.31】</v>
      </c>
      <c r="AP6" s="52">
        <f t="shared" si="3"/>
        <v>67.48</v>
      </c>
      <c r="AQ6" s="52">
        <f>AQ7</f>
        <v>74.84</v>
      </c>
      <c r="AR6" s="52">
        <f>AR7</f>
        <v>220.15</v>
      </c>
      <c r="AS6" s="52">
        <f>AS7</f>
        <v>249.03</v>
      </c>
      <c r="AT6" s="52">
        <f t="shared" si="3"/>
        <v>208.71</v>
      </c>
      <c r="AU6" s="52">
        <f t="shared" si="3"/>
        <v>221.79</v>
      </c>
      <c r="AV6" s="52">
        <f t="shared" si="3"/>
        <v>312.67</v>
      </c>
      <c r="AW6" s="52">
        <f t="shared" si="3"/>
        <v>345.05</v>
      </c>
      <c r="AX6" s="52">
        <f t="shared" si="3"/>
        <v>379.14</v>
      </c>
      <c r="AY6" s="52">
        <f t="shared" si="3"/>
        <v>394.58</v>
      </c>
      <c r="AZ6" s="50" t="str">
        <f>IF(AZ7="-","【-】","【"&amp;SUBSTITUTE(TEXT(AZ7,"#,##0.00"),"-","△")&amp;"】")</f>
        <v>【450.05】</v>
      </c>
      <c r="BA6" s="52">
        <f t="shared" si="3"/>
        <v>755.68</v>
      </c>
      <c r="BB6" s="52">
        <f>BB7</f>
        <v>623.24</v>
      </c>
      <c r="BC6" s="52">
        <f>BC7</f>
        <v>494.51</v>
      </c>
      <c r="BD6" s="52">
        <f>BD7</f>
        <v>466.08</v>
      </c>
      <c r="BE6" s="52">
        <f t="shared" si="3"/>
        <v>481.66</v>
      </c>
      <c r="BF6" s="52">
        <f t="shared" si="3"/>
        <v>297.23</v>
      </c>
      <c r="BG6" s="52">
        <f t="shared" si="3"/>
        <v>272.8</v>
      </c>
      <c r="BH6" s="52">
        <f t="shared" si="3"/>
        <v>255.89</v>
      </c>
      <c r="BI6" s="52">
        <f t="shared" si="3"/>
        <v>242.57</v>
      </c>
      <c r="BJ6" s="52">
        <f t="shared" si="3"/>
        <v>235.79</v>
      </c>
      <c r="BK6" s="50" t="str">
        <f>IF(BK7="-","【-】","【"&amp;SUBSTITUTE(TEXT(BK7,"#,##0.00"),"-","△")&amp;"】")</f>
        <v>【246.04】</v>
      </c>
      <c r="BL6" s="52">
        <f t="shared" si="3"/>
        <v>102.61</v>
      </c>
      <c r="BM6" s="52">
        <f>BM7</f>
        <v>107.97</v>
      </c>
      <c r="BN6" s="52">
        <f>BN7</f>
        <v>110.75</v>
      </c>
      <c r="BO6" s="52">
        <f>BO7</f>
        <v>111.73</v>
      </c>
      <c r="BP6" s="52">
        <f t="shared" si="3"/>
        <v>115.66</v>
      </c>
      <c r="BQ6" s="52">
        <f t="shared" si="3"/>
        <v>118.2</v>
      </c>
      <c r="BR6" s="52">
        <f t="shared" si="3"/>
        <v>119.5</v>
      </c>
      <c r="BS6" s="52">
        <f t="shared" si="3"/>
        <v>118.99</v>
      </c>
      <c r="BT6" s="52">
        <f t="shared" si="3"/>
        <v>119.17</v>
      </c>
      <c r="BU6" s="52">
        <f t="shared" si="3"/>
        <v>117.72</v>
      </c>
      <c r="BV6" s="50" t="str">
        <f>IF(BV7="-","【-】","【"&amp;SUBSTITUTE(TEXT(BV7,"#,##0.00"),"-","△")&amp;"】")</f>
        <v>【114.16】</v>
      </c>
      <c r="BW6" s="52">
        <f t="shared" si="3"/>
        <v>19.16</v>
      </c>
      <c r="BX6" s="52">
        <f>BX7</f>
        <v>18.27</v>
      </c>
      <c r="BY6" s="52">
        <f>BY7</f>
        <v>17.86</v>
      </c>
      <c r="BZ6" s="52">
        <f>BZ7</f>
        <v>17.72</v>
      </c>
      <c r="CA6" s="52">
        <f t="shared" si="3"/>
        <v>17.07</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56.08</v>
      </c>
      <c r="CI6" s="52">
        <f>CI7</f>
        <v>56.19</v>
      </c>
      <c r="CJ6" s="52">
        <f>CJ7</f>
        <v>54.62</v>
      </c>
      <c r="CK6" s="52">
        <f>CK7</f>
        <v>56.14</v>
      </c>
      <c r="CL6" s="52">
        <f t="shared" si="5"/>
        <v>54.56</v>
      </c>
      <c r="CM6" s="52">
        <f t="shared" si="5"/>
        <v>57.65</v>
      </c>
      <c r="CN6" s="52">
        <f t="shared" si="5"/>
        <v>57.52</v>
      </c>
      <c r="CO6" s="52">
        <f t="shared" si="5"/>
        <v>57.55</v>
      </c>
      <c r="CP6" s="52">
        <f t="shared" si="5"/>
        <v>57.69</v>
      </c>
      <c r="CQ6" s="52">
        <f t="shared" si="5"/>
        <v>58.56</v>
      </c>
      <c r="CR6" s="50" t="str">
        <f>IF(CR7="-","【-】","【"&amp;SUBSTITUTE(TEXT(CR7,"#,##0.00"),"-","△")&amp;"】")</f>
        <v>【55.52】</v>
      </c>
      <c r="CS6" s="52">
        <f t="shared" ref="CS6:DB6" si="6">CS7</f>
        <v>76.989999999999995</v>
      </c>
      <c r="CT6" s="52">
        <f>CT7</f>
        <v>78.33</v>
      </c>
      <c r="CU6" s="52">
        <f>CU7</f>
        <v>78.34</v>
      </c>
      <c r="CV6" s="52">
        <f>CV7</f>
        <v>78.3</v>
      </c>
      <c r="CW6" s="52">
        <f t="shared" si="6"/>
        <v>78.36</v>
      </c>
      <c r="CX6" s="52">
        <f t="shared" si="6"/>
        <v>79.72</v>
      </c>
      <c r="CY6" s="52">
        <f t="shared" si="6"/>
        <v>79.7</v>
      </c>
      <c r="CZ6" s="52">
        <f t="shared" si="6"/>
        <v>79.42</v>
      </c>
      <c r="DA6" s="52">
        <f t="shared" si="6"/>
        <v>79.2</v>
      </c>
      <c r="DB6" s="52">
        <f t="shared" si="6"/>
        <v>80.5</v>
      </c>
      <c r="DC6" s="50" t="str">
        <f>IF(DC7="-","【-】","【"&amp;SUBSTITUTE(TEXT(DC7,"#,##0.00"),"-","△")&amp;"】")</f>
        <v>【77.10】</v>
      </c>
      <c r="DD6" s="52">
        <f t="shared" ref="DD6:DM6" si="7">DD7</f>
        <v>51.61</v>
      </c>
      <c r="DE6" s="52">
        <f>DE7</f>
        <v>53.69</v>
      </c>
      <c r="DF6" s="52">
        <f>DF7</f>
        <v>53.04</v>
      </c>
      <c r="DG6" s="52">
        <f>DG7</f>
        <v>54.6</v>
      </c>
      <c r="DH6" s="52">
        <f t="shared" si="7"/>
        <v>55.56</v>
      </c>
      <c r="DI6" s="52">
        <f t="shared" si="7"/>
        <v>56.41</v>
      </c>
      <c r="DJ6" s="52">
        <f t="shared" si="7"/>
        <v>57.35</v>
      </c>
      <c r="DK6" s="52">
        <f t="shared" si="7"/>
        <v>57.93</v>
      </c>
      <c r="DL6" s="52">
        <f t="shared" si="7"/>
        <v>58.88</v>
      </c>
      <c r="DM6" s="52">
        <f t="shared" si="7"/>
        <v>59.48</v>
      </c>
      <c r="DN6" s="50" t="str">
        <f>IF(DN7="-","【-】","【"&amp;SUBSTITUTE(TEXT(DN7,"#,##0.00"),"-","△")&amp;"】")</f>
        <v>【58.53】</v>
      </c>
      <c r="DO6" s="52">
        <f t="shared" ref="DO6:DX6" si="8">DO7</f>
        <v>17.79</v>
      </c>
      <c r="DP6" s="52">
        <f>DP7</f>
        <v>24.49</v>
      </c>
      <c r="DQ6" s="52">
        <f>DQ7</f>
        <v>23.73</v>
      </c>
      <c r="DR6" s="52">
        <f>DR7</f>
        <v>24.03</v>
      </c>
      <c r="DS6" s="52">
        <f t="shared" si="8"/>
        <v>29.3</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0.45</v>
      </c>
      <c r="EA6" s="52">
        <f>EA7</f>
        <v>0.49</v>
      </c>
      <c r="EB6" s="52">
        <f>EB7</f>
        <v>0.49</v>
      </c>
      <c r="EC6" s="52">
        <f>EC7</f>
        <v>0.98</v>
      </c>
      <c r="ED6" s="52">
        <f t="shared" si="9"/>
        <v>0.94</v>
      </c>
      <c r="EE6" s="52">
        <f t="shared" si="9"/>
        <v>0.12</v>
      </c>
      <c r="EF6" s="52">
        <f t="shared" si="9"/>
        <v>0.11</v>
      </c>
      <c r="EG6" s="52">
        <f t="shared" si="9"/>
        <v>0.32</v>
      </c>
      <c r="EH6" s="52">
        <f t="shared" si="9"/>
        <v>0.21</v>
      </c>
      <c r="EI6" s="52">
        <f t="shared" si="9"/>
        <v>0.13</v>
      </c>
      <c r="EJ6" s="50" t="str">
        <f>IF(EJ7="-","【-】","【"&amp;SUBSTITUTE(TEXT(EJ7,"#,##0.00"),"-","△")&amp;"】")</f>
        <v>【0.16】</v>
      </c>
    </row>
    <row r="7" spans="1:140" s="53" customFormat="1" x14ac:dyDescent="0.15">
      <c r="A7"/>
      <c r="B7" s="54" t="s">
        <v>88</v>
      </c>
      <c r="C7" s="54" t="s">
        <v>89</v>
      </c>
      <c r="D7" s="54" t="s">
        <v>90</v>
      </c>
      <c r="E7" s="54" t="s">
        <v>91</v>
      </c>
      <c r="F7" s="54" t="s">
        <v>92</v>
      </c>
      <c r="G7" s="54" t="s">
        <v>93</v>
      </c>
      <c r="H7" s="54" t="s">
        <v>94</v>
      </c>
      <c r="I7" s="54" t="s">
        <v>95</v>
      </c>
      <c r="J7" s="54" t="s">
        <v>96</v>
      </c>
      <c r="K7" s="55">
        <v>327000</v>
      </c>
      <c r="L7" s="54" t="s">
        <v>97</v>
      </c>
      <c r="M7" s="55">
        <v>3</v>
      </c>
      <c r="N7" s="55">
        <v>178415</v>
      </c>
      <c r="O7" s="56" t="s">
        <v>98</v>
      </c>
      <c r="P7" s="56">
        <v>39.700000000000003</v>
      </c>
      <c r="Q7" s="55">
        <v>74</v>
      </c>
      <c r="R7" s="55">
        <v>256252</v>
      </c>
      <c r="S7" s="54" t="s">
        <v>99</v>
      </c>
      <c r="T7" s="57">
        <v>106.18</v>
      </c>
      <c r="U7" s="57">
        <v>109.94</v>
      </c>
      <c r="V7" s="57">
        <v>110.76</v>
      </c>
      <c r="W7" s="57">
        <v>110.62</v>
      </c>
      <c r="X7" s="57">
        <v>114.42</v>
      </c>
      <c r="Y7" s="57">
        <v>122.19</v>
      </c>
      <c r="Z7" s="57">
        <v>123.35</v>
      </c>
      <c r="AA7" s="57">
        <v>121.58</v>
      </c>
      <c r="AB7" s="57">
        <v>121.19</v>
      </c>
      <c r="AC7" s="58">
        <v>120.32</v>
      </c>
      <c r="AD7" s="57">
        <v>118.92</v>
      </c>
      <c r="AE7" s="57">
        <v>867.08</v>
      </c>
      <c r="AF7" s="57">
        <v>733.82</v>
      </c>
      <c r="AG7" s="57">
        <v>598.75</v>
      </c>
      <c r="AH7" s="57">
        <v>463.84</v>
      </c>
      <c r="AI7" s="57">
        <v>435.2</v>
      </c>
      <c r="AJ7" s="57">
        <v>50.49</v>
      </c>
      <c r="AK7" s="57">
        <v>23.81</v>
      </c>
      <c r="AL7" s="57">
        <v>22.44</v>
      </c>
      <c r="AM7" s="57">
        <v>18.82</v>
      </c>
      <c r="AN7" s="57">
        <v>17.88</v>
      </c>
      <c r="AO7" s="57">
        <v>26.31</v>
      </c>
      <c r="AP7" s="57">
        <v>67.48</v>
      </c>
      <c r="AQ7" s="57">
        <v>74.84</v>
      </c>
      <c r="AR7" s="57">
        <v>220.15</v>
      </c>
      <c r="AS7" s="57">
        <v>249.03</v>
      </c>
      <c r="AT7" s="57">
        <v>208.71</v>
      </c>
      <c r="AU7" s="57">
        <v>221.79</v>
      </c>
      <c r="AV7" s="57">
        <v>312.67</v>
      </c>
      <c r="AW7" s="57">
        <v>345.05</v>
      </c>
      <c r="AX7" s="57">
        <v>379.14</v>
      </c>
      <c r="AY7" s="57">
        <v>394.58</v>
      </c>
      <c r="AZ7" s="57">
        <v>450.05</v>
      </c>
      <c r="BA7" s="57">
        <v>755.68</v>
      </c>
      <c r="BB7" s="57">
        <v>623.24</v>
      </c>
      <c r="BC7" s="57">
        <v>494.51</v>
      </c>
      <c r="BD7" s="57">
        <v>466.08</v>
      </c>
      <c r="BE7" s="57">
        <v>481.66</v>
      </c>
      <c r="BF7" s="57">
        <v>297.23</v>
      </c>
      <c r="BG7" s="57">
        <v>272.8</v>
      </c>
      <c r="BH7" s="57">
        <v>255.89</v>
      </c>
      <c r="BI7" s="57">
        <v>242.57</v>
      </c>
      <c r="BJ7" s="57">
        <v>235.79</v>
      </c>
      <c r="BK7" s="57">
        <v>246.04</v>
      </c>
      <c r="BL7" s="57">
        <v>102.61</v>
      </c>
      <c r="BM7" s="57">
        <v>107.97</v>
      </c>
      <c r="BN7" s="57">
        <v>110.75</v>
      </c>
      <c r="BO7" s="57">
        <v>111.73</v>
      </c>
      <c r="BP7" s="57">
        <v>115.66</v>
      </c>
      <c r="BQ7" s="57">
        <v>118.2</v>
      </c>
      <c r="BR7" s="57">
        <v>119.5</v>
      </c>
      <c r="BS7" s="57">
        <v>118.99</v>
      </c>
      <c r="BT7" s="57">
        <v>119.17</v>
      </c>
      <c r="BU7" s="57">
        <v>117.72</v>
      </c>
      <c r="BV7" s="57">
        <v>114.16</v>
      </c>
      <c r="BW7" s="57">
        <v>19.16</v>
      </c>
      <c r="BX7" s="57">
        <v>18.27</v>
      </c>
      <c r="BY7" s="57">
        <v>17.86</v>
      </c>
      <c r="BZ7" s="57">
        <v>17.72</v>
      </c>
      <c r="CA7" s="57">
        <v>17.07</v>
      </c>
      <c r="CB7" s="57">
        <v>17.100000000000001</v>
      </c>
      <c r="CC7" s="57">
        <v>16.91</v>
      </c>
      <c r="CD7" s="57">
        <v>16.850000000000001</v>
      </c>
      <c r="CE7" s="57">
        <v>16.8</v>
      </c>
      <c r="CF7" s="57">
        <v>17.03</v>
      </c>
      <c r="CG7" s="57">
        <v>18.71</v>
      </c>
      <c r="CH7" s="57">
        <v>56.08</v>
      </c>
      <c r="CI7" s="57">
        <v>56.19</v>
      </c>
      <c r="CJ7" s="57">
        <v>54.62</v>
      </c>
      <c r="CK7" s="57">
        <v>56.14</v>
      </c>
      <c r="CL7" s="57">
        <v>54.56</v>
      </c>
      <c r="CM7" s="57">
        <v>57.65</v>
      </c>
      <c r="CN7" s="57">
        <v>57.52</v>
      </c>
      <c r="CO7" s="57">
        <v>57.55</v>
      </c>
      <c r="CP7" s="57">
        <v>57.69</v>
      </c>
      <c r="CQ7" s="57">
        <v>58.56</v>
      </c>
      <c r="CR7" s="57">
        <v>55.52</v>
      </c>
      <c r="CS7" s="57">
        <v>76.989999999999995</v>
      </c>
      <c r="CT7" s="57">
        <v>78.33</v>
      </c>
      <c r="CU7" s="57">
        <v>78.34</v>
      </c>
      <c r="CV7" s="57">
        <v>78.3</v>
      </c>
      <c r="CW7" s="57">
        <v>78.36</v>
      </c>
      <c r="CX7" s="57">
        <v>79.72</v>
      </c>
      <c r="CY7" s="57">
        <v>79.7</v>
      </c>
      <c r="CZ7" s="57">
        <v>79.42</v>
      </c>
      <c r="DA7" s="57">
        <v>79.2</v>
      </c>
      <c r="DB7" s="57">
        <v>80.5</v>
      </c>
      <c r="DC7" s="57">
        <v>77.099999999999994</v>
      </c>
      <c r="DD7" s="57">
        <v>51.61</v>
      </c>
      <c r="DE7" s="57">
        <v>53.69</v>
      </c>
      <c r="DF7" s="57">
        <v>53.04</v>
      </c>
      <c r="DG7" s="57">
        <v>54.6</v>
      </c>
      <c r="DH7" s="57">
        <v>55.56</v>
      </c>
      <c r="DI7" s="57">
        <v>56.41</v>
      </c>
      <c r="DJ7" s="57">
        <v>57.35</v>
      </c>
      <c r="DK7" s="57">
        <v>57.93</v>
      </c>
      <c r="DL7" s="57">
        <v>58.88</v>
      </c>
      <c r="DM7" s="57">
        <v>59.48</v>
      </c>
      <c r="DN7" s="57">
        <v>58.53</v>
      </c>
      <c r="DO7" s="57">
        <v>17.79</v>
      </c>
      <c r="DP7" s="57">
        <v>24.49</v>
      </c>
      <c r="DQ7" s="57">
        <v>23.73</v>
      </c>
      <c r="DR7" s="57">
        <v>24.03</v>
      </c>
      <c r="DS7" s="57">
        <v>29.3</v>
      </c>
      <c r="DT7" s="57">
        <v>40.61</v>
      </c>
      <c r="DU7" s="57">
        <v>37.619999999999997</v>
      </c>
      <c r="DV7" s="57">
        <v>41.79</v>
      </c>
      <c r="DW7" s="57">
        <v>43.44</v>
      </c>
      <c r="DX7" s="57">
        <v>48.09</v>
      </c>
      <c r="DY7" s="57">
        <v>45.47</v>
      </c>
      <c r="DZ7" s="57">
        <v>0.45</v>
      </c>
      <c r="EA7" s="57">
        <v>0.49</v>
      </c>
      <c r="EB7" s="57">
        <v>0.49</v>
      </c>
      <c r="EC7" s="57">
        <v>0.98</v>
      </c>
      <c r="ED7" s="57">
        <v>0.94</v>
      </c>
      <c r="EE7" s="57">
        <v>0.12</v>
      </c>
      <c r="EF7" s="57">
        <v>0.11</v>
      </c>
      <c r="EG7" s="57">
        <v>0.32</v>
      </c>
      <c r="EH7" s="57">
        <v>0.21</v>
      </c>
      <c r="EI7" s="57">
        <v>0.13</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106.18</v>
      </c>
      <c r="V11" s="64">
        <f>IF(U6="-",NA(),U6)</f>
        <v>109.94</v>
      </c>
      <c r="W11" s="64">
        <f>IF(V6="-",NA(),V6)</f>
        <v>110.76</v>
      </c>
      <c r="X11" s="64">
        <f>IF(W6="-",NA(),W6)</f>
        <v>110.62</v>
      </c>
      <c r="Y11" s="64">
        <f>IF(X6="-",NA(),X6)</f>
        <v>114.42</v>
      </c>
      <c r="AE11" s="63" t="s">
        <v>23</v>
      </c>
      <c r="AF11" s="64">
        <f>IF(AE6="-",NA(),AE6)</f>
        <v>867.08</v>
      </c>
      <c r="AG11" s="64">
        <f>IF(AF6="-",NA(),AF6)</f>
        <v>733.82</v>
      </c>
      <c r="AH11" s="64">
        <f>IF(AG6="-",NA(),AG6)</f>
        <v>598.75</v>
      </c>
      <c r="AI11" s="64">
        <f>IF(AH6="-",NA(),AH6)</f>
        <v>463.84</v>
      </c>
      <c r="AJ11" s="64">
        <f>IF(AI6="-",NA(),AI6)</f>
        <v>435.2</v>
      </c>
      <c r="AP11" s="63" t="s">
        <v>23</v>
      </c>
      <c r="AQ11" s="64">
        <f>IF(AP6="-",NA(),AP6)</f>
        <v>67.48</v>
      </c>
      <c r="AR11" s="64">
        <f>IF(AQ6="-",NA(),AQ6)</f>
        <v>74.84</v>
      </c>
      <c r="AS11" s="64">
        <f>IF(AR6="-",NA(),AR6)</f>
        <v>220.15</v>
      </c>
      <c r="AT11" s="64">
        <f>IF(AS6="-",NA(),AS6)</f>
        <v>249.03</v>
      </c>
      <c r="AU11" s="64">
        <f>IF(AT6="-",NA(),AT6)</f>
        <v>208.71</v>
      </c>
      <c r="BA11" s="63" t="s">
        <v>23</v>
      </c>
      <c r="BB11" s="64">
        <f>IF(BA6="-",NA(),BA6)</f>
        <v>755.68</v>
      </c>
      <c r="BC11" s="64">
        <f>IF(BB6="-",NA(),BB6)</f>
        <v>623.24</v>
      </c>
      <c r="BD11" s="64">
        <f>IF(BC6="-",NA(),BC6)</f>
        <v>494.51</v>
      </c>
      <c r="BE11" s="64">
        <f>IF(BD6="-",NA(),BD6)</f>
        <v>466.08</v>
      </c>
      <c r="BF11" s="64">
        <f>IF(BE6="-",NA(),BE6)</f>
        <v>481.66</v>
      </c>
      <c r="BL11" s="63" t="s">
        <v>23</v>
      </c>
      <c r="BM11" s="64">
        <f>IF(BL6="-",NA(),BL6)</f>
        <v>102.61</v>
      </c>
      <c r="BN11" s="64">
        <f>IF(BM6="-",NA(),BM6)</f>
        <v>107.97</v>
      </c>
      <c r="BO11" s="64">
        <f>IF(BN6="-",NA(),BN6)</f>
        <v>110.75</v>
      </c>
      <c r="BP11" s="64">
        <f>IF(BO6="-",NA(),BO6)</f>
        <v>111.73</v>
      </c>
      <c r="BQ11" s="64">
        <f>IF(BP6="-",NA(),BP6)</f>
        <v>115.66</v>
      </c>
      <c r="BW11" s="63" t="s">
        <v>23</v>
      </c>
      <c r="BX11" s="64">
        <f>IF(BW6="-",NA(),BW6)</f>
        <v>19.16</v>
      </c>
      <c r="BY11" s="64">
        <f>IF(BX6="-",NA(),BX6)</f>
        <v>18.27</v>
      </c>
      <c r="BZ11" s="64">
        <f>IF(BY6="-",NA(),BY6)</f>
        <v>17.86</v>
      </c>
      <c r="CA11" s="64">
        <f>IF(BZ6="-",NA(),BZ6)</f>
        <v>17.72</v>
      </c>
      <c r="CB11" s="64">
        <f>IF(CA6="-",NA(),CA6)</f>
        <v>17.07</v>
      </c>
      <c r="CH11" s="63" t="s">
        <v>23</v>
      </c>
      <c r="CI11" s="64">
        <f>IF(CH6="-",NA(),CH6)</f>
        <v>56.08</v>
      </c>
      <c r="CJ11" s="64">
        <f>IF(CI6="-",NA(),CI6)</f>
        <v>56.19</v>
      </c>
      <c r="CK11" s="64">
        <f>IF(CJ6="-",NA(),CJ6)</f>
        <v>54.62</v>
      </c>
      <c r="CL11" s="64">
        <f>IF(CK6="-",NA(),CK6)</f>
        <v>56.14</v>
      </c>
      <c r="CM11" s="64">
        <f>IF(CL6="-",NA(),CL6)</f>
        <v>54.56</v>
      </c>
      <c r="CS11" s="63" t="s">
        <v>23</v>
      </c>
      <c r="CT11" s="64">
        <f>IF(CS6="-",NA(),CS6)</f>
        <v>76.989999999999995</v>
      </c>
      <c r="CU11" s="64">
        <f>IF(CT6="-",NA(),CT6)</f>
        <v>78.33</v>
      </c>
      <c r="CV11" s="64">
        <f>IF(CU6="-",NA(),CU6)</f>
        <v>78.34</v>
      </c>
      <c r="CW11" s="64">
        <f>IF(CV6="-",NA(),CV6)</f>
        <v>78.3</v>
      </c>
      <c r="CX11" s="64">
        <f>IF(CW6="-",NA(),CW6)</f>
        <v>78.36</v>
      </c>
      <c r="DD11" s="63" t="s">
        <v>23</v>
      </c>
      <c r="DE11" s="64">
        <f>IF(DD6="-",NA(),DD6)</f>
        <v>51.61</v>
      </c>
      <c r="DF11" s="64">
        <f>IF(DE6="-",NA(),DE6)</f>
        <v>53.69</v>
      </c>
      <c r="DG11" s="64">
        <f>IF(DF6="-",NA(),DF6)</f>
        <v>53.04</v>
      </c>
      <c r="DH11" s="64">
        <f>IF(DG6="-",NA(),DG6)</f>
        <v>54.6</v>
      </c>
      <c r="DI11" s="64">
        <f>IF(DH6="-",NA(),DH6)</f>
        <v>55.56</v>
      </c>
      <c r="DO11" s="63" t="s">
        <v>23</v>
      </c>
      <c r="DP11" s="64">
        <f>IF(DO6="-",NA(),DO6)</f>
        <v>17.79</v>
      </c>
      <c r="DQ11" s="64">
        <f>IF(DP6="-",NA(),DP6)</f>
        <v>24.49</v>
      </c>
      <c r="DR11" s="64">
        <f>IF(DQ6="-",NA(),DQ6)</f>
        <v>23.73</v>
      </c>
      <c r="DS11" s="64">
        <f>IF(DR6="-",NA(),DR6)</f>
        <v>24.03</v>
      </c>
      <c r="DT11" s="64">
        <f>IF(DS6="-",NA(),DS6)</f>
        <v>29.3</v>
      </c>
      <c r="DZ11" s="63" t="s">
        <v>23</v>
      </c>
      <c r="EA11" s="64">
        <f>IF(DZ6="-",NA(),DZ6)</f>
        <v>0.45</v>
      </c>
      <c r="EB11" s="64">
        <f>IF(EA6="-",NA(),EA6)</f>
        <v>0.49</v>
      </c>
      <c r="EC11" s="64">
        <f>IF(EB6="-",NA(),EB6)</f>
        <v>0.49</v>
      </c>
      <c r="ED11" s="64">
        <f>IF(EC6="-",NA(),EC6)</f>
        <v>0.98</v>
      </c>
      <c r="EE11" s="64">
        <f>IF(ED6="-",NA(),ED6)</f>
        <v>0.94</v>
      </c>
    </row>
    <row r="12" spans="1:140" x14ac:dyDescent="0.15">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村岡＿貢多（財政企画グループ）</cp:lastModifiedBy>
  <cp:lastPrinted>2020-02-13T03:17:59Z</cp:lastPrinted>
  <dcterms:created xsi:type="dcterms:W3CDTF">2019-12-05T07:45:32Z</dcterms:created>
  <dcterms:modified xsi:type="dcterms:W3CDTF">2020-02-13T05:10:21Z</dcterms:modified>
  <cp:category/>
</cp:coreProperties>
</file>