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P:\経理G\06_決算統計\∠３０\経営分析\総務省照会\提出\"/>
    </mc:Choice>
  </mc:AlternateContent>
  <xr:revisionPtr revIDLastSave="0" documentId="13_ncr:1_{4671A15E-01F9-4D9E-B2D1-7FF646B934CF}" xr6:coauthVersionLast="36" xr6:coauthVersionMax="36" xr10:uidLastSave="{00000000-0000-0000-0000-000000000000}"/>
  <workbookProtection workbookAlgorithmName="SHA-512" workbookHashValue="htasDBmSU19hzOQbQtg+qtEHMEa8yjJBGnGAILWglVpgwhd9OAfLpe+blXQPKEBruy820DgR06O/j9MmUlCNBw==" workbookSaltValue="fZWr2uA1Ae2UizhjjUXPbg=="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GJ90" i="4"/>
  <c r="FI90" i="4"/>
  <c r="EH90" i="4"/>
  <c r="DG90" i="4"/>
  <c r="CF90" i="4"/>
  <c r="C90" i="4"/>
  <c r="RA81" i="4"/>
  <c r="PZ81" i="4"/>
  <c r="OY81" i="4"/>
  <c r="MW81" i="4"/>
  <c r="JN81" i="4"/>
  <c r="IM81" i="4"/>
  <c r="HL81" i="4"/>
  <c r="EC81" i="4"/>
  <c r="CA81" i="4"/>
  <c r="AZ81" i="4"/>
  <c r="Y81" i="4"/>
  <c r="RA80" i="4"/>
  <c r="PZ80" i="4"/>
  <c r="NX80" i="4"/>
  <c r="MW80" i="4"/>
  <c r="KO80" i="4"/>
  <c r="JN80" i="4"/>
  <c r="IM80" i="4"/>
  <c r="GK80" i="4"/>
  <c r="DB80" i="4"/>
  <c r="CA80" i="4"/>
  <c r="AZ80" i="4"/>
  <c r="RA79" i="4"/>
  <c r="PZ79" i="4"/>
  <c r="OY79" i="4"/>
  <c r="NX79" i="4"/>
  <c r="MW79" i="4"/>
  <c r="KO79" i="4"/>
  <c r="JN79" i="4"/>
  <c r="IM79" i="4"/>
  <c r="HL79" i="4"/>
  <c r="GK79" i="4"/>
  <c r="EC79" i="4"/>
  <c r="DB79" i="4"/>
  <c r="CA79" i="4"/>
  <c r="AZ79" i="4"/>
  <c r="Y79" i="4"/>
  <c r="RH56" i="4"/>
  <c r="QN56" i="4"/>
  <c r="OZ56" i="4"/>
  <c r="OF56" i="4"/>
  <c r="MN56" i="4"/>
  <c r="LT56" i="4"/>
  <c r="KZ56" i="4"/>
  <c r="JL56" i="4"/>
  <c r="GZ56" i="4"/>
  <c r="GF56" i="4"/>
  <c r="FL56" i="4"/>
  <c r="CZ56" i="4"/>
  <c r="BL56" i="4"/>
  <c r="AR56" i="4"/>
  <c r="X56" i="4"/>
  <c r="RH55" i="4"/>
  <c r="QN55" i="4"/>
  <c r="PT55" i="4"/>
  <c r="OZ55" i="4"/>
  <c r="OF55" i="4"/>
  <c r="MN55" i="4"/>
  <c r="LT55" i="4"/>
  <c r="KF55" i="4"/>
  <c r="JL55" i="4"/>
  <c r="HT55" i="4"/>
  <c r="GZ55" i="4"/>
  <c r="GF55" i="4"/>
  <c r="FL55" i="4"/>
  <c r="ER55" i="4"/>
  <c r="CF55" i="4"/>
  <c r="BL55" i="4"/>
  <c r="AR55" i="4"/>
  <c r="RH54" i="4"/>
  <c r="QN54" i="4"/>
  <c r="PT54" i="4"/>
  <c r="OZ54" i="4"/>
  <c r="OF54" i="4"/>
  <c r="MN54" i="4"/>
  <c r="LT54" i="4"/>
  <c r="KZ54" i="4"/>
  <c r="KF54" i="4"/>
  <c r="JL54" i="4"/>
  <c r="HT54" i="4"/>
  <c r="GZ54" i="4"/>
  <c r="GF54" i="4"/>
  <c r="FL54" i="4"/>
  <c r="ER54" i="4"/>
  <c r="CZ54" i="4"/>
  <c r="CF54" i="4"/>
  <c r="BL54" i="4"/>
  <c r="AR54" i="4"/>
  <c r="X54" i="4"/>
  <c r="RH33" i="4"/>
  <c r="QN33" i="4"/>
  <c r="OZ33" i="4"/>
  <c r="OF33" i="4"/>
  <c r="MN33" i="4"/>
  <c r="LT33" i="4"/>
  <c r="KZ33" i="4"/>
  <c r="JL33" i="4"/>
  <c r="GZ33" i="4"/>
  <c r="GF33" i="4"/>
  <c r="FL33" i="4"/>
  <c r="CZ33" i="4"/>
  <c r="BL33" i="4"/>
  <c r="AR33" i="4"/>
  <c r="X33" i="4"/>
  <c r="RH32" i="4"/>
  <c r="QN32" i="4"/>
  <c r="PT32" i="4"/>
  <c r="OZ32" i="4"/>
  <c r="OF32" i="4"/>
  <c r="MN32" i="4"/>
  <c r="LT32" i="4"/>
  <c r="KF32" i="4"/>
  <c r="JL32" i="4"/>
  <c r="HT32" i="4"/>
  <c r="GZ32" i="4"/>
  <c r="GF32" i="4"/>
  <c r="FL32" i="4"/>
  <c r="ER32" i="4"/>
  <c r="CF32" i="4"/>
  <c r="BL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KF33" i="4" l="1"/>
  <c r="KO81" i="4"/>
  <c r="KZ55" i="4"/>
  <c r="CF33" i="4"/>
  <c r="CF56" i="4"/>
  <c r="KF56" i="4"/>
  <c r="Y80" i="4"/>
  <c r="EC80" i="4"/>
  <c r="OY80" i="4"/>
  <c r="GK81" i="4"/>
  <c r="X32" i="4"/>
  <c r="CZ32" i="4"/>
  <c r="KZ32" i="4"/>
  <c r="X55" i="4"/>
  <c r="CZ55" i="4"/>
  <c r="ER33" i="4"/>
  <c r="HT33" i="4"/>
  <c r="PT33" i="4"/>
  <c r="ER56" i="4"/>
  <c r="HT56" i="4"/>
  <c r="PT56" i="4"/>
  <c r="HL80" i="4"/>
  <c r="DB81" i="4"/>
  <c r="NX81"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<sst xmlns="http://schemas.openxmlformats.org/spreadsheetml/2006/main" count="262" uniqueCount="107">
  <si>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</si>
  <si>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</si>
  <si>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</si>
  <si>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</si>
  <si>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</si>
  <si>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</si>
  <si>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</si>
  <si>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</si>
  <si>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</si>
  <si>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</si>
  <si>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</si>
  <si>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</si>
  <si>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</si>
  <si>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</si>
  <si>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</si>
  <si>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</si>
  <si>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</si>
  <si>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</si>
  <si>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</si>
  <si>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</si>
  <si>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</si>
  <si>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</si>
  <si>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</si>
  <si>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</si>
  <si>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</si>
  <si>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</si>
  <si>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</si>
  <si>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</si>
  <si>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</si>
  <si>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</si>
  <si>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</si>
  <si>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</si>
  <si>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</si>
  <si>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</si>
  <si>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</si>
  <si>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</si>
  <si>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</si>
  <si>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</si>
  <si>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</si>
  <si>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</si>
  <si>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</si>
  <si>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</si>
  <si>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</si>
  <si>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</si>
  <si>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</si>
  <si>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</si>
  <si>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</si>
  <si>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</si>
  <si>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</si>
  <si>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</si>
  <si>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</si>
  <si>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</si>
  <si>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</si>
  <si>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</si>
  <si>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</si>
  <si>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</si>
  <si>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</si>
  <si>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</si>
  <si>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</si>
  <si>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</si>
  <si>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</si>
  <si>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</si>
  <si>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</si>
  <si>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</si>
  <si>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</si>
  <si>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</si>
  <si>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</si>
  <si>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</si>
  <si>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</si>
  <si>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</si>
  <si>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</si>
  <si>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</si>
  <si>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</si>
  <si>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</si>
  <si>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</si>
  <si>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</si>
  <si>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</si>
  <si>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</si>
  <si>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</si>
  <si>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</si>
  <si>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</si>
  <si>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</si>
  <si>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</si>
  <si>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</si>
  <si>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</si>
  <si>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</si>
  <si>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</si>
  <si>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</si>
  <si>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180009</t>
  </si>
  <si>
    <t>46</t>
  </si>
  <si>
    <t>02</t>
  </si>
  <si>
    <t>0</t>
  </si>
  <si>
    <t>000</t>
  </si>
  <si>
    <t>福井県</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</si>
  <si>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</si>
  <si>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</si>
  <si>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</si>
  <si>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</si>
  <si>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</si>
  <si>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</si>
  <si>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</si>
  <si>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</si>
  <si>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</si>
  <si>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</si>
  <si>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現在の経営状況は概ね健全で、効率的な経営を行っていると判断できる。
　今後は老朽化対策に伴う更新需要の増大や施設・管路の維持修繕に加え、新たな井戸工事や施設・管路の耐震化を予定しており、多額の費用負担が見込まれている。
　そのため、これらに見合う料金収入の確保および施設・設備の長寿命化、経費節減に努め、より一層経営の健全化・効率化に努めていく必要がある。</t>
    <rPh sb="1" eb="3">
      <t>ゲンザイ</t>
    </rPh>
    <rPh sb="4" eb="6">
      <t>ケイエイ</t>
    </rPh>
    <rPh sb="6" eb="8">
      <t>ジョウキョウ</t>
    </rPh>
    <rPh sb="9" eb="10">
      <t>オオム</t>
    </rPh>
    <rPh sb="11" eb="13">
      <t>ケンゼン</t>
    </rPh>
    <rPh sb="15" eb="18">
      <t>コウリツテキ</t>
    </rPh>
    <rPh sb="19" eb="21">
      <t>ケイエイ</t>
    </rPh>
    <rPh sb="22" eb="23">
      <t>オコナ</t>
    </rPh>
    <rPh sb="28" eb="30">
      <t>ハンダン</t>
    </rPh>
    <rPh sb="36" eb="38">
      <t>コンゴ</t>
    </rPh>
    <rPh sb="39" eb="42">
      <t>ロウキュウカ</t>
    </rPh>
    <rPh sb="42" eb="44">
      <t>タイサク</t>
    </rPh>
    <rPh sb="45" eb="46">
      <t>トモナ</t>
    </rPh>
    <rPh sb="47" eb="49">
      <t>コウシン</t>
    </rPh>
    <rPh sb="49" eb="51">
      <t>ジュヨウ</t>
    </rPh>
    <rPh sb="52" eb="54">
      <t>ゾウダイ</t>
    </rPh>
    <rPh sb="55" eb="57">
      <t>シセツ</t>
    </rPh>
    <rPh sb="58" eb="60">
      <t>カンロ</t>
    </rPh>
    <rPh sb="61" eb="63">
      <t>イジ</t>
    </rPh>
    <rPh sb="63" eb="65">
      <t>シュウゼン</t>
    </rPh>
    <rPh sb="66" eb="67">
      <t>クワ</t>
    </rPh>
    <rPh sb="69" eb="70">
      <t>アラ</t>
    </rPh>
    <rPh sb="72" eb="74">
      <t>イド</t>
    </rPh>
    <rPh sb="74" eb="76">
      <t>コウジ</t>
    </rPh>
    <rPh sb="77" eb="79">
      <t>シセツ</t>
    </rPh>
    <rPh sb="80" eb="82">
      <t>カンロ</t>
    </rPh>
    <rPh sb="83" eb="86">
      <t>タイシンカ</t>
    </rPh>
    <rPh sb="87" eb="89">
      <t>ヨテイ</t>
    </rPh>
    <rPh sb="94" eb="96">
      <t>タガク</t>
    </rPh>
    <rPh sb="97" eb="99">
      <t>ヒヨウ</t>
    </rPh>
    <rPh sb="99" eb="101">
      <t>フタン</t>
    </rPh>
    <rPh sb="102" eb="104">
      <t>ミコ</t>
    </rPh>
    <rPh sb="121" eb="123">
      <t>ミア</t>
    </rPh>
    <rPh sb="124" eb="126">
      <t>リョウキン</t>
    </rPh>
    <rPh sb="126" eb="128">
      <t>シュウニュウ</t>
    </rPh>
    <rPh sb="129" eb="131">
      <t>カクホ</t>
    </rPh>
    <rPh sb="134" eb="136">
      <t>シセツ</t>
    </rPh>
    <rPh sb="137" eb="139">
      <t>セツビ</t>
    </rPh>
    <rPh sb="140" eb="144">
      <t>チョウジュミョウカ</t>
    </rPh>
    <rPh sb="145" eb="147">
      <t>ケイヒ</t>
    </rPh>
    <rPh sb="147" eb="149">
      <t>セツゲン</t>
    </rPh>
    <rPh sb="150" eb="151">
      <t>ツト</t>
    </rPh>
    <rPh sb="155" eb="157">
      <t>イッソウ</t>
    </rPh>
    <rPh sb="157" eb="159">
      <t>ケイエイ</t>
    </rPh>
    <rPh sb="160" eb="163">
      <t>ケンゼンカ</t>
    </rPh>
    <rPh sb="164" eb="167">
      <t>コウリツカ</t>
    </rPh>
    <rPh sb="168" eb="169">
      <t>ツト</t>
    </rPh>
    <rPh sb="173" eb="175">
      <t>ヒツヨウ</t>
    </rPh>
    <phoneticPr fontId="5"/>
  </si>
  <si>
    <t>　両事業とも給水開始から４０年程度経過した施設であるため、有形固定資産減価償却率は類似団体平均値と比べてわずかに高く、施設の老朽化の度合いは高くなっている。
　老朽化対策については、機能維持や安全性確保のため、点検・診断・修繕・更新等のメンテナンスサイクルにより、長寿命化を図り設備投資の抑制や平準化など、中長期的な視点で計画的に進めている。
　公営企業経営戦略において、計画的かつ効率的な更新計画を設定し、老朽化対策に取り組んでいく。</t>
    <rPh sb="6" eb="8">
      <t>キュウスイ</t>
    </rPh>
    <rPh sb="8" eb="10">
      <t>カイシ</t>
    </rPh>
    <rPh sb="14" eb="15">
      <t>ネン</t>
    </rPh>
    <rPh sb="15" eb="17">
      <t>テイド</t>
    </rPh>
    <rPh sb="17" eb="19">
      <t>ケイカ</t>
    </rPh>
    <rPh sb="21" eb="23">
      <t>シセツ</t>
    </rPh>
    <rPh sb="29" eb="31">
      <t>ユウケイ</t>
    </rPh>
    <rPh sb="31" eb="33">
      <t>コテイ</t>
    </rPh>
    <rPh sb="33" eb="35">
      <t>シサン</t>
    </rPh>
    <rPh sb="35" eb="37">
      <t>ゲンカ</t>
    </rPh>
    <rPh sb="37" eb="39">
      <t>ショウキャク</t>
    </rPh>
    <rPh sb="39" eb="40">
      <t>リツ</t>
    </rPh>
    <rPh sb="41" eb="43">
      <t>ルイジ</t>
    </rPh>
    <rPh sb="43" eb="45">
      <t>ダンタイ</t>
    </rPh>
    <rPh sb="45" eb="47">
      <t>ヘイキン</t>
    </rPh>
    <rPh sb="47" eb="48">
      <t>チ</t>
    </rPh>
    <rPh sb="49" eb="50">
      <t>クラ</t>
    </rPh>
    <rPh sb="56" eb="57">
      <t>タカ</t>
    </rPh>
    <rPh sb="59" eb="61">
      <t>シセツ</t>
    </rPh>
    <rPh sb="62" eb="65">
      <t>ロウキュウカ</t>
    </rPh>
    <rPh sb="66" eb="68">
      <t>ドア</t>
    </rPh>
    <rPh sb="70" eb="71">
      <t>タカ</t>
    </rPh>
    <rPh sb="80" eb="83">
      <t>ロウキュウカ</t>
    </rPh>
    <rPh sb="83" eb="85">
      <t>タイサク</t>
    </rPh>
    <rPh sb="91" eb="93">
      <t>キノウ</t>
    </rPh>
    <rPh sb="93" eb="95">
      <t>イジ</t>
    </rPh>
    <rPh sb="96" eb="99">
      <t>アンゼンセイ</t>
    </rPh>
    <rPh sb="99" eb="101">
      <t>カクホ</t>
    </rPh>
    <rPh sb="105" eb="107">
      <t>テンケン</t>
    </rPh>
    <rPh sb="108" eb="110">
      <t>シンダン</t>
    </rPh>
    <rPh sb="111" eb="113">
      <t>シュウゼン</t>
    </rPh>
    <rPh sb="114" eb="116">
      <t>コウシン</t>
    </rPh>
    <rPh sb="116" eb="117">
      <t>ナド</t>
    </rPh>
    <rPh sb="132" eb="136">
      <t>チョウジュミョウカ</t>
    </rPh>
    <rPh sb="137" eb="138">
      <t>ハカ</t>
    </rPh>
    <rPh sb="139" eb="141">
      <t>セツビ</t>
    </rPh>
    <rPh sb="141" eb="143">
      <t>トウシ</t>
    </rPh>
    <rPh sb="144" eb="146">
      <t>ヨクセイ</t>
    </rPh>
    <rPh sb="147" eb="150">
      <t>ヘイジュンカ</t>
    </rPh>
    <rPh sb="153" eb="157">
      <t>チュウチョウキテキ</t>
    </rPh>
    <rPh sb="158" eb="160">
      <t>シテン</t>
    </rPh>
    <rPh sb="161" eb="163">
      <t>ケイカク</t>
    </rPh>
    <rPh sb="163" eb="164">
      <t>テキ</t>
    </rPh>
    <rPh sb="165" eb="166">
      <t>スス</t>
    </rPh>
    <rPh sb="173" eb="175">
      <t>コウエイ</t>
    </rPh>
    <rPh sb="175" eb="177">
      <t>キギョウ</t>
    </rPh>
    <rPh sb="177" eb="179">
      <t>ケイエイ</t>
    </rPh>
    <rPh sb="179" eb="181">
      <t>センリャク</t>
    </rPh>
    <rPh sb="186" eb="189">
      <t>ケイカクテキ</t>
    </rPh>
    <rPh sb="191" eb="194">
      <t>コウリツテキ</t>
    </rPh>
    <rPh sb="195" eb="197">
      <t>コウシン</t>
    </rPh>
    <rPh sb="197" eb="199">
      <t>ケイカク</t>
    </rPh>
    <rPh sb="200" eb="202">
      <t>セッテイ</t>
    </rPh>
    <rPh sb="204" eb="207">
      <t>ロウキュウカ</t>
    </rPh>
    <rPh sb="207" eb="209">
      <t>タイサク</t>
    </rPh>
    <rPh sb="210" eb="211">
      <t>ト</t>
    </rPh>
    <rPh sb="212" eb="213">
      <t>ク</t>
    </rPh>
    <phoneticPr fontId="5"/>
  </si>
  <si>
    <t>　県営第一工業用水道事業,福井臨海工業用水道事業の両事業とも、今後の老朽化対策・耐震化等の設備投資の増加に備えて、効率的な維持管理や適切な料金設定により、経営の安定と資金確保に努めている。
　契約水量は、県営第一工業用水道事業については減少したものの、福井臨海工業用水道事業については企業の増産により若干増加しており、施設利用率および契約率ともに類似団体平均値を上回っている。
　平成２６年度の公営企業会計基準の見直しや工事にかかる預り金や未払金の増加により流動比率に変動が見られるが、１００％以上を確保している。
　企業債については順調に償還し残高は減少しており、企業債残高対給水収益比率も類似団体平均値を大きく下回り順調に推移している。
　今後も引き続き経営の健全化、効率化に努めていく。</t>
    <rPh sb="1" eb="3">
      <t>ケンエイ</t>
    </rPh>
    <rPh sb="3" eb="5">
      <t>ダイイチ</t>
    </rPh>
    <rPh sb="13" eb="15">
      <t>フクイ</t>
    </rPh>
    <rPh sb="15" eb="17">
      <t>リンカイ</t>
    </rPh>
    <rPh sb="17" eb="20">
      <t>コウギョウヨウ</t>
    </rPh>
    <rPh sb="20" eb="22">
      <t>スイドウ</t>
    </rPh>
    <rPh sb="22" eb="24">
      <t>ジギョウ</t>
    </rPh>
    <rPh sb="25" eb="26">
      <t>リョウ</t>
    </rPh>
    <rPh sb="26" eb="28">
      <t>ジギョウ</t>
    </rPh>
    <rPh sb="31" eb="33">
      <t>コンゴ</t>
    </rPh>
    <rPh sb="34" eb="37">
      <t>ロウキュウカ</t>
    </rPh>
    <rPh sb="37" eb="39">
      <t>タイサク</t>
    </rPh>
    <rPh sb="40" eb="43">
      <t>タイシンカ</t>
    </rPh>
    <rPh sb="43" eb="44">
      <t>ナド</t>
    </rPh>
    <rPh sb="45" eb="47">
      <t>セツビ</t>
    </rPh>
    <rPh sb="47" eb="49">
      <t>トウシ</t>
    </rPh>
    <rPh sb="50" eb="52">
      <t>ゾウカ</t>
    </rPh>
    <rPh sb="53" eb="54">
      <t>ソナ</t>
    </rPh>
    <rPh sb="57" eb="60">
      <t>コウリツテキ</t>
    </rPh>
    <rPh sb="61" eb="63">
      <t>イジ</t>
    </rPh>
    <rPh sb="63" eb="65">
      <t>カンリ</t>
    </rPh>
    <rPh sb="66" eb="68">
      <t>テキセツ</t>
    </rPh>
    <rPh sb="69" eb="71">
      <t>リョウキン</t>
    </rPh>
    <rPh sb="71" eb="73">
      <t>セッテイ</t>
    </rPh>
    <rPh sb="77" eb="79">
      <t>ケイエイ</t>
    </rPh>
    <rPh sb="80" eb="82">
      <t>アンテイ</t>
    </rPh>
    <rPh sb="83" eb="85">
      <t>シキン</t>
    </rPh>
    <rPh sb="85" eb="87">
      <t>カクホ</t>
    </rPh>
    <rPh sb="88" eb="89">
      <t>ツト</t>
    </rPh>
    <rPh sb="96" eb="98">
      <t>ケイヤク</t>
    </rPh>
    <rPh sb="98" eb="100">
      <t>スイリョウ</t>
    </rPh>
    <rPh sb="102" eb="104">
      <t>ケンエイ</t>
    </rPh>
    <rPh sb="104" eb="106">
      <t>ダイイチ</t>
    </rPh>
    <rPh sb="106" eb="109">
      <t>コウギョウヨウ</t>
    </rPh>
    <rPh sb="109" eb="111">
      <t>スイドウ</t>
    </rPh>
    <rPh sb="111" eb="113">
      <t>ジギョウ</t>
    </rPh>
    <rPh sb="118" eb="120">
      <t>ゲンショウ</t>
    </rPh>
    <rPh sb="126" eb="128">
      <t>フクイ</t>
    </rPh>
    <rPh sb="128" eb="130">
      <t>リンカイ</t>
    </rPh>
    <rPh sb="130" eb="133">
      <t>コウギョウヨウ</t>
    </rPh>
    <rPh sb="133" eb="135">
      <t>スイドウ</t>
    </rPh>
    <rPh sb="135" eb="137">
      <t>ジギョウ</t>
    </rPh>
    <rPh sb="142" eb="144">
      <t>キギョウ</t>
    </rPh>
    <rPh sb="145" eb="147">
      <t>ゾウサン</t>
    </rPh>
    <rPh sb="150" eb="152">
      <t>ジャッカン</t>
    </rPh>
    <rPh sb="152" eb="154">
      <t>ゾウカ</t>
    </rPh>
    <rPh sb="159" eb="161">
      <t>シセツ</t>
    </rPh>
    <rPh sb="161" eb="163">
      <t>リヨウ</t>
    </rPh>
    <rPh sb="163" eb="164">
      <t>リツ</t>
    </rPh>
    <rPh sb="167" eb="169">
      <t>ケイヤク</t>
    </rPh>
    <rPh sb="169" eb="170">
      <t>リツ</t>
    </rPh>
    <rPh sb="173" eb="175">
      <t>ルイジ</t>
    </rPh>
    <rPh sb="175" eb="177">
      <t>ダンタイ</t>
    </rPh>
    <rPh sb="177" eb="179">
      <t>ヘイキン</t>
    </rPh>
    <rPh sb="179" eb="180">
      <t>アタイ</t>
    </rPh>
    <rPh sb="181" eb="183">
      <t>ウワマワ</t>
    </rPh>
    <rPh sb="190" eb="192">
      <t>ヘイセイ</t>
    </rPh>
    <rPh sb="194" eb="196">
      <t>ネンド</t>
    </rPh>
    <rPh sb="197" eb="199">
      <t>コウエイ</t>
    </rPh>
    <rPh sb="199" eb="201">
      <t>キギョウ</t>
    </rPh>
    <rPh sb="201" eb="203">
      <t>カイケイ</t>
    </rPh>
    <rPh sb="203" eb="205">
      <t>キジュン</t>
    </rPh>
    <rPh sb="206" eb="208">
      <t>ミナオ</t>
    </rPh>
    <rPh sb="210" eb="212">
      <t>コウジ</t>
    </rPh>
    <rPh sb="216" eb="217">
      <t>アズカ</t>
    </rPh>
    <rPh sb="218" eb="219">
      <t>キン</t>
    </rPh>
    <rPh sb="220" eb="222">
      <t>ミバラ</t>
    </rPh>
    <rPh sb="222" eb="223">
      <t>キン</t>
    </rPh>
    <rPh sb="229" eb="231">
      <t>リュウドウ</t>
    </rPh>
    <rPh sb="231" eb="233">
      <t>ヒリツ</t>
    </rPh>
    <rPh sb="234" eb="236">
      <t>ヘンドウ</t>
    </rPh>
    <rPh sb="237" eb="238">
      <t>ミ</t>
    </rPh>
    <rPh sb="247" eb="249">
      <t>イジョウ</t>
    </rPh>
    <rPh sb="250" eb="252">
      <t>カクホ</t>
    </rPh>
    <rPh sb="259" eb="261">
      <t>キギョウ</t>
    </rPh>
    <rPh sb="261" eb="262">
      <t>サイ</t>
    </rPh>
    <rPh sb="267" eb="269">
      <t>ジュンチョウ</t>
    </rPh>
    <rPh sb="270" eb="272">
      <t>ショウカン</t>
    </rPh>
    <rPh sb="273" eb="275">
      <t>ザンダカ</t>
    </rPh>
    <rPh sb="276" eb="278">
      <t>ゲンショウ</t>
    </rPh>
    <rPh sb="283" eb="285">
      <t>キギョウ</t>
    </rPh>
    <rPh sb="285" eb="286">
      <t>サイ</t>
    </rPh>
    <rPh sb="286" eb="288">
      <t>ザンダカ</t>
    </rPh>
    <rPh sb="288" eb="289">
      <t>タイ</t>
    </rPh>
    <rPh sb="289" eb="291">
      <t>キュウスイ</t>
    </rPh>
    <rPh sb="291" eb="293">
      <t>シュウエキ</t>
    </rPh>
    <rPh sb="293" eb="295">
      <t>ヒリツ</t>
    </rPh>
    <rPh sb="296" eb="298">
      <t>ルイジ</t>
    </rPh>
    <rPh sb="298" eb="300">
      <t>ダンタイ</t>
    </rPh>
    <rPh sb="300" eb="302">
      <t>ヘイキン</t>
    </rPh>
    <rPh sb="302" eb="303">
      <t>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</si>
</sst>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62.13</c:v>
                </c:pt>
                <c:pt idx="1">
                  <c:v>59.79</c:v>
                </c:pt>
                <c:pt idx="2">
                  <c:v>60.25</c:v>
                </c:pt>
                <c:pt idx="3">
                  <c:v>60.55</c:v>
                </c:pt>
                <c:pt idx="4">
                  <c:v>60.9</c:v>
                </c:pt>
              </c:numCache>
            </c:numRef>
          </c:val>
          <c:extLst>
            <c:ext xmlns:c16="http://schemas.microsoft.com/office/drawing/2014/chart" uri="{C3380CC4-5D6E-409C-BE32-E72D297353CC}">
              <c16:uniqueId val="{00000000-298F-4CE5-A614-7882FDD33CB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53.38</c:v>
                </c:pt>
                <c:pt idx="1">
                  <c:v>54.49</c:v>
                </c:pt>
                <c:pt idx="2">
                  <c:v>55.39</c:v>
                </c:pt>
                <c:pt idx="3">
                  <c:v>55.25</c:v>
                </c:pt>
                <c:pt idx="4">
                  <c:v>57.11</c:v>
                </c:pt>
              </c:numCache>
            </c:numRef>
          </c:val>
          <c:smooth val="0"/>
          <c:extLst>
            <c:ext xmlns:c16="http://schemas.microsoft.com/office/drawing/2014/chart" uri="{C3380CC4-5D6E-409C-BE32-E72D297353CC}">
              <c16:uniqueId val="{00000001-298F-4CE5-A614-7882FDD33CB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24.63</c:v>
                </c:pt>
                <c:pt idx="2">
                  <c:v>24.63</c:v>
                </c:pt>
                <c:pt idx="3">
                  <c:v>24.05</c:v>
                </c:pt>
                <c:pt idx="4">
                  <c:v>23.86</c:v>
                </c:pt>
              </c:numCache>
            </c:numRef>
          </c:val>
          <c:extLst>
            <c:ext xmlns:c16="http://schemas.microsoft.com/office/drawing/2014/chart" uri="{C3380CC4-5D6E-409C-BE32-E72D297353CC}">
              <c16:uniqueId val="{00000000-665C-4F89-92A9-02B6C11C4B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39.6</c:v>
                </c:pt>
                <c:pt idx="1">
                  <c:v>42</c:v>
                </c:pt>
                <c:pt idx="2">
                  <c:v>43.33</c:v>
                </c:pt>
                <c:pt idx="3">
                  <c:v>44.05</c:v>
                </c:pt>
                <c:pt idx="4">
                  <c:v>51.87</c:v>
                </c:pt>
              </c:numCache>
            </c:numRef>
          </c:val>
          <c:smooth val="0"/>
          <c:extLst>
            <c:ext xmlns:c16="http://schemas.microsoft.com/office/drawing/2014/chart" uri="{C3380CC4-5D6E-409C-BE32-E72D297353CC}">
              <c16:uniqueId val="{00000001-665C-4F89-92A9-02B6C11C4B6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3.53</c:v>
                </c:pt>
                <c:pt idx="2">
                  <c:v>0</c:v>
                </c:pt>
                <c:pt idx="3">
                  <c:v>2.36</c:v>
                </c:pt>
                <c:pt idx="4">
                  <c:v>0.78</c:v>
                </c:pt>
              </c:numCache>
            </c:numRef>
          </c:val>
          <c:extLst>
            <c:ext xmlns:c16="http://schemas.microsoft.com/office/drawing/2014/chart" uri="{C3380CC4-5D6E-409C-BE32-E72D297353CC}">
              <c16:uniqueId val="{00000000-88F2-42AD-BEA3-8CD3F5D718B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0.41</c:v>
                </c:pt>
                <c:pt idx="1">
                  <c:v>0.48</c:v>
                </c:pt>
                <c:pt idx="2">
                  <c:v>0.52</c:v>
                </c:pt>
                <c:pt idx="3">
                  <c:v>1.3</c:v>
                </c:pt>
                <c:pt idx="4">
                  <c:v>0.28000000000000003</c:v>
                </c:pt>
              </c:numCache>
            </c:numRef>
          </c:val>
          <c:smooth val="0"/>
          <c:extLst>
            <c:ext xmlns:c16="http://schemas.microsoft.com/office/drawing/2014/chart" uri="{C3380CC4-5D6E-409C-BE32-E72D297353CC}">
              <c16:uniqueId val="{00000001-88F2-42AD-BEA3-8CD3F5D718B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925.37</c:v>
                </c:pt>
                <c:pt idx="1">
                  <c:v>633.94000000000005</c:v>
                </c:pt>
                <c:pt idx="2">
                  <c:v>623.97</c:v>
                </c:pt>
                <c:pt idx="3">
                  <c:v>824.86</c:v>
                </c:pt>
                <c:pt idx="4">
                  <c:v>554.76</c:v>
                </c:pt>
              </c:numCache>
            </c:numRef>
          </c:val>
          <c:extLst>
            <c:ext xmlns:c16="http://schemas.microsoft.com/office/drawing/2014/chart" uri="{C3380CC4-5D6E-409C-BE32-E72D297353CC}">
              <c16:uniqueId val="{00000000-4EDD-4714-87AF-A88E58EAE54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577.44000000000005</c:v>
                </c:pt>
                <c:pt idx="1">
                  <c:v>605.5</c:v>
                </c:pt>
                <c:pt idx="2">
                  <c:v>551.42999999999995</c:v>
                </c:pt>
                <c:pt idx="3">
                  <c:v>687.99</c:v>
                </c:pt>
                <c:pt idx="4">
                  <c:v>655.75</c:v>
                </c:pt>
              </c:numCache>
            </c:numRef>
          </c:val>
          <c:smooth val="0"/>
          <c:extLst>
            <c:ext xmlns:c16="http://schemas.microsoft.com/office/drawing/2014/chart" uri="{C3380CC4-5D6E-409C-BE32-E72D297353CC}">
              <c16:uniqueId val="{00000001-4EDD-4714-87AF-A88E58EAE54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20.46</c:v>
                </c:pt>
                <c:pt idx="1">
                  <c:v>15.79</c:v>
                </c:pt>
                <c:pt idx="2">
                  <c:v>10.9</c:v>
                </c:pt>
                <c:pt idx="3">
                  <c:v>5.9</c:v>
                </c:pt>
                <c:pt idx="4">
                  <c:v>4.05</c:v>
                </c:pt>
              </c:numCache>
            </c:numRef>
          </c:val>
          <c:extLst>
            <c:ext xmlns:c16="http://schemas.microsoft.com/office/drawing/2014/chart" uri="{C3380CC4-5D6E-409C-BE32-E72D297353CC}">
              <c16:uniqueId val="{00000000-0FCC-4AF3-BA07-068DDC171E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235.11</c:v>
                </c:pt>
                <c:pt idx="1">
                  <c:v>222.22</c:v>
                </c:pt>
                <c:pt idx="2">
                  <c:v>216.41</c:v>
                </c:pt>
                <c:pt idx="3">
                  <c:v>208.47</c:v>
                </c:pt>
                <c:pt idx="4">
                  <c:v>193.85</c:v>
                </c:pt>
              </c:numCache>
            </c:numRef>
          </c:val>
          <c:smooth val="0"/>
          <c:extLst>
            <c:ext xmlns:c16="http://schemas.microsoft.com/office/drawing/2014/chart" uri="{C3380CC4-5D6E-409C-BE32-E72D297353CC}">
              <c16:uniqueId val="{00000001-0FCC-4AF3-BA07-068DDC171EF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126.83</c:v>
                </c:pt>
                <c:pt idx="1">
                  <c:v>126.27</c:v>
                </c:pt>
                <c:pt idx="2">
                  <c:v>124.96</c:v>
                </c:pt>
                <c:pt idx="3">
                  <c:v>127.69</c:v>
                </c:pt>
                <c:pt idx="4">
                  <c:v>109</c:v>
                </c:pt>
              </c:numCache>
            </c:numRef>
          </c:val>
          <c:extLst>
            <c:ext xmlns:c16="http://schemas.microsoft.com/office/drawing/2014/chart" uri="{C3380CC4-5D6E-409C-BE32-E72D297353CC}">
              <c16:uniqueId val="{00000000-E93F-404E-B769-D230C316DB7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109.11</c:v>
                </c:pt>
                <c:pt idx="1">
                  <c:v>109.19</c:v>
                </c:pt>
                <c:pt idx="2">
                  <c:v>105.24</c:v>
                </c:pt>
                <c:pt idx="3">
                  <c:v>105.71</c:v>
                </c:pt>
                <c:pt idx="4">
                  <c:v>105.06</c:v>
                </c:pt>
              </c:numCache>
            </c:numRef>
          </c:val>
          <c:smooth val="0"/>
          <c:extLst>
            <c:ext xmlns:c16="http://schemas.microsoft.com/office/drawing/2014/chart" uri="{C3380CC4-5D6E-409C-BE32-E72D297353CC}">
              <c16:uniqueId val="{00000001-E93F-404E-B769-D230C316DB7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21.58</c:v>
                </c:pt>
                <c:pt idx="1">
                  <c:v>21.65</c:v>
                </c:pt>
                <c:pt idx="2">
                  <c:v>21.89</c:v>
                </c:pt>
                <c:pt idx="3">
                  <c:v>21.6</c:v>
                </c:pt>
                <c:pt idx="4">
                  <c:v>25.76</c:v>
                </c:pt>
              </c:numCache>
            </c:numRef>
          </c:val>
          <c:extLst>
            <c:ext xmlns:c16="http://schemas.microsoft.com/office/drawing/2014/chart" uri="{C3380CC4-5D6E-409C-BE32-E72D297353CC}">
              <c16:uniqueId val="{00000000-D7AD-497F-A104-44974E389BD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25</c:v>
                </c:pt>
                <c:pt idx="1">
                  <c:v>25.13</c:v>
                </c:pt>
                <c:pt idx="2">
                  <c:v>26.03</c:v>
                </c:pt>
                <c:pt idx="3">
                  <c:v>25.98</c:v>
                </c:pt>
                <c:pt idx="4">
                  <c:v>26.84</c:v>
                </c:pt>
              </c:numCache>
            </c:numRef>
          </c:val>
          <c:smooth val="0"/>
          <c:extLst>
            <c:ext xmlns:c16="http://schemas.microsoft.com/office/drawing/2014/chart" uri="{C3380CC4-5D6E-409C-BE32-E72D297353CC}">
              <c16:uniqueId val="{00000001-D7AD-497F-A104-44974E389BD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63.49</c:v>
                </c:pt>
                <c:pt idx="1">
                  <c:v>63.93</c:v>
                </c:pt>
                <c:pt idx="2">
                  <c:v>65.61</c:v>
                </c:pt>
                <c:pt idx="3">
                  <c:v>64.760000000000005</c:v>
                </c:pt>
                <c:pt idx="4">
                  <c:v>63.02</c:v>
                </c:pt>
              </c:numCache>
            </c:numRef>
          </c:val>
          <c:extLst>
            <c:ext xmlns:c16="http://schemas.microsoft.com/office/drawing/2014/chart" uri="{C3380CC4-5D6E-409C-BE32-E72D297353CC}">
              <c16:uniqueId val="{00000000-C81A-473F-A8FA-B97D51B58FA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41.77</c:v>
                </c:pt>
                <c:pt idx="1">
                  <c:v>40.97</c:v>
                </c:pt>
                <c:pt idx="2">
                  <c:v>40.69</c:v>
                </c:pt>
                <c:pt idx="3">
                  <c:v>40.67</c:v>
                </c:pt>
                <c:pt idx="4">
                  <c:v>40.89</c:v>
                </c:pt>
              </c:numCache>
            </c:numRef>
          </c:val>
          <c:smooth val="0"/>
          <c:extLst>
            <c:ext xmlns:c16="http://schemas.microsoft.com/office/drawing/2014/chart" uri="{C3380CC4-5D6E-409C-BE32-E72D297353CC}">
              <c16:uniqueId val="{00000001-C81A-473F-A8FA-B97D51B58FA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77.3</c:v>
                </c:pt>
                <c:pt idx="1">
                  <c:v>78.77</c:v>
                </c:pt>
                <c:pt idx="2">
                  <c:v>79.27</c:v>
                </c:pt>
                <c:pt idx="3">
                  <c:v>75.95</c:v>
                </c:pt>
                <c:pt idx="4">
                  <c:v>76.83</c:v>
                </c:pt>
              </c:numCache>
            </c:numRef>
          </c:val>
          <c:extLst>
            <c:ext xmlns:c16="http://schemas.microsoft.com/office/drawing/2014/chart" uri="{C3380CC4-5D6E-409C-BE32-E72D297353CC}">
              <c16:uniqueId val="{00000000-3D20-458B-B942-E9FA6E33A24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64.95</c:v>
                </c:pt>
                <c:pt idx="1">
                  <c:v>63.26</c:v>
                </c:pt>
                <c:pt idx="2">
                  <c:v>62.7</c:v>
                </c:pt>
                <c:pt idx="3">
                  <c:v>62.59</c:v>
                </c:pt>
                <c:pt idx="4">
                  <c:v>61.76</c:v>
                </c:pt>
              </c:numCache>
            </c:numRef>
          </c:val>
          <c:smooth val="0"/>
          <c:extLst>
            <c:ext xmlns:c16="http://schemas.microsoft.com/office/drawing/2014/chart" uri="{C3380CC4-5D6E-409C-BE32-E72D297353CC}">
              <c16:uniqueId val="{00000001-3D20-458B-B942-E9FA6E33A24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84-4D0D-9715-B976281E3C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49.41</c:v>
                </c:pt>
                <c:pt idx="1">
                  <c:v>50.52</c:v>
                </c:pt>
                <c:pt idx="2">
                  <c:v>52.25</c:v>
                </c:pt>
                <c:pt idx="3">
                  <c:v>53.3</c:v>
                </c:pt>
                <c:pt idx="4">
                  <c:v>50.25</c:v>
                </c:pt>
              </c:numCache>
            </c:numRef>
          </c:val>
          <c:smooth val="0"/>
          <c:extLst>
            <c:ext xmlns:c16="http://schemas.microsoft.com/office/drawing/2014/chart" uri="{C3380CC4-5D6E-409C-BE32-E72D297353CC}">
              <c16:uniqueId val="{00000001-2684-4D0D-9715-B976281E3C0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135.93</c:v>
                </c:pt>
                <c:pt idx="1">
                  <c:v>130.72</c:v>
                </c:pt>
                <c:pt idx="2">
                  <c:v>126.47</c:v>
                </c:pt>
                <c:pt idx="3">
                  <c:v>132.41999999999999</c:v>
                </c:pt>
                <c:pt idx="4">
                  <c:v>115.85</c:v>
                </c:pt>
              </c:numCache>
            </c:numRef>
          </c:val>
          <c:extLst>
            <c:ext xmlns:c16="http://schemas.microsoft.com/office/drawing/2014/chart" uri="{C3380CC4-5D6E-409C-BE32-E72D297353CC}">
              <c16:uniqueId val="{00000000-7B29-4349-B0F0-F8555B7C44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118.17</c:v>
                </c:pt>
                <c:pt idx="1">
                  <c:v>119.31</c:v>
                </c:pt>
                <c:pt idx="2">
                  <c:v>116.37</c:v>
                </c:pt>
                <c:pt idx="3">
                  <c:v>117.28</c:v>
                </c:pt>
                <c:pt idx="4">
                  <c:v>116.96</c:v>
                </c:pt>
              </c:numCache>
            </c:numRef>
          </c:val>
          <c:smooth val="0"/>
          <c:extLst>
            <c:ext xmlns:c16="http://schemas.microsoft.com/office/drawing/2014/chart" uri="{C3380CC4-5D6E-409C-BE32-E72D297353CC}">
              <c16:uniqueId val="{00000001-7B29-4349-B0F0-F8555B7C446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ID1" zoomScale="70" zoomScaleNormal="70" workbookViewId="0">
      <selection activeCell="SM46" sqref="SM46:TA4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福井県</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15">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86000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中規模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2</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54201</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15">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15">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56.6</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60</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66073</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非設置</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106</v>
      </c>
      <c r="SN16" s="85"/>
      <c r="SO16" s="85"/>
      <c r="SP16" s="85"/>
      <c r="SQ16" s="85"/>
      <c r="SR16" s="85"/>
      <c r="SS16" s="85"/>
      <c r="ST16" s="85"/>
      <c r="SU16" s="85"/>
      <c r="SV16" s="85"/>
      <c r="SW16" s="85"/>
      <c r="SX16" s="85"/>
      <c r="SY16" s="85"/>
      <c r="SZ16" s="85"/>
      <c r="TA16" s="86"/>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x14ac:dyDescent="0.15">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135.93</v>
      </c>
      <c r="Y32" s="106"/>
      <c r="Z32" s="106"/>
      <c r="AA32" s="106"/>
      <c r="AB32" s="106"/>
      <c r="AC32" s="106"/>
      <c r="AD32" s="106"/>
      <c r="AE32" s="106"/>
      <c r="AF32" s="106"/>
      <c r="AG32" s="106"/>
      <c r="AH32" s="106"/>
      <c r="AI32" s="106"/>
      <c r="AJ32" s="106"/>
      <c r="AK32" s="106"/>
      <c r="AL32" s="106"/>
      <c r="AM32" s="106"/>
      <c r="AN32" s="106"/>
      <c r="AO32" s="106"/>
      <c r="AP32" s="106"/>
      <c r="AQ32" s="107"/>
      <c r="AR32" s="105">
        <f>データ!U6</f>
        <v>130.72</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126.47</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132.41999999999999</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115.85</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925.37</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633.94000000000005</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623.97</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824.86</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554.76</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20.46</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15.79</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10.9</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5.9</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4.05</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118.17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119.31</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116.37</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117.28</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116.96</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49.41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50.52</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52.25</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53.3</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50.25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577.44000000000005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605.5</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551.42999999999995</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687.99</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655.75</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235.11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222.22</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216.41</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208.47</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193.85</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x14ac:dyDescent="0.15">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105</v>
      </c>
      <c r="SN48" s="85"/>
      <c r="SO48" s="85"/>
      <c r="SP48" s="85"/>
      <c r="SQ48" s="85"/>
      <c r="SR48" s="85"/>
      <c r="SS48" s="85"/>
      <c r="ST48" s="85"/>
      <c r="SU48" s="85"/>
      <c r="SV48" s="85"/>
      <c r="SW48" s="85"/>
      <c r="SX48" s="85"/>
      <c r="SY48" s="85"/>
      <c r="SZ48" s="85"/>
      <c r="TA48" s="86"/>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x14ac:dyDescent="0.15">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126.83</v>
      </c>
      <c r="Y55" s="106"/>
      <c r="Z55" s="106"/>
      <c r="AA55" s="106"/>
      <c r="AB55" s="106"/>
      <c r="AC55" s="106"/>
      <c r="AD55" s="106"/>
      <c r="AE55" s="106"/>
      <c r="AF55" s="106"/>
      <c r="AG55" s="106"/>
      <c r="AH55" s="106"/>
      <c r="AI55" s="106"/>
      <c r="AJ55" s="106"/>
      <c r="AK55" s="106"/>
      <c r="AL55" s="106"/>
      <c r="AM55" s="106"/>
      <c r="AN55" s="106"/>
      <c r="AO55" s="106"/>
      <c r="AP55" s="106"/>
      <c r="AQ55" s="107"/>
      <c r="AR55" s="105">
        <f>データ!BM6</f>
        <v>126.27</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124.96</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127.69</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109</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21.58</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21.65</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21.89</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21.6</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25.76</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63.49</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63.93</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65.61</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64.760000000000005</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63.02</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77.3</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78.77</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79.27</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75.95</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76.83</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109.11</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109.19</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105.24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105.71</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105.06</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25</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25.13</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26.03</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25.98</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26.84</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41.77</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40.97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40.69</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40.67</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40.89</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64.95</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63.26</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62.7</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62.59</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61.76</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x14ac:dyDescent="0.15">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104</v>
      </c>
      <c r="SN68" s="85"/>
      <c r="SO68" s="85"/>
      <c r="SP68" s="85"/>
      <c r="SQ68" s="85"/>
      <c r="SR68" s="85"/>
      <c r="SS68" s="85"/>
      <c r="ST68" s="85"/>
      <c r="SU68" s="85"/>
      <c r="SV68" s="85"/>
      <c r="SW68" s="85"/>
      <c r="SX68" s="85"/>
      <c r="SY68" s="85"/>
      <c r="SZ68" s="85"/>
      <c r="TA68" s="86"/>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x14ac:dyDescent="0.15">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1">
        <f>データ!DD6</f>
        <v>62.13</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59.79</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60.25</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60.55</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60.9</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f>データ!DO6</f>
        <v>0</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24.63</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24.63</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24.05</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23.86</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3.53</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2.36</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0.78</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1">
        <f>データ!DI6</f>
        <v>53.38</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54.49</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55.39</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55.25</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57.11</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f>データ!DT6</f>
        <v>39.6</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42</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43.33</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44.05</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51.87</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f>データ!EE6</f>
        <v>0.41</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0.48</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0.52</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1.3</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0.28000000000000003</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x14ac:dyDescent="0.15">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29</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37</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31</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6"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6"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6"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6"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OhMByEwWSz1zNvuQhO27fKst2A2H7RS3aGsv15ZvavmSAjcjo4f7ctA7s3xbYGlVV74Us4OmfFQEzTzUscH50g==" saltValue="iY3hUMWxQCf9AjNr//ay9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3" t="s">
        <v>47</v>
      </c>
      <c r="I3" s="154"/>
      <c r="J3" s="154"/>
      <c r="K3" s="154"/>
      <c r="L3" s="154"/>
      <c r="M3" s="154"/>
      <c r="N3" s="154"/>
      <c r="O3" s="154"/>
      <c r="P3" s="154"/>
      <c r="Q3" s="154"/>
      <c r="R3" s="154"/>
      <c r="S3" s="154"/>
      <c r="T3" s="157" t="s">
        <v>48</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26</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49</v>
      </c>
      <c r="B4" s="47"/>
      <c r="C4" s="47"/>
      <c r="D4" s="47"/>
      <c r="E4" s="47"/>
      <c r="F4" s="47"/>
      <c r="G4" s="47"/>
      <c r="H4" s="155"/>
      <c r="I4" s="156"/>
      <c r="J4" s="156"/>
      <c r="K4" s="156"/>
      <c r="L4" s="156"/>
      <c r="M4" s="156"/>
      <c r="N4" s="156"/>
      <c r="O4" s="156"/>
      <c r="P4" s="156"/>
      <c r="Q4" s="156"/>
      <c r="R4" s="156"/>
      <c r="S4" s="156"/>
      <c r="T4" s="152" t="s">
        <v>50</v>
      </c>
      <c r="U4" s="152"/>
      <c r="V4" s="152"/>
      <c r="W4" s="152"/>
      <c r="X4" s="152"/>
      <c r="Y4" s="152"/>
      <c r="Z4" s="152"/>
      <c r="AA4" s="152"/>
      <c r="AB4" s="152"/>
      <c r="AC4" s="152"/>
      <c r="AD4" s="152"/>
      <c r="AE4" s="152" t="s">
        <v>51</v>
      </c>
      <c r="AF4" s="152"/>
      <c r="AG4" s="152"/>
      <c r="AH4" s="152"/>
      <c r="AI4" s="152"/>
      <c r="AJ4" s="152"/>
      <c r="AK4" s="152"/>
      <c r="AL4" s="152"/>
      <c r="AM4" s="152"/>
      <c r="AN4" s="152"/>
      <c r="AO4" s="152"/>
      <c r="AP4" s="152" t="s">
        <v>52</v>
      </c>
      <c r="AQ4" s="152"/>
      <c r="AR4" s="152"/>
      <c r="AS4" s="152"/>
      <c r="AT4" s="152"/>
      <c r="AU4" s="152"/>
      <c r="AV4" s="152"/>
      <c r="AW4" s="152"/>
      <c r="AX4" s="152"/>
      <c r="AY4" s="152"/>
      <c r="AZ4" s="152"/>
      <c r="BA4" s="152" t="s">
        <v>53</v>
      </c>
      <c r="BB4" s="152"/>
      <c r="BC4" s="152"/>
      <c r="BD4" s="152"/>
      <c r="BE4" s="152"/>
      <c r="BF4" s="152"/>
      <c r="BG4" s="152"/>
      <c r="BH4" s="152"/>
      <c r="BI4" s="152"/>
      <c r="BJ4" s="152"/>
      <c r="BK4" s="152"/>
      <c r="BL4" s="152" t="s">
        <v>54</v>
      </c>
      <c r="BM4" s="152"/>
      <c r="BN4" s="152"/>
      <c r="BO4" s="152"/>
      <c r="BP4" s="152"/>
      <c r="BQ4" s="152"/>
      <c r="BR4" s="152"/>
      <c r="BS4" s="152"/>
      <c r="BT4" s="152"/>
      <c r="BU4" s="152"/>
      <c r="BV4" s="152"/>
      <c r="BW4" s="152" t="s">
        <v>55</v>
      </c>
      <c r="BX4" s="152"/>
      <c r="BY4" s="152"/>
      <c r="BZ4" s="152"/>
      <c r="CA4" s="152"/>
      <c r="CB4" s="152"/>
      <c r="CC4" s="152"/>
      <c r="CD4" s="152"/>
      <c r="CE4" s="152"/>
      <c r="CF4" s="152"/>
      <c r="CG4" s="152"/>
      <c r="CH4" s="152" t="s">
        <v>56</v>
      </c>
      <c r="CI4" s="152"/>
      <c r="CJ4" s="152"/>
      <c r="CK4" s="152"/>
      <c r="CL4" s="152"/>
      <c r="CM4" s="152"/>
      <c r="CN4" s="152"/>
      <c r="CO4" s="152"/>
      <c r="CP4" s="152"/>
      <c r="CQ4" s="152"/>
      <c r="CR4" s="152"/>
      <c r="CS4" s="152" t="s">
        <v>57</v>
      </c>
      <c r="CT4" s="152"/>
      <c r="CU4" s="152"/>
      <c r="CV4" s="152"/>
      <c r="CW4" s="152"/>
      <c r="CX4" s="152"/>
      <c r="CY4" s="152"/>
      <c r="CZ4" s="152"/>
      <c r="DA4" s="152"/>
      <c r="DB4" s="152"/>
      <c r="DC4" s="152"/>
      <c r="DD4" s="152" t="s">
        <v>58</v>
      </c>
      <c r="DE4" s="152"/>
      <c r="DF4" s="152"/>
      <c r="DG4" s="152"/>
      <c r="DH4" s="152"/>
      <c r="DI4" s="152"/>
      <c r="DJ4" s="152"/>
      <c r="DK4" s="152"/>
      <c r="DL4" s="152"/>
      <c r="DM4" s="152"/>
      <c r="DN4" s="152"/>
      <c r="DO4" s="152" t="s">
        <v>59</v>
      </c>
      <c r="DP4" s="152"/>
      <c r="DQ4" s="152"/>
      <c r="DR4" s="152"/>
      <c r="DS4" s="152"/>
      <c r="DT4" s="152"/>
      <c r="DU4" s="152"/>
      <c r="DV4" s="152"/>
      <c r="DW4" s="152"/>
      <c r="DX4" s="152"/>
      <c r="DY4" s="152"/>
      <c r="DZ4" s="152" t="s">
        <v>60</v>
      </c>
      <c r="EA4" s="152"/>
      <c r="EB4" s="152"/>
      <c r="EC4" s="152"/>
      <c r="ED4" s="152"/>
      <c r="EE4" s="152"/>
      <c r="EF4" s="152"/>
      <c r="EG4" s="152"/>
      <c r="EH4" s="152"/>
      <c r="EI4" s="152"/>
      <c r="EJ4" s="152"/>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135.93</v>
      </c>
      <c r="U6" s="52">
        <f>U7</f>
        <v>130.72</v>
      </c>
      <c r="V6" s="52">
        <f>V7</f>
        <v>126.47</v>
      </c>
      <c r="W6" s="52">
        <f>W7</f>
        <v>132.41999999999999</v>
      </c>
      <c r="X6" s="52">
        <f t="shared" si="3"/>
        <v>115.85</v>
      </c>
      <c r="Y6" s="52">
        <f t="shared" si="3"/>
        <v>118.17</v>
      </c>
      <c r="Z6" s="52">
        <f t="shared" si="3"/>
        <v>119.31</v>
      </c>
      <c r="AA6" s="52">
        <f t="shared" si="3"/>
        <v>116.37</v>
      </c>
      <c r="AB6" s="52">
        <f t="shared" si="3"/>
        <v>117.28</v>
      </c>
      <c r="AC6" s="52">
        <f t="shared" si="3"/>
        <v>116.96</v>
      </c>
      <c r="AD6" s="50" t="str">
        <f>IF(AD7="-","【-】","【"&amp;SUBSTITUTE(TEXT(AD7,"#,##0.00"),"-","△")&amp;"】")</f>
        <v>【118.92】</v>
      </c>
      <c r="AE6" s="52">
        <f t="shared" si="3"/>
        <v>0</v>
      </c>
      <c r="AF6" s="52">
        <f>AF7</f>
        <v>0</v>
      </c>
      <c r="AG6" s="52">
        <f>AG7</f>
        <v>0</v>
      </c>
      <c r="AH6" s="52">
        <f>AH7</f>
        <v>0</v>
      </c>
      <c r="AI6" s="52">
        <f t="shared" si="3"/>
        <v>0</v>
      </c>
      <c r="AJ6" s="52">
        <f t="shared" si="3"/>
        <v>49.41</v>
      </c>
      <c r="AK6" s="52">
        <f t="shared" si="3"/>
        <v>50.52</v>
      </c>
      <c r="AL6" s="52">
        <f t="shared" si="3"/>
        <v>52.25</v>
      </c>
      <c r="AM6" s="52">
        <f t="shared" si="3"/>
        <v>53.3</v>
      </c>
      <c r="AN6" s="52">
        <f t="shared" si="3"/>
        <v>50.25</v>
      </c>
      <c r="AO6" s="50" t="str">
        <f>IF(AO7="-","【-】","【"&amp;SUBSTITUTE(TEXT(AO7,"#,##0.00"),"-","△")&amp;"】")</f>
        <v>【26.31】</v>
      </c>
      <c r="AP6" s="52">
        <f t="shared" si="3"/>
        <v>925.37</v>
      </c>
      <c r="AQ6" s="52">
        <f>AQ7</f>
        <v>633.94000000000005</v>
      </c>
      <c r="AR6" s="52">
        <f>AR7</f>
        <v>623.97</v>
      </c>
      <c r="AS6" s="52">
        <f>AS7</f>
        <v>824.86</v>
      </c>
      <c r="AT6" s="52">
        <f t="shared" si="3"/>
        <v>554.76</v>
      </c>
      <c r="AU6" s="52">
        <f t="shared" si="3"/>
        <v>577.44000000000005</v>
      </c>
      <c r="AV6" s="52">
        <f t="shared" si="3"/>
        <v>605.5</v>
      </c>
      <c r="AW6" s="52">
        <f t="shared" si="3"/>
        <v>551.42999999999995</v>
      </c>
      <c r="AX6" s="52">
        <f t="shared" si="3"/>
        <v>687.99</v>
      </c>
      <c r="AY6" s="52">
        <f t="shared" si="3"/>
        <v>655.75</v>
      </c>
      <c r="AZ6" s="50" t="str">
        <f>IF(AZ7="-","【-】","【"&amp;SUBSTITUTE(TEXT(AZ7,"#,##0.00"),"-","△")&amp;"】")</f>
        <v>【450.05】</v>
      </c>
      <c r="BA6" s="52">
        <f t="shared" si="3"/>
        <v>20.46</v>
      </c>
      <c r="BB6" s="52">
        <f>BB7</f>
        <v>15.79</v>
      </c>
      <c r="BC6" s="52">
        <f>BC7</f>
        <v>10.9</v>
      </c>
      <c r="BD6" s="52">
        <f>BD7</f>
        <v>5.9</v>
      </c>
      <c r="BE6" s="52">
        <f t="shared" si="3"/>
        <v>4.05</v>
      </c>
      <c r="BF6" s="52">
        <f t="shared" si="3"/>
        <v>235.11</v>
      </c>
      <c r="BG6" s="52">
        <f t="shared" si="3"/>
        <v>222.22</v>
      </c>
      <c r="BH6" s="52">
        <f t="shared" si="3"/>
        <v>216.41</v>
      </c>
      <c r="BI6" s="52">
        <f t="shared" si="3"/>
        <v>208.47</v>
      </c>
      <c r="BJ6" s="52">
        <f t="shared" si="3"/>
        <v>193.85</v>
      </c>
      <c r="BK6" s="50" t="str">
        <f>IF(BK7="-","【-】","【"&amp;SUBSTITUTE(TEXT(BK7,"#,##0.00"),"-","△")&amp;"】")</f>
        <v>【246.04】</v>
      </c>
      <c r="BL6" s="52">
        <f t="shared" si="3"/>
        <v>126.83</v>
      </c>
      <c r="BM6" s="52">
        <f>BM7</f>
        <v>126.27</v>
      </c>
      <c r="BN6" s="52">
        <f>BN7</f>
        <v>124.96</v>
      </c>
      <c r="BO6" s="52">
        <f>BO7</f>
        <v>127.69</v>
      </c>
      <c r="BP6" s="52">
        <f t="shared" si="3"/>
        <v>109</v>
      </c>
      <c r="BQ6" s="52">
        <f t="shared" si="3"/>
        <v>109.11</v>
      </c>
      <c r="BR6" s="52">
        <f t="shared" si="3"/>
        <v>109.19</v>
      </c>
      <c r="BS6" s="52">
        <f t="shared" si="3"/>
        <v>105.24</v>
      </c>
      <c r="BT6" s="52">
        <f t="shared" si="3"/>
        <v>105.71</v>
      </c>
      <c r="BU6" s="52">
        <f t="shared" si="3"/>
        <v>105.06</v>
      </c>
      <c r="BV6" s="50" t="str">
        <f>IF(BV7="-","【-】","【"&amp;SUBSTITUTE(TEXT(BV7,"#,##0.00"),"-","△")&amp;"】")</f>
        <v>【114.16】</v>
      </c>
      <c r="BW6" s="52">
        <f t="shared" si="3"/>
        <v>21.58</v>
      </c>
      <c r="BX6" s="52">
        <f>BX7</f>
        <v>21.65</v>
      </c>
      <c r="BY6" s="52">
        <f>BY7</f>
        <v>21.89</v>
      </c>
      <c r="BZ6" s="52">
        <f>BZ7</f>
        <v>21.6</v>
      </c>
      <c r="CA6" s="52">
        <f t="shared" si="3"/>
        <v>25.76</v>
      </c>
      <c r="CB6" s="52">
        <f t="shared" si="3"/>
        <v>25</v>
      </c>
      <c r="CC6" s="52">
        <f t="shared" si="3"/>
        <v>25.13</v>
      </c>
      <c r="CD6" s="52">
        <f t="shared" si="3"/>
        <v>26.03</v>
      </c>
      <c r="CE6" s="52">
        <f t="shared" si="3"/>
        <v>25.98</v>
      </c>
      <c r="CF6" s="52">
        <f t="shared" ref="CF6" si="4">CF7</f>
        <v>26.84</v>
      </c>
      <c r="CG6" s="50" t="str">
        <f>IF(CG7="-","【-】","【"&amp;SUBSTITUTE(TEXT(CG7,"#,##0.00"),"-","△")&amp;"】")</f>
        <v>【18.71】</v>
      </c>
      <c r="CH6" s="52">
        <f t="shared" ref="CH6:CQ6" si="5">CH7</f>
        <v>63.49</v>
      </c>
      <c r="CI6" s="52">
        <f>CI7</f>
        <v>63.93</v>
      </c>
      <c r="CJ6" s="52">
        <f>CJ7</f>
        <v>65.61</v>
      </c>
      <c r="CK6" s="52">
        <f>CK7</f>
        <v>64.760000000000005</v>
      </c>
      <c r="CL6" s="52">
        <f t="shared" si="5"/>
        <v>63.02</v>
      </c>
      <c r="CM6" s="52">
        <f t="shared" si="5"/>
        <v>41.77</v>
      </c>
      <c r="CN6" s="52">
        <f t="shared" si="5"/>
        <v>40.97</v>
      </c>
      <c r="CO6" s="52">
        <f t="shared" si="5"/>
        <v>40.69</v>
      </c>
      <c r="CP6" s="52">
        <f t="shared" si="5"/>
        <v>40.67</v>
      </c>
      <c r="CQ6" s="52">
        <f t="shared" si="5"/>
        <v>40.89</v>
      </c>
      <c r="CR6" s="50" t="str">
        <f>IF(CR7="-","【-】","【"&amp;SUBSTITUTE(TEXT(CR7,"#,##0.00"),"-","△")&amp;"】")</f>
        <v>【55.52】</v>
      </c>
      <c r="CS6" s="52">
        <f t="shared" ref="CS6:DB6" si="6">CS7</f>
        <v>77.3</v>
      </c>
      <c r="CT6" s="52">
        <f>CT7</f>
        <v>78.77</v>
      </c>
      <c r="CU6" s="52">
        <f>CU7</f>
        <v>79.27</v>
      </c>
      <c r="CV6" s="52">
        <f>CV7</f>
        <v>75.95</v>
      </c>
      <c r="CW6" s="52">
        <f t="shared" si="6"/>
        <v>76.83</v>
      </c>
      <c r="CX6" s="52">
        <f t="shared" si="6"/>
        <v>64.95</v>
      </c>
      <c r="CY6" s="52">
        <f t="shared" si="6"/>
        <v>63.26</v>
      </c>
      <c r="CZ6" s="52">
        <f t="shared" si="6"/>
        <v>62.7</v>
      </c>
      <c r="DA6" s="52">
        <f t="shared" si="6"/>
        <v>62.59</v>
      </c>
      <c r="DB6" s="52">
        <f t="shared" si="6"/>
        <v>61.76</v>
      </c>
      <c r="DC6" s="50" t="str">
        <f>IF(DC7="-","【-】","【"&amp;SUBSTITUTE(TEXT(DC7,"#,##0.00"),"-","△")&amp;"】")</f>
        <v>【77.10】</v>
      </c>
      <c r="DD6" s="52">
        <f t="shared" ref="DD6:DM6" si="7">DD7</f>
        <v>62.13</v>
      </c>
      <c r="DE6" s="52">
        <f>DE7</f>
        <v>59.79</v>
      </c>
      <c r="DF6" s="52">
        <f>DF7</f>
        <v>60.25</v>
      </c>
      <c r="DG6" s="52">
        <f>DG7</f>
        <v>60.55</v>
      </c>
      <c r="DH6" s="52">
        <f t="shared" si="7"/>
        <v>60.9</v>
      </c>
      <c r="DI6" s="52">
        <f t="shared" si="7"/>
        <v>53.38</v>
      </c>
      <c r="DJ6" s="52">
        <f t="shared" si="7"/>
        <v>54.49</v>
      </c>
      <c r="DK6" s="52">
        <f t="shared" si="7"/>
        <v>55.39</v>
      </c>
      <c r="DL6" s="52">
        <f t="shared" si="7"/>
        <v>55.25</v>
      </c>
      <c r="DM6" s="52">
        <f t="shared" si="7"/>
        <v>57.11</v>
      </c>
      <c r="DN6" s="50" t="str">
        <f>IF(DN7="-","【-】","【"&amp;SUBSTITUTE(TEXT(DN7,"#,##0.00"),"-","△")&amp;"】")</f>
        <v>【58.53】</v>
      </c>
      <c r="DO6" s="52">
        <f t="shared" ref="DO6:DX6" si="8">DO7</f>
        <v>0</v>
      </c>
      <c r="DP6" s="52">
        <f>DP7</f>
        <v>24.63</v>
      </c>
      <c r="DQ6" s="52">
        <f>DQ7</f>
        <v>24.63</v>
      </c>
      <c r="DR6" s="52">
        <f>DR7</f>
        <v>24.05</v>
      </c>
      <c r="DS6" s="52">
        <f t="shared" si="8"/>
        <v>23.86</v>
      </c>
      <c r="DT6" s="52">
        <f t="shared" si="8"/>
        <v>39.6</v>
      </c>
      <c r="DU6" s="52">
        <f t="shared" si="8"/>
        <v>42</v>
      </c>
      <c r="DV6" s="52">
        <f t="shared" si="8"/>
        <v>43.33</v>
      </c>
      <c r="DW6" s="52">
        <f t="shared" si="8"/>
        <v>44.05</v>
      </c>
      <c r="DX6" s="52">
        <f t="shared" si="8"/>
        <v>51.87</v>
      </c>
      <c r="DY6" s="50" t="str">
        <f>IF(DY7="-","【-】","【"&amp;SUBSTITUTE(TEXT(DY7,"#,##0.00"),"-","△")&amp;"】")</f>
        <v>【45.47】</v>
      </c>
      <c r="DZ6" s="52">
        <f t="shared" ref="DZ6:EI6" si="9">DZ7</f>
        <v>0</v>
      </c>
      <c r="EA6" s="52">
        <f>EA7</f>
        <v>3.53</v>
      </c>
      <c r="EB6" s="52">
        <f>EB7</f>
        <v>0</v>
      </c>
      <c r="EC6" s="52">
        <f>EC7</f>
        <v>2.36</v>
      </c>
      <c r="ED6" s="52">
        <f t="shared" si="9"/>
        <v>0.78</v>
      </c>
      <c r="EE6" s="52">
        <f t="shared" si="9"/>
        <v>0.41</v>
      </c>
      <c r="EF6" s="52">
        <f t="shared" si="9"/>
        <v>0.48</v>
      </c>
      <c r="EG6" s="52">
        <f t="shared" si="9"/>
        <v>0.52</v>
      </c>
      <c r="EH6" s="52">
        <f t="shared" si="9"/>
        <v>1.3</v>
      </c>
      <c r="EI6" s="52">
        <f t="shared" si="9"/>
        <v>0.28000000000000003</v>
      </c>
      <c r="EJ6" s="50" t="str">
        <f>IF(EJ7="-","【-】","【"&amp;SUBSTITUTE(TEXT(EJ7,"#,##0.00"),"-","△")&amp;"】")</f>
        <v>【0.16】</v>
      </c>
    </row>
    <row r="7" spans="1:140" s="53" customFormat="1" x14ac:dyDescent="0.15">
      <c r="A7"/>
      <c r="B7" s="54" t="s">
        <v>87</v>
      </c>
      <c r="C7" s="54" t="s">
        <v>88</v>
      </c>
      <c r="D7" s="54" t="s">
        <v>89</v>
      </c>
      <c r="E7" s="54" t="s">
        <v>90</v>
      </c>
      <c r="F7" s="54" t="s">
        <v>91</v>
      </c>
      <c r="G7" s="54" t="s">
        <v>92</v>
      </c>
      <c r="H7" s="54" t="s">
        <v>93</v>
      </c>
      <c r="I7" s="54" t="s">
        <v>94</v>
      </c>
      <c r="J7" s="54" t="s">
        <v>95</v>
      </c>
      <c r="K7" s="55">
        <v>86000</v>
      </c>
      <c r="L7" s="54" t="s">
        <v>96</v>
      </c>
      <c r="M7" s="55">
        <v>2</v>
      </c>
      <c r="N7" s="55">
        <v>54201</v>
      </c>
      <c r="O7" s="56" t="s">
        <v>97</v>
      </c>
      <c r="P7" s="56">
        <v>56.6</v>
      </c>
      <c r="Q7" s="55">
        <v>60</v>
      </c>
      <c r="R7" s="55">
        <v>66073</v>
      </c>
      <c r="S7" s="54" t="s">
        <v>98</v>
      </c>
      <c r="T7" s="57">
        <v>135.93</v>
      </c>
      <c r="U7" s="57">
        <v>130.72</v>
      </c>
      <c r="V7" s="57">
        <v>126.47</v>
      </c>
      <c r="W7" s="57">
        <v>132.41999999999999</v>
      </c>
      <c r="X7" s="57">
        <v>115.85</v>
      </c>
      <c r="Y7" s="57">
        <v>118.17</v>
      </c>
      <c r="Z7" s="57">
        <v>119.31</v>
      </c>
      <c r="AA7" s="57">
        <v>116.37</v>
      </c>
      <c r="AB7" s="57">
        <v>117.28</v>
      </c>
      <c r="AC7" s="58">
        <v>116.96</v>
      </c>
      <c r="AD7" s="57">
        <v>118.92</v>
      </c>
      <c r="AE7" s="57">
        <v>0</v>
      </c>
      <c r="AF7" s="57">
        <v>0</v>
      </c>
      <c r="AG7" s="57">
        <v>0</v>
      </c>
      <c r="AH7" s="57">
        <v>0</v>
      </c>
      <c r="AI7" s="57">
        <v>0</v>
      </c>
      <c r="AJ7" s="57">
        <v>49.41</v>
      </c>
      <c r="AK7" s="57">
        <v>50.52</v>
      </c>
      <c r="AL7" s="57">
        <v>52.25</v>
      </c>
      <c r="AM7" s="57">
        <v>53.3</v>
      </c>
      <c r="AN7" s="57">
        <v>50.25</v>
      </c>
      <c r="AO7" s="57">
        <v>26.31</v>
      </c>
      <c r="AP7" s="57">
        <v>925.37</v>
      </c>
      <c r="AQ7" s="57">
        <v>633.94000000000005</v>
      </c>
      <c r="AR7" s="57">
        <v>623.97</v>
      </c>
      <c r="AS7" s="57">
        <v>824.86</v>
      </c>
      <c r="AT7" s="57">
        <v>554.76</v>
      </c>
      <c r="AU7" s="57">
        <v>577.44000000000005</v>
      </c>
      <c r="AV7" s="57">
        <v>605.5</v>
      </c>
      <c r="AW7" s="57">
        <v>551.42999999999995</v>
      </c>
      <c r="AX7" s="57">
        <v>687.99</v>
      </c>
      <c r="AY7" s="57">
        <v>655.75</v>
      </c>
      <c r="AZ7" s="57">
        <v>450.05</v>
      </c>
      <c r="BA7" s="57">
        <v>20.46</v>
      </c>
      <c r="BB7" s="57">
        <v>15.79</v>
      </c>
      <c r="BC7" s="57">
        <v>10.9</v>
      </c>
      <c r="BD7" s="57">
        <v>5.9</v>
      </c>
      <c r="BE7" s="57">
        <v>4.05</v>
      </c>
      <c r="BF7" s="57">
        <v>235.11</v>
      </c>
      <c r="BG7" s="57">
        <v>222.22</v>
      </c>
      <c r="BH7" s="57">
        <v>216.41</v>
      </c>
      <c r="BI7" s="57">
        <v>208.47</v>
      </c>
      <c r="BJ7" s="57">
        <v>193.85</v>
      </c>
      <c r="BK7" s="57">
        <v>246.04</v>
      </c>
      <c r="BL7" s="57">
        <v>126.83</v>
      </c>
      <c r="BM7" s="57">
        <v>126.27</v>
      </c>
      <c r="BN7" s="57">
        <v>124.96</v>
      </c>
      <c r="BO7" s="57">
        <v>127.69</v>
      </c>
      <c r="BP7" s="57">
        <v>109</v>
      </c>
      <c r="BQ7" s="57">
        <v>109.11</v>
      </c>
      <c r="BR7" s="57">
        <v>109.19</v>
      </c>
      <c r="BS7" s="57">
        <v>105.24</v>
      </c>
      <c r="BT7" s="57">
        <v>105.71</v>
      </c>
      <c r="BU7" s="57">
        <v>105.06</v>
      </c>
      <c r="BV7" s="57">
        <v>114.16</v>
      </c>
      <c r="BW7" s="57">
        <v>21.58</v>
      </c>
      <c r="BX7" s="57">
        <v>21.65</v>
      </c>
      <c r="BY7" s="57">
        <v>21.89</v>
      </c>
      <c r="BZ7" s="57">
        <v>21.6</v>
      </c>
      <c r="CA7" s="57">
        <v>25.76</v>
      </c>
      <c r="CB7" s="57">
        <v>25</v>
      </c>
      <c r="CC7" s="57">
        <v>25.13</v>
      </c>
      <c r="CD7" s="57">
        <v>26.03</v>
      </c>
      <c r="CE7" s="57">
        <v>25.98</v>
      </c>
      <c r="CF7" s="57">
        <v>26.84</v>
      </c>
      <c r="CG7" s="57">
        <v>18.71</v>
      </c>
      <c r="CH7" s="57">
        <v>63.49</v>
      </c>
      <c r="CI7" s="57">
        <v>63.93</v>
      </c>
      <c r="CJ7" s="57">
        <v>65.61</v>
      </c>
      <c r="CK7" s="57">
        <v>64.760000000000005</v>
      </c>
      <c r="CL7" s="57">
        <v>63.02</v>
      </c>
      <c r="CM7" s="57">
        <v>41.77</v>
      </c>
      <c r="CN7" s="57">
        <v>40.97</v>
      </c>
      <c r="CO7" s="57">
        <v>40.69</v>
      </c>
      <c r="CP7" s="57">
        <v>40.67</v>
      </c>
      <c r="CQ7" s="57">
        <v>40.89</v>
      </c>
      <c r="CR7" s="57">
        <v>55.52</v>
      </c>
      <c r="CS7" s="57">
        <v>77.3</v>
      </c>
      <c r="CT7" s="57">
        <v>78.77</v>
      </c>
      <c r="CU7" s="57">
        <v>79.27</v>
      </c>
      <c r="CV7" s="57">
        <v>75.95</v>
      </c>
      <c r="CW7" s="57">
        <v>76.83</v>
      </c>
      <c r="CX7" s="57">
        <v>64.95</v>
      </c>
      <c r="CY7" s="57">
        <v>63.26</v>
      </c>
      <c r="CZ7" s="57">
        <v>62.7</v>
      </c>
      <c r="DA7" s="57">
        <v>62.59</v>
      </c>
      <c r="DB7" s="57">
        <v>61.76</v>
      </c>
      <c r="DC7" s="57">
        <v>77.099999999999994</v>
      </c>
      <c r="DD7" s="57">
        <v>62.13</v>
      </c>
      <c r="DE7" s="57">
        <v>59.79</v>
      </c>
      <c r="DF7" s="57">
        <v>60.25</v>
      </c>
      <c r="DG7" s="57">
        <v>60.55</v>
      </c>
      <c r="DH7" s="57">
        <v>60.9</v>
      </c>
      <c r="DI7" s="57">
        <v>53.38</v>
      </c>
      <c r="DJ7" s="57">
        <v>54.49</v>
      </c>
      <c r="DK7" s="57">
        <v>55.39</v>
      </c>
      <c r="DL7" s="57">
        <v>55.25</v>
      </c>
      <c r="DM7" s="57">
        <v>57.11</v>
      </c>
      <c r="DN7" s="57">
        <v>58.53</v>
      </c>
      <c r="DO7" s="57">
        <v>0</v>
      </c>
      <c r="DP7" s="57">
        <v>24.63</v>
      </c>
      <c r="DQ7" s="57">
        <v>24.63</v>
      </c>
      <c r="DR7" s="57">
        <v>24.05</v>
      </c>
      <c r="DS7" s="57">
        <v>23.86</v>
      </c>
      <c r="DT7" s="57">
        <v>39.6</v>
      </c>
      <c r="DU7" s="57">
        <v>42</v>
      </c>
      <c r="DV7" s="57">
        <v>43.33</v>
      </c>
      <c r="DW7" s="57">
        <v>44.05</v>
      </c>
      <c r="DX7" s="57">
        <v>51.87</v>
      </c>
      <c r="DY7" s="57">
        <v>45.47</v>
      </c>
      <c r="DZ7" s="57">
        <v>0</v>
      </c>
      <c r="EA7" s="57">
        <v>3.53</v>
      </c>
      <c r="EB7" s="57">
        <v>0</v>
      </c>
      <c r="EC7" s="57">
        <v>2.36</v>
      </c>
      <c r="ED7" s="57">
        <v>0.78</v>
      </c>
      <c r="EE7" s="57">
        <v>0.41</v>
      </c>
      <c r="EF7" s="57">
        <v>0.48</v>
      </c>
      <c r="EG7" s="57">
        <v>0.52</v>
      </c>
      <c r="EH7" s="57">
        <v>1.3</v>
      </c>
      <c r="EI7" s="57">
        <v>0.28000000000000003</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135.93</v>
      </c>
      <c r="V11" s="64">
        <f>IF(U6="-",NA(),U6)</f>
        <v>130.72</v>
      </c>
      <c r="W11" s="64">
        <f>IF(V6="-",NA(),V6)</f>
        <v>126.47</v>
      </c>
      <c r="X11" s="64">
        <f>IF(W6="-",NA(),W6)</f>
        <v>132.41999999999999</v>
      </c>
      <c r="Y11" s="64">
        <f>IF(X6="-",NA(),X6)</f>
        <v>115.85</v>
      </c>
      <c r="AE11" s="63" t="s">
        <v>23</v>
      </c>
      <c r="AF11" s="64">
        <f>IF(AE6="-",NA(),AE6)</f>
        <v>0</v>
      </c>
      <c r="AG11" s="64">
        <f>IF(AF6="-",NA(),AF6)</f>
        <v>0</v>
      </c>
      <c r="AH11" s="64">
        <f>IF(AG6="-",NA(),AG6)</f>
        <v>0</v>
      </c>
      <c r="AI11" s="64">
        <f>IF(AH6="-",NA(),AH6)</f>
        <v>0</v>
      </c>
      <c r="AJ11" s="64">
        <f>IF(AI6="-",NA(),AI6)</f>
        <v>0</v>
      </c>
      <c r="AP11" s="63" t="s">
        <v>23</v>
      </c>
      <c r="AQ11" s="64">
        <f>IF(AP6="-",NA(),AP6)</f>
        <v>925.37</v>
      </c>
      <c r="AR11" s="64">
        <f>IF(AQ6="-",NA(),AQ6)</f>
        <v>633.94000000000005</v>
      </c>
      <c r="AS11" s="64">
        <f>IF(AR6="-",NA(),AR6)</f>
        <v>623.97</v>
      </c>
      <c r="AT11" s="64">
        <f>IF(AS6="-",NA(),AS6)</f>
        <v>824.86</v>
      </c>
      <c r="AU11" s="64">
        <f>IF(AT6="-",NA(),AT6)</f>
        <v>554.76</v>
      </c>
      <c r="BA11" s="63" t="s">
        <v>23</v>
      </c>
      <c r="BB11" s="64">
        <f>IF(BA6="-",NA(),BA6)</f>
        <v>20.46</v>
      </c>
      <c r="BC11" s="64">
        <f>IF(BB6="-",NA(),BB6)</f>
        <v>15.79</v>
      </c>
      <c r="BD11" s="64">
        <f>IF(BC6="-",NA(),BC6)</f>
        <v>10.9</v>
      </c>
      <c r="BE11" s="64">
        <f>IF(BD6="-",NA(),BD6)</f>
        <v>5.9</v>
      </c>
      <c r="BF11" s="64">
        <f>IF(BE6="-",NA(),BE6)</f>
        <v>4.05</v>
      </c>
      <c r="BL11" s="63" t="s">
        <v>23</v>
      </c>
      <c r="BM11" s="64">
        <f>IF(BL6="-",NA(),BL6)</f>
        <v>126.83</v>
      </c>
      <c r="BN11" s="64">
        <f>IF(BM6="-",NA(),BM6)</f>
        <v>126.27</v>
      </c>
      <c r="BO11" s="64">
        <f>IF(BN6="-",NA(),BN6)</f>
        <v>124.96</v>
      </c>
      <c r="BP11" s="64">
        <f>IF(BO6="-",NA(),BO6)</f>
        <v>127.69</v>
      </c>
      <c r="BQ11" s="64">
        <f>IF(BP6="-",NA(),BP6)</f>
        <v>109</v>
      </c>
      <c r="BW11" s="63" t="s">
        <v>23</v>
      </c>
      <c r="BX11" s="64">
        <f>IF(BW6="-",NA(),BW6)</f>
        <v>21.58</v>
      </c>
      <c r="BY11" s="64">
        <f>IF(BX6="-",NA(),BX6)</f>
        <v>21.65</v>
      </c>
      <c r="BZ11" s="64">
        <f>IF(BY6="-",NA(),BY6)</f>
        <v>21.89</v>
      </c>
      <c r="CA11" s="64">
        <f>IF(BZ6="-",NA(),BZ6)</f>
        <v>21.6</v>
      </c>
      <c r="CB11" s="64">
        <f>IF(CA6="-",NA(),CA6)</f>
        <v>25.76</v>
      </c>
      <c r="CH11" s="63" t="s">
        <v>23</v>
      </c>
      <c r="CI11" s="64">
        <f>IF(CH6="-",NA(),CH6)</f>
        <v>63.49</v>
      </c>
      <c r="CJ11" s="64">
        <f>IF(CI6="-",NA(),CI6)</f>
        <v>63.93</v>
      </c>
      <c r="CK11" s="64">
        <f>IF(CJ6="-",NA(),CJ6)</f>
        <v>65.61</v>
      </c>
      <c r="CL11" s="64">
        <f>IF(CK6="-",NA(),CK6)</f>
        <v>64.760000000000005</v>
      </c>
      <c r="CM11" s="64">
        <f>IF(CL6="-",NA(),CL6)</f>
        <v>63.02</v>
      </c>
      <c r="CS11" s="63" t="s">
        <v>23</v>
      </c>
      <c r="CT11" s="64">
        <f>IF(CS6="-",NA(),CS6)</f>
        <v>77.3</v>
      </c>
      <c r="CU11" s="64">
        <f>IF(CT6="-",NA(),CT6)</f>
        <v>78.77</v>
      </c>
      <c r="CV11" s="64">
        <f>IF(CU6="-",NA(),CU6)</f>
        <v>79.27</v>
      </c>
      <c r="CW11" s="64">
        <f>IF(CV6="-",NA(),CV6)</f>
        <v>75.95</v>
      </c>
      <c r="CX11" s="64">
        <f>IF(CW6="-",NA(),CW6)</f>
        <v>76.83</v>
      </c>
      <c r="DD11" s="63" t="s">
        <v>23</v>
      </c>
      <c r="DE11" s="64">
        <f>IF(DD6="-",NA(),DD6)</f>
        <v>62.13</v>
      </c>
      <c r="DF11" s="64">
        <f>IF(DE6="-",NA(),DE6)</f>
        <v>59.79</v>
      </c>
      <c r="DG11" s="64">
        <f>IF(DF6="-",NA(),DF6)</f>
        <v>60.25</v>
      </c>
      <c r="DH11" s="64">
        <f>IF(DG6="-",NA(),DG6)</f>
        <v>60.55</v>
      </c>
      <c r="DI11" s="64">
        <f>IF(DH6="-",NA(),DH6)</f>
        <v>60.9</v>
      </c>
      <c r="DO11" s="63" t="s">
        <v>23</v>
      </c>
      <c r="DP11" s="64">
        <f>IF(DO6="-",NA(),DO6)</f>
        <v>0</v>
      </c>
      <c r="DQ11" s="64">
        <f>IF(DP6="-",NA(),DP6)</f>
        <v>24.63</v>
      </c>
      <c r="DR11" s="64">
        <f>IF(DQ6="-",NA(),DQ6)</f>
        <v>24.63</v>
      </c>
      <c r="DS11" s="64">
        <f>IF(DR6="-",NA(),DR6)</f>
        <v>24.05</v>
      </c>
      <c r="DT11" s="64">
        <f>IF(DS6="-",NA(),DS6)</f>
        <v>23.86</v>
      </c>
      <c r="DZ11" s="63" t="s">
        <v>23</v>
      </c>
      <c r="EA11" s="64">
        <f>IF(DZ6="-",NA(),DZ6)</f>
        <v>0</v>
      </c>
      <c r="EB11" s="64">
        <f>IF(EA6="-",NA(),EA6)</f>
        <v>3.53</v>
      </c>
      <c r="EC11" s="64">
        <f>IF(EB6="-",NA(),EB6)</f>
        <v>0</v>
      </c>
      <c r="ED11" s="64">
        <f>IF(EC6="-",NA(),EC6)</f>
        <v>2.36</v>
      </c>
      <c r="EE11" s="64">
        <f>IF(ED6="-",NA(),ED6)</f>
        <v>0.78</v>
      </c>
    </row>
    <row r="12" spans="1:140" x14ac:dyDescent="0.15">
      <c r="T12" s="63" t="s">
        <v>24</v>
      </c>
      <c r="U12" s="64">
        <f>IF(Y6="-",NA(),Y6)</f>
        <v>118.17</v>
      </c>
      <c r="V12" s="64">
        <f>IF(Z6="-",NA(),Z6)</f>
        <v>119.31</v>
      </c>
      <c r="W12" s="64">
        <f>IF(AA6="-",NA(),AA6)</f>
        <v>116.37</v>
      </c>
      <c r="X12" s="64">
        <f>IF(AB6="-",NA(),AB6)</f>
        <v>117.28</v>
      </c>
      <c r="Y12" s="64">
        <f>IF(AC6="-",NA(),AC6)</f>
        <v>116.96</v>
      </c>
      <c r="AE12" s="63" t="s">
        <v>24</v>
      </c>
      <c r="AF12" s="64">
        <f>IF(AJ6="-",NA(),AJ6)</f>
        <v>49.41</v>
      </c>
      <c r="AG12" s="64">
        <f t="shared" ref="AG12:AJ12" si="10">IF(AK6="-",NA(),AK6)</f>
        <v>50.52</v>
      </c>
      <c r="AH12" s="64">
        <f t="shared" si="10"/>
        <v>52.25</v>
      </c>
      <c r="AI12" s="64">
        <f t="shared" si="10"/>
        <v>53.3</v>
      </c>
      <c r="AJ12" s="64">
        <f t="shared" si="10"/>
        <v>50.25</v>
      </c>
      <c r="AP12" s="63" t="s">
        <v>24</v>
      </c>
      <c r="AQ12" s="64">
        <f>IF(AU6="-",NA(),AU6)</f>
        <v>577.44000000000005</v>
      </c>
      <c r="AR12" s="64">
        <f t="shared" ref="AR12:AU12" si="11">IF(AV6="-",NA(),AV6)</f>
        <v>605.5</v>
      </c>
      <c r="AS12" s="64">
        <f t="shared" si="11"/>
        <v>551.42999999999995</v>
      </c>
      <c r="AT12" s="64">
        <f t="shared" si="11"/>
        <v>687.99</v>
      </c>
      <c r="AU12" s="64">
        <f t="shared" si="11"/>
        <v>655.75</v>
      </c>
      <c r="BA12" s="63" t="s">
        <v>24</v>
      </c>
      <c r="BB12" s="64">
        <f>IF(BF6="-",NA(),BF6)</f>
        <v>235.11</v>
      </c>
      <c r="BC12" s="64">
        <f t="shared" ref="BC12:BF12" si="12">IF(BG6="-",NA(),BG6)</f>
        <v>222.22</v>
      </c>
      <c r="BD12" s="64">
        <f t="shared" si="12"/>
        <v>216.41</v>
      </c>
      <c r="BE12" s="64">
        <f t="shared" si="12"/>
        <v>208.47</v>
      </c>
      <c r="BF12" s="64">
        <f t="shared" si="12"/>
        <v>193.85</v>
      </c>
      <c r="BL12" s="63" t="s">
        <v>24</v>
      </c>
      <c r="BM12" s="64">
        <f>IF(BQ6="-",NA(),BQ6)</f>
        <v>109.11</v>
      </c>
      <c r="BN12" s="64">
        <f t="shared" ref="BN12:BQ12" si="13">IF(BR6="-",NA(),BR6)</f>
        <v>109.19</v>
      </c>
      <c r="BO12" s="64">
        <f t="shared" si="13"/>
        <v>105.24</v>
      </c>
      <c r="BP12" s="64">
        <f t="shared" si="13"/>
        <v>105.71</v>
      </c>
      <c r="BQ12" s="64">
        <f t="shared" si="13"/>
        <v>105.06</v>
      </c>
      <c r="BW12" s="63" t="s">
        <v>24</v>
      </c>
      <c r="BX12" s="64">
        <f>IF(CB6="-",NA(),CB6)</f>
        <v>25</v>
      </c>
      <c r="BY12" s="64">
        <f t="shared" ref="BY12:CB12" si="14">IF(CC6="-",NA(),CC6)</f>
        <v>25.13</v>
      </c>
      <c r="BZ12" s="64">
        <f t="shared" si="14"/>
        <v>26.03</v>
      </c>
      <c r="CA12" s="64">
        <f t="shared" si="14"/>
        <v>25.98</v>
      </c>
      <c r="CB12" s="64">
        <f t="shared" si="14"/>
        <v>26.84</v>
      </c>
      <c r="CH12" s="63" t="s">
        <v>24</v>
      </c>
      <c r="CI12" s="64">
        <f>IF(CM6="-",NA(),CM6)</f>
        <v>41.77</v>
      </c>
      <c r="CJ12" s="64">
        <f t="shared" ref="CJ12:CM12" si="15">IF(CN6="-",NA(),CN6)</f>
        <v>40.97</v>
      </c>
      <c r="CK12" s="64">
        <f t="shared" si="15"/>
        <v>40.69</v>
      </c>
      <c r="CL12" s="64">
        <f t="shared" si="15"/>
        <v>40.67</v>
      </c>
      <c r="CM12" s="64">
        <f t="shared" si="15"/>
        <v>40.89</v>
      </c>
      <c r="CS12" s="63" t="s">
        <v>24</v>
      </c>
      <c r="CT12" s="64">
        <f>IF(CX6="-",NA(),CX6)</f>
        <v>64.95</v>
      </c>
      <c r="CU12" s="64">
        <f t="shared" ref="CU12:CX12" si="16">IF(CY6="-",NA(),CY6)</f>
        <v>63.26</v>
      </c>
      <c r="CV12" s="64">
        <f t="shared" si="16"/>
        <v>62.7</v>
      </c>
      <c r="CW12" s="64">
        <f t="shared" si="16"/>
        <v>62.59</v>
      </c>
      <c r="CX12" s="64">
        <f t="shared" si="16"/>
        <v>61.76</v>
      </c>
      <c r="DD12" s="63" t="s">
        <v>24</v>
      </c>
      <c r="DE12" s="64">
        <f>IF(DI6="-",NA(),DI6)</f>
        <v>53.38</v>
      </c>
      <c r="DF12" s="64">
        <f t="shared" ref="DF12:DI12" si="17">IF(DJ6="-",NA(),DJ6)</f>
        <v>54.49</v>
      </c>
      <c r="DG12" s="64">
        <f t="shared" si="17"/>
        <v>55.39</v>
      </c>
      <c r="DH12" s="64">
        <f t="shared" si="17"/>
        <v>55.25</v>
      </c>
      <c r="DI12" s="64">
        <f t="shared" si="17"/>
        <v>57.11</v>
      </c>
      <c r="DO12" s="63" t="s">
        <v>24</v>
      </c>
      <c r="DP12" s="64">
        <f>IF(DT6="-",NA(),DT6)</f>
        <v>39.6</v>
      </c>
      <c r="DQ12" s="64">
        <f t="shared" ref="DQ12:DT12" si="18">IF(DU6="-",NA(),DU6)</f>
        <v>42</v>
      </c>
      <c r="DR12" s="64">
        <f t="shared" si="18"/>
        <v>43.33</v>
      </c>
      <c r="DS12" s="64">
        <f t="shared" si="18"/>
        <v>44.05</v>
      </c>
      <c r="DT12" s="64">
        <f t="shared" si="18"/>
        <v>51.87</v>
      </c>
      <c r="DZ12" s="63" t="s">
        <v>24</v>
      </c>
      <c r="EA12" s="64">
        <f>IF(EE6="-",NA(),EE6)</f>
        <v>0.41</v>
      </c>
      <c r="EB12" s="64">
        <f t="shared" ref="EB12:EE12" si="19">IF(EF6="-",NA(),EF6)</f>
        <v>0.48</v>
      </c>
      <c r="EC12" s="64">
        <f t="shared" si="19"/>
        <v>0.52</v>
      </c>
      <c r="ED12" s="64">
        <f t="shared" si="19"/>
        <v>1.3</v>
      </c>
      <c r="EE12" s="64">
        <f t="shared" si="19"/>
        <v>0.28000000000000003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2020-01-21T06:33:26Z</cp:lastPrinted>
  <dcterms:created xsi:type="dcterms:W3CDTF">2019-12-05T07:46:17Z</dcterms:created>
  <dcterms:modified xsi:type="dcterms:W3CDTF">2020-01-23T06:51:34Z</dcterms:modified>
  <cp:category/>
</cp:coreProperties>
</file>