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Gn81fUetdk0G9qs51+ThwXEhiTNrC5SO30HBMyfA9oJ8alNyULrkwcN1XAXKk0DDYEhh3/d0kOlwjkDbj1mFA==" workbookSaltValue="GUbS5oDIvaVdMCc04hYDqQ=="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<sst xmlns="http://schemas.openxmlformats.org/spreadsheetml/2006/main" count="262" uniqueCount="108">
  <si>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</si>
  <si>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</si>
  <si>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</si>
  <si>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</si>
  <si>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</si>
  <si>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</si>
  <si>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</si>
  <si>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</si>
  <si>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</si>
  <si>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</si>
  <si>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</si>
  <si>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</si>
  <si>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</si>
  <si>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</si>
  <si>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</si>
  <si>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</si>
  <si>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</si>
  <si>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</si>
  <si>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</si>
  <si>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</si>
  <si>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</si>
  <si>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</si>
  <si>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</si>
  <si>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</si>
  <si>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</si>
  <si>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</si>
  <si>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</si>
  <si>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</si>
  <si>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</si>
  <si>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</si>
  <si>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</si>
  <si>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</si>
  <si>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</si>
  <si>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</si>
  <si>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</si>
  <si>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</si>
  <si>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</si>
  <si>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</si>
  <si>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</si>
  <si>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</si>
  <si>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</si>
  <si>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</si>
  <si>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</si>
  <si>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</si>
  <si>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</si>
  <si>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</si>
  <si>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</si>
  <si>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</si>
  <si>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</si>
  <si>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</si>
  <si>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</si>
  <si>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</si>
  <si>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</si>
  <si>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</si>
  <si>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</si>
  <si>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</si>
  <si>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</si>
  <si>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</si>
  <si>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</si>
  <si>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</si>
  <si>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</si>
  <si>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</si>
  <si>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</si>
  <si>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</si>
  <si>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</si>
  <si>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</si>
  <si>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</si>
  <si>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</si>
  <si>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</si>
  <si>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</si>
  <si>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</si>
  <si>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</si>
  <si>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</si>
  <si>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</si>
  <si>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</si>
  <si>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</si>
  <si>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</si>
  <si>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</si>
  <si>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</si>
  <si>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</si>
  <si>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</si>
  <si>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</si>
  <si>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</si>
  <si>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</si>
  <si>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</si>
  <si>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</si>
  <si>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</si>
  <si>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</si>
  <si>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</si>
  <si>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</si>
  <si>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</si>
  <si>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</si>
  <si>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</si>
  <si>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</si>
  <si>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</si>
  <si>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</si>
  <si>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</si>
  <si>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</si>
  <si>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</si>
  <si>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</si>
  <si>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</si>
  <si>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</si>
  <si>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</si>
  <si>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</si>
  <si>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</si>
  <si>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①有形固定資産減価償却費率は計画的な施設更新により、全国平均値を下回りました。
今後は老朽化している配水管路を計画的に更新し、②管路経年化率の上昇抑制と③管路更新率の改善に努めます。</t>
    <rPh sb="1" eb="3">
      <t>ユウケイ</t>
    </rPh>
    <rPh sb="3" eb="7">
      <t>コテイシサン</t>
    </rPh>
    <rPh sb="7" eb="9">
      <t>ゲンカ</t>
    </rPh>
    <rPh sb="9" eb="12">
      <t>ショウキャクヒ</t>
    </rPh>
    <rPh sb="12" eb="13">
      <t>リツ</t>
    </rPh>
    <rPh sb="14" eb="17">
      <t>ケイカクテキ</t>
    </rPh>
    <rPh sb="18" eb="20">
      <t>シセツ</t>
    </rPh>
    <rPh sb="20" eb="22">
      <t>コウシン</t>
    </rPh>
    <rPh sb="26" eb="28">
      <t>ゼンコク</t>
    </rPh>
    <rPh sb="28" eb="31">
      <t>ヘイキンチ</t>
    </rPh>
    <rPh sb="32" eb="34">
      <t>シタマワ</t>
    </rPh>
    <rPh sb="40" eb="42">
      <t>コンゴ</t>
    </rPh>
    <rPh sb="43" eb="46">
      <t>ロウキュウカ</t>
    </rPh>
    <rPh sb="50" eb="52">
      <t>ハイスイ</t>
    </rPh>
    <rPh sb="52" eb="53">
      <t>カン</t>
    </rPh>
    <rPh sb="53" eb="54">
      <t>ロ</t>
    </rPh>
    <rPh sb="55" eb="58">
      <t>ケイカクテキ</t>
    </rPh>
    <rPh sb="59" eb="61">
      <t>コウシン</t>
    </rPh>
    <rPh sb="64" eb="66">
      <t>カンロ</t>
    </rPh>
    <rPh sb="66" eb="68">
      <t>ケイネン</t>
    </rPh>
    <rPh sb="68" eb="69">
      <t>カ</t>
    </rPh>
    <rPh sb="69" eb="70">
      <t>リツ</t>
    </rPh>
    <rPh sb="71" eb="73">
      <t>ジョウショウ</t>
    </rPh>
    <rPh sb="73" eb="75">
      <t>ヨクセイ</t>
    </rPh>
    <rPh sb="77" eb="79">
      <t>カンロ</t>
    </rPh>
    <rPh sb="79" eb="81">
      <t>コウシン</t>
    </rPh>
    <rPh sb="81" eb="82">
      <t>リツ</t>
    </rPh>
    <rPh sb="83" eb="85">
      <t>カイゼン</t>
    </rPh>
    <rPh sb="86" eb="87">
      <t>ツト</t>
    </rPh>
    <phoneticPr fontId="5"/>
  </si>
  <si>
    <t>長田野工業用水道では、平成30年3月に経営戦略を作成し、料金改定を行って経営の改善を図った結果、経営指標については比較的良好な状況となっています。今後、管路を中心とした老朽化施設の増加に伴う費用増加が経営に及ぼす影響も留意しながら、計画的な施設更新により、安心・安全な給水体制の確保に努めていきます。</t>
    <rPh sb="0" eb="3">
      <t>オサダノ</t>
    </rPh>
    <rPh sb="3" eb="6">
      <t>コウギョウヨウ</t>
    </rPh>
    <rPh sb="6" eb="8">
      <t>スイドウ</t>
    </rPh>
    <rPh sb="11" eb="13">
      <t>ヘイセイ</t>
    </rPh>
    <rPh sb="15" eb="16">
      <t>ネン</t>
    </rPh>
    <rPh sb="17" eb="18">
      <t>ガツ</t>
    </rPh>
    <rPh sb="19" eb="21">
      <t>ケイエイ</t>
    </rPh>
    <rPh sb="21" eb="23">
      <t>センリャク</t>
    </rPh>
    <rPh sb="24" eb="26">
      <t>サクセイ</t>
    </rPh>
    <rPh sb="28" eb="30">
      <t>リョウキン</t>
    </rPh>
    <rPh sb="30" eb="32">
      <t>カイテイ</t>
    </rPh>
    <rPh sb="33" eb="34">
      <t>オコナ</t>
    </rPh>
    <rPh sb="36" eb="38">
      <t>ケイエイ</t>
    </rPh>
    <rPh sb="39" eb="41">
      <t>カイゼン</t>
    </rPh>
    <rPh sb="42" eb="43">
      <t>ハカ</t>
    </rPh>
    <rPh sb="45" eb="47">
      <t>ケッカ</t>
    </rPh>
    <rPh sb="48" eb="50">
      <t>ケイエイ</t>
    </rPh>
    <rPh sb="50" eb="52">
      <t>シヒョウ</t>
    </rPh>
    <rPh sb="57" eb="60">
      <t>ヒカクテキ</t>
    </rPh>
    <rPh sb="60" eb="62">
      <t>リョウコウ</t>
    </rPh>
    <rPh sb="63" eb="65">
      <t>ジョウキョウ</t>
    </rPh>
    <rPh sb="73" eb="75">
      <t>コンゴ</t>
    </rPh>
    <rPh sb="76" eb="78">
      <t>カンロ</t>
    </rPh>
    <rPh sb="79" eb="81">
      <t>チュウシン</t>
    </rPh>
    <rPh sb="84" eb="87">
      <t>ロウキュウカ</t>
    </rPh>
    <rPh sb="87" eb="89">
      <t>シセツ</t>
    </rPh>
    <rPh sb="90" eb="92">
      <t>ゾウカ</t>
    </rPh>
    <rPh sb="93" eb="94">
      <t>トモナ</t>
    </rPh>
    <rPh sb="95" eb="97">
      <t>ヒヨウ</t>
    </rPh>
    <rPh sb="97" eb="99">
      <t>ゾウカ</t>
    </rPh>
    <rPh sb="100" eb="102">
      <t>ケイエイ</t>
    </rPh>
    <rPh sb="103" eb="104">
      <t>オヨ</t>
    </rPh>
    <rPh sb="106" eb="108">
      <t>エイキョウ</t>
    </rPh>
    <rPh sb="109" eb="111">
      <t>リュウイ</t>
    </rPh>
    <rPh sb="116" eb="119">
      <t>ケイカクテキ</t>
    </rPh>
    <rPh sb="120" eb="122">
      <t>シセツ</t>
    </rPh>
    <rPh sb="122" eb="124">
      <t>コウシン</t>
    </rPh>
    <rPh sb="128" eb="130">
      <t>アンシン</t>
    </rPh>
    <rPh sb="131" eb="133">
      <t>アンゼン</t>
    </rPh>
    <rPh sb="134" eb="136">
      <t>キュウスイ</t>
    </rPh>
    <rPh sb="136" eb="138">
      <t>タイセイ</t>
    </rPh>
    <rPh sb="139" eb="141">
      <t>カクホ</t>
    </rPh>
    <rPh sb="142" eb="143">
      <t>ツト</t>
    </rPh>
    <phoneticPr fontId="5"/>
  </si>
  <si>
    <t>　①経常収支比率は、費用の抑制や料金改定による収入確保等により、100％を維持しており安定的な経営状況です。
　②累積欠損金は生じていません。
　③流動比率は、各年度の未払い金の増減に伴い変動していますが、600%を超えており、安全な状況です。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⑥給水原価は、類似団体平均よりも下回っている状況です。
　⑦施設利用率は類似団体平均を下回っていますが、上昇傾向にあります。
　⑧契約率はH30の料金改定において、契約水量の一部減量を認めたことから、やや減少しています。今後も、契約率の上昇方策について検討していきます。</t>
    <rPh sb="10" eb="12">
      <t>ヒヨウ</t>
    </rPh>
    <rPh sb="13" eb="15">
      <t>ヨクセイ</t>
    </rPh>
    <rPh sb="16" eb="18">
      <t>リョウキン</t>
    </rPh>
    <rPh sb="18" eb="20">
      <t>カイテイ</t>
    </rPh>
    <rPh sb="23" eb="25">
      <t>シュウニュウ</t>
    </rPh>
    <rPh sb="25" eb="27">
      <t>カクホ</t>
    </rPh>
    <rPh sb="27" eb="28">
      <t>トウ</t>
    </rPh>
    <rPh sb="37" eb="39">
      <t>イジ</t>
    </rPh>
    <rPh sb="43" eb="46">
      <t>アンテイテキ</t>
    </rPh>
    <rPh sb="47" eb="49">
      <t>ケイエイ</t>
    </rPh>
    <rPh sb="49" eb="51">
      <t>ジョウキョウ</t>
    </rPh>
    <rPh sb="63" eb="64">
      <t>ショウ</t>
    </rPh>
    <rPh sb="74" eb="76">
      <t>リュウドウ</t>
    </rPh>
    <rPh sb="76" eb="78">
      <t>ヒリツ</t>
    </rPh>
    <rPh sb="80" eb="83">
      <t>カクネンド</t>
    </rPh>
    <rPh sb="84" eb="86">
      <t>ミバラ</t>
    </rPh>
    <rPh sb="87" eb="88">
      <t>キン</t>
    </rPh>
    <rPh sb="89" eb="91">
      <t>ゾウゲン</t>
    </rPh>
    <rPh sb="92" eb="93">
      <t>トモナ</t>
    </rPh>
    <rPh sb="94" eb="96">
      <t>ヘンドウ</t>
    </rPh>
    <rPh sb="108" eb="109">
      <t>コ</t>
    </rPh>
    <rPh sb="114" eb="116">
      <t>アンゼン</t>
    </rPh>
    <rPh sb="117" eb="119">
      <t>ジョウキョウ</t>
    </rPh>
    <rPh sb="132" eb="134">
      <t>コンゴ</t>
    </rPh>
    <rPh sb="139" eb="141">
      <t>ヒヨウ</t>
    </rPh>
    <rPh sb="142" eb="144">
      <t>ゾウカ</t>
    </rPh>
    <rPh sb="145" eb="146">
      <t>ソナ</t>
    </rPh>
    <rPh sb="148" eb="150">
      <t>シキン</t>
    </rPh>
    <rPh sb="150" eb="152">
      <t>ザンダカ</t>
    </rPh>
    <rPh sb="152" eb="155">
      <t>ヘイジュンカ</t>
    </rPh>
    <rPh sb="156" eb="158">
      <t>カンテン</t>
    </rPh>
    <rPh sb="160" eb="162">
      <t>テイリ</t>
    </rPh>
    <rPh sb="163" eb="166">
      <t>キギョウサイ</t>
    </rPh>
    <rPh sb="167" eb="170">
      <t>ケイカクテキ</t>
    </rPh>
    <rPh sb="171" eb="173">
      <t>カツヨウ</t>
    </rPh>
    <rPh sb="184" eb="186">
      <t>ゾウカ</t>
    </rPh>
    <rPh sb="202" eb="204">
      <t>オオハバ</t>
    </rPh>
    <rPh sb="205" eb="206">
      <t>ヒク</t>
    </rPh>
    <rPh sb="234" eb="236">
      <t>モンダイ</t>
    </rPh>
    <rPh sb="242" eb="244">
      <t>コンゴ</t>
    </rPh>
    <rPh sb="299" eb="303">
      <t>キュウスイゲンカ</t>
    </rPh>
    <rPh sb="305" eb="307">
      <t>ルイジ</t>
    </rPh>
    <rPh sb="307" eb="309">
      <t>ダンタイ</t>
    </rPh>
    <rPh sb="309" eb="311">
      <t>ヘイキン</t>
    </rPh>
    <rPh sb="314" eb="316">
      <t>シタマワ</t>
    </rPh>
    <rPh sb="320" eb="322">
      <t>ジョウキョウ</t>
    </rPh>
    <rPh sb="341" eb="343">
      <t>シタマワ</t>
    </rPh>
    <rPh sb="350" eb="352">
      <t>ジョウショウ</t>
    </rPh>
    <rPh sb="352" eb="354">
      <t>ケイコウ</t>
    </rPh>
    <rPh sb="363" eb="365">
      <t>ケイヤク</t>
    </rPh>
    <rPh sb="371" eb="373">
      <t>リョウキン</t>
    </rPh>
    <rPh sb="373" eb="375">
      <t>カイテイ</t>
    </rPh>
    <rPh sb="380" eb="382">
      <t>ケイヤク</t>
    </rPh>
    <rPh sb="382" eb="384">
      <t>スイリョウ</t>
    </rPh>
    <rPh sb="385" eb="387">
      <t>イチブ</t>
    </rPh>
    <rPh sb="387" eb="389">
      <t>ゲンリョウ</t>
    </rPh>
    <rPh sb="390" eb="391">
      <t>ミト</t>
    </rPh>
    <rPh sb="400" eb="402">
      <t>ゲンショウ</t>
    </rPh>
    <rPh sb="408" eb="410">
      <t>コンゴ</t>
    </rPh>
    <rPh sb="412" eb="415">
      <t>ケイヤクリツ</t>
    </rPh>
    <rPh sb="416" eb="418">
      <t>ジョウショウ</t>
    </rPh>
    <rPh sb="418" eb="420">
      <t>ホウサク</t>
    </rPh>
    <rPh sb="424" eb="42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</si>
</sst>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54.96</c:v>
                </c:pt>
                <c:pt idx="1">
                  <c:v>54.36</c:v>
                </c:pt>
                <c:pt idx="2">
                  <c:v>56.73</c:v>
                </c:pt>
                <c:pt idx="3">
                  <c:v>54.96</c:v>
                </c:pt>
                <c:pt idx="4">
                  <c:v>50.49</c:v>
                </c:pt>
              </c:numCache>
            </c:numRef>
          </c:val>
          <c:extLst xmlns:c16r2="http://schemas.microsoft.com/office/drawing/2015/06/chart">
            <c:ext xmlns:c16="http://schemas.microsoft.com/office/drawing/2014/chart" uri="{C3380CC4-5D6E-409C-BE32-E72D297353CC}">
              <c16:uniqueId val="{00000000-A0F7-42B6-81B4-E1F64723D7F2}"/>
            </c:ext>
          </c:extLst>
        </c:ser>
        <c:dLbls>
          <c:showLegendKey val="0"/>
          <c:showVal val="0"/>
          <c:showCatName val="0"/>
          <c:showSerName val="0"/>
          <c:showPercent val="0"/>
          <c:showBubbleSize val="0"/>
        </c:dLbls>
        <c:gapWidth val="150"/>
        <c:axId val="136864512"/>
        <c:axId val="16206540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A0F7-42B6-81B4-E1F64723D7F2}"/>
            </c:ext>
          </c:extLst>
        </c:ser>
        <c:dLbls>
          <c:showLegendKey val="0"/>
          <c:showVal val="0"/>
          <c:showCatName val="0"/>
          <c:showSerName val="0"/>
          <c:showPercent val="0"/>
          <c:showBubbleSize val="0"/>
        </c:dLbls>
        <c:marker val="1"/>
        <c:smooth val="0"/>
        <c:axId val="136864512"/>
        <c:axId val="162065408"/>
      </c:lineChart>
      <c:dateAx>
        <c:axId val="136864512"/>
        <c:scaling>
          <c:orientation val="minMax"/>
        </c:scaling>
        <c:delete val="1"/>
        <c:axPos val="b"/>
        <c:numFmt formatCode="ge" sourceLinked="1"/>
        <c:majorTickMark val="none"/>
        <c:minorTickMark val="none"/>
        <c:tickLblPos val="none"/>
        <c:crossAx val="162065408"/>
        <c:crosses val="autoZero"/>
        <c:auto val="1"/>
        <c:lblOffset val="100"/>
        <c:baseTimeUnit val="years"/>
      </c:dateAx>
      <c:valAx>
        <c:axId val="1620654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368645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81-4087-BEDF-DE0C22E86574}"/>
            </c:ext>
          </c:extLst>
        </c:ser>
        <c:dLbls>
          <c:showLegendKey val="0"/>
          <c:showVal val="0"/>
          <c:showCatName val="0"/>
          <c:showSerName val="0"/>
          <c:showPercent val="0"/>
          <c:showBubbleSize val="0"/>
        </c:dLbls>
        <c:gapWidth val="150"/>
        <c:axId val="242530560"/>
        <c:axId val="24253273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5881-4087-BEDF-DE0C22E86574}"/>
            </c:ext>
          </c:extLst>
        </c:ser>
        <c:dLbls>
          <c:showLegendKey val="0"/>
          <c:showVal val="0"/>
          <c:showCatName val="0"/>
          <c:showSerName val="0"/>
          <c:showPercent val="0"/>
          <c:showBubbleSize val="0"/>
        </c:dLbls>
        <c:marker val="1"/>
        <c:smooth val="0"/>
        <c:axId val="242530560"/>
        <c:axId val="242532736"/>
      </c:lineChart>
      <c:dateAx>
        <c:axId val="242530560"/>
        <c:scaling>
          <c:orientation val="minMax"/>
        </c:scaling>
        <c:delete val="1"/>
        <c:axPos val="b"/>
        <c:numFmt formatCode="ge" sourceLinked="1"/>
        <c:majorTickMark val="none"/>
        <c:minorTickMark val="none"/>
        <c:tickLblPos val="none"/>
        <c:crossAx val="242532736"/>
        <c:crosses val="autoZero"/>
        <c:auto val="1"/>
        <c:lblOffset val="100"/>
        <c:baseTimeUnit val="years"/>
      </c:dateAx>
      <c:valAx>
        <c:axId val="2425327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5305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102.46</c:v>
                </c:pt>
                <c:pt idx="1">
                  <c:v>108.49</c:v>
                </c:pt>
                <c:pt idx="2">
                  <c:v>100.27</c:v>
                </c:pt>
                <c:pt idx="3">
                  <c:v>101.84</c:v>
                </c:pt>
                <c:pt idx="4">
                  <c:v>103.07</c:v>
                </c:pt>
              </c:numCache>
            </c:numRef>
          </c:val>
          <c:extLst xmlns:c16r2="http://schemas.microsoft.com/office/drawing/2015/06/chart">
            <c:ext xmlns:c16="http://schemas.microsoft.com/office/drawing/2014/chart" uri="{C3380CC4-5D6E-409C-BE32-E72D297353CC}">
              <c16:uniqueId val="{00000000-34E6-4CE5-A4C5-523116FB440B}"/>
            </c:ext>
          </c:extLst>
        </c:ser>
        <c:dLbls>
          <c:showLegendKey val="0"/>
          <c:showVal val="0"/>
          <c:showCatName val="0"/>
          <c:showSerName val="0"/>
          <c:showPercent val="0"/>
          <c:showBubbleSize val="0"/>
        </c:dLbls>
        <c:gapWidth val="150"/>
        <c:axId val="242640768"/>
        <c:axId val="24265113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34E6-4CE5-A4C5-523116FB440B}"/>
            </c:ext>
          </c:extLst>
        </c:ser>
        <c:dLbls>
          <c:showLegendKey val="0"/>
          <c:showVal val="0"/>
          <c:showCatName val="0"/>
          <c:showSerName val="0"/>
          <c:showPercent val="0"/>
          <c:showBubbleSize val="0"/>
        </c:dLbls>
        <c:marker val="1"/>
        <c:smooth val="0"/>
        <c:axId val="242640768"/>
        <c:axId val="242651136"/>
      </c:lineChart>
      <c:dateAx>
        <c:axId val="242640768"/>
        <c:scaling>
          <c:orientation val="minMax"/>
        </c:scaling>
        <c:delete val="1"/>
        <c:axPos val="b"/>
        <c:numFmt formatCode="ge" sourceLinked="1"/>
        <c:majorTickMark val="none"/>
        <c:minorTickMark val="none"/>
        <c:tickLblPos val="none"/>
        <c:crossAx val="242651136"/>
        <c:crosses val="autoZero"/>
        <c:auto val="1"/>
        <c:lblOffset val="100"/>
        <c:baseTimeUnit val="years"/>
      </c:dateAx>
      <c:valAx>
        <c:axId val="242651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640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36.32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31-43CA-A780-B9876A4A2548}"/>
            </c:ext>
          </c:extLst>
        </c:ser>
        <c:dLbls>
          <c:showLegendKey val="0"/>
          <c:showVal val="0"/>
          <c:showCatName val="0"/>
          <c:showSerName val="0"/>
          <c:showPercent val="0"/>
          <c:showBubbleSize val="0"/>
        </c:dLbls>
        <c:gapWidth val="150"/>
        <c:axId val="209479936"/>
        <c:axId val="20948812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5131-43CA-A780-B9876A4A2548}"/>
            </c:ext>
          </c:extLst>
        </c:ser>
        <c:dLbls>
          <c:showLegendKey val="0"/>
          <c:showVal val="0"/>
          <c:showCatName val="0"/>
          <c:showSerName val="0"/>
          <c:showPercent val="0"/>
          <c:showBubbleSize val="0"/>
        </c:dLbls>
        <c:marker val="1"/>
        <c:smooth val="0"/>
        <c:axId val="209479936"/>
        <c:axId val="209488128"/>
      </c:lineChart>
      <c:dateAx>
        <c:axId val="209479936"/>
        <c:scaling>
          <c:orientation val="minMax"/>
        </c:scaling>
        <c:delete val="1"/>
        <c:axPos val="b"/>
        <c:numFmt formatCode="ge" sourceLinked="1"/>
        <c:majorTickMark val="none"/>
        <c:minorTickMark val="none"/>
        <c:tickLblPos val="none"/>
        <c:crossAx val="209488128"/>
        <c:crosses val="autoZero"/>
        <c:auto val="1"/>
        <c:lblOffset val="100"/>
        <c:baseTimeUnit val="years"/>
      </c:dateAx>
      <c:valAx>
        <c:axId val="209488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4799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95-439C-A493-E9F7E729E825}"/>
            </c:ext>
          </c:extLst>
        </c:ser>
        <c:dLbls>
          <c:showLegendKey val="0"/>
          <c:showVal val="0"/>
          <c:showCatName val="0"/>
          <c:showSerName val="0"/>
          <c:showPercent val="0"/>
          <c:showBubbleSize val="0"/>
        </c:dLbls>
        <c:gapWidth val="150"/>
        <c:axId val="209715968"/>
        <c:axId val="21028313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3F95-439C-A493-E9F7E729E825}"/>
            </c:ext>
          </c:extLst>
        </c:ser>
        <c:dLbls>
          <c:showLegendKey val="0"/>
          <c:showVal val="0"/>
          <c:showCatName val="0"/>
          <c:showSerName val="0"/>
          <c:showPercent val="0"/>
          <c:showBubbleSize val="0"/>
        </c:dLbls>
        <c:marker val="1"/>
        <c:smooth val="0"/>
        <c:axId val="209715968"/>
        <c:axId val="210283136"/>
      </c:lineChart>
      <c:dateAx>
        <c:axId val="209715968"/>
        <c:scaling>
          <c:orientation val="minMax"/>
        </c:scaling>
        <c:delete val="1"/>
        <c:axPos val="b"/>
        <c:numFmt formatCode="ge" sourceLinked="1"/>
        <c:majorTickMark val="none"/>
        <c:minorTickMark val="none"/>
        <c:tickLblPos val="none"/>
        <c:crossAx val="210283136"/>
        <c:crosses val="autoZero"/>
        <c:auto val="1"/>
        <c:lblOffset val="100"/>
        <c:baseTimeUnit val="years"/>
      </c:dateAx>
      <c:valAx>
        <c:axId val="2102831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97159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627.16</c:v>
                </c:pt>
                <c:pt idx="1">
                  <c:v>972.87</c:v>
                </c:pt>
                <c:pt idx="2">
                  <c:v>634.07000000000005</c:v>
                </c:pt>
                <c:pt idx="3">
                  <c:v>1315.38</c:v>
                </c:pt>
                <c:pt idx="4">
                  <c:v>659.62</c:v>
                </c:pt>
              </c:numCache>
            </c:numRef>
          </c:val>
          <c:extLst xmlns:c16r2="http://schemas.microsoft.com/office/drawing/2015/06/chart">
            <c:ext xmlns:c16="http://schemas.microsoft.com/office/drawing/2014/chart" uri="{C3380CC4-5D6E-409C-BE32-E72D297353CC}">
              <c16:uniqueId val="{00000000-9114-487E-8E6D-7A6C051430BF}"/>
            </c:ext>
          </c:extLst>
        </c:ser>
        <c:dLbls>
          <c:showLegendKey val="0"/>
          <c:showVal val="0"/>
          <c:showCatName val="0"/>
          <c:showSerName val="0"/>
          <c:showPercent val="0"/>
          <c:showBubbleSize val="0"/>
        </c:dLbls>
        <c:gapWidth val="150"/>
        <c:axId val="240390528"/>
        <c:axId val="240392448"/>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9114-487E-8E6D-7A6C051430BF}"/>
            </c:ext>
          </c:extLst>
        </c:ser>
        <c:dLbls>
          <c:showLegendKey val="0"/>
          <c:showVal val="0"/>
          <c:showCatName val="0"/>
          <c:showSerName val="0"/>
          <c:showPercent val="0"/>
          <c:showBubbleSize val="0"/>
        </c:dLbls>
        <c:marker val="1"/>
        <c:smooth val="0"/>
        <c:axId val="240390528"/>
        <c:axId val="240392448"/>
      </c:lineChart>
      <c:dateAx>
        <c:axId val="240390528"/>
        <c:scaling>
          <c:orientation val="minMax"/>
        </c:scaling>
        <c:delete val="1"/>
        <c:axPos val="b"/>
        <c:numFmt formatCode="ge" sourceLinked="1"/>
        <c:majorTickMark val="none"/>
        <c:minorTickMark val="none"/>
        <c:tickLblPos val="none"/>
        <c:crossAx val="240392448"/>
        <c:crosses val="autoZero"/>
        <c:auto val="1"/>
        <c:lblOffset val="100"/>
        <c:baseTimeUnit val="years"/>
      </c:dateAx>
      <c:valAx>
        <c:axId val="240392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0390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10.94</c:v>
                </c:pt>
                <c:pt idx="1">
                  <c:v>9.44</c:v>
                </c:pt>
                <c:pt idx="2">
                  <c:v>7.97</c:v>
                </c:pt>
                <c:pt idx="3">
                  <c:v>67.319999999999993</c:v>
                </c:pt>
                <c:pt idx="4">
                  <c:v>84.27</c:v>
                </c:pt>
              </c:numCache>
            </c:numRef>
          </c:val>
          <c:extLst xmlns:c16r2="http://schemas.microsoft.com/office/drawing/2015/06/chart">
            <c:ext xmlns:c16="http://schemas.microsoft.com/office/drawing/2014/chart" uri="{C3380CC4-5D6E-409C-BE32-E72D297353CC}">
              <c16:uniqueId val="{00000000-92E5-4D34-A6EC-18A3DD70CB0F}"/>
            </c:ext>
          </c:extLst>
        </c:ser>
        <c:dLbls>
          <c:showLegendKey val="0"/>
          <c:showVal val="0"/>
          <c:showCatName val="0"/>
          <c:showSerName val="0"/>
          <c:showPercent val="0"/>
          <c:showBubbleSize val="0"/>
        </c:dLbls>
        <c:gapWidth val="150"/>
        <c:axId val="240439296"/>
        <c:axId val="240441216"/>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92E5-4D34-A6EC-18A3DD70CB0F}"/>
            </c:ext>
          </c:extLst>
        </c:ser>
        <c:dLbls>
          <c:showLegendKey val="0"/>
          <c:showVal val="0"/>
          <c:showCatName val="0"/>
          <c:showSerName val="0"/>
          <c:showPercent val="0"/>
          <c:showBubbleSize val="0"/>
        </c:dLbls>
        <c:marker val="1"/>
        <c:smooth val="0"/>
        <c:axId val="240439296"/>
        <c:axId val="240441216"/>
      </c:lineChart>
      <c:dateAx>
        <c:axId val="240439296"/>
        <c:scaling>
          <c:orientation val="minMax"/>
        </c:scaling>
        <c:delete val="1"/>
        <c:axPos val="b"/>
        <c:numFmt formatCode="ge" sourceLinked="1"/>
        <c:majorTickMark val="none"/>
        <c:minorTickMark val="none"/>
        <c:tickLblPos val="none"/>
        <c:crossAx val="240441216"/>
        <c:crosses val="autoZero"/>
        <c:auto val="1"/>
        <c:lblOffset val="100"/>
        <c:baseTimeUnit val="years"/>
      </c:dateAx>
      <c:valAx>
        <c:axId val="240441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0439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102.4</c:v>
                </c:pt>
                <c:pt idx="1">
                  <c:v>110.37</c:v>
                </c:pt>
                <c:pt idx="2">
                  <c:v>100.15</c:v>
                </c:pt>
                <c:pt idx="3">
                  <c:v>102.1</c:v>
                </c:pt>
                <c:pt idx="4">
                  <c:v>103.69</c:v>
                </c:pt>
              </c:numCache>
            </c:numRef>
          </c:val>
          <c:extLst xmlns:c16r2="http://schemas.microsoft.com/office/drawing/2015/06/chart">
            <c:ext xmlns:c16="http://schemas.microsoft.com/office/drawing/2014/chart" uri="{C3380CC4-5D6E-409C-BE32-E72D297353CC}">
              <c16:uniqueId val="{00000000-480A-41FA-9777-322B2EFED776}"/>
            </c:ext>
          </c:extLst>
        </c:ser>
        <c:dLbls>
          <c:showLegendKey val="0"/>
          <c:showVal val="0"/>
          <c:showCatName val="0"/>
          <c:showSerName val="0"/>
          <c:showPercent val="0"/>
          <c:showBubbleSize val="0"/>
        </c:dLbls>
        <c:gapWidth val="150"/>
        <c:axId val="240599040"/>
        <c:axId val="240600960"/>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480A-41FA-9777-322B2EFED776}"/>
            </c:ext>
          </c:extLst>
        </c:ser>
        <c:dLbls>
          <c:showLegendKey val="0"/>
          <c:showVal val="0"/>
          <c:showCatName val="0"/>
          <c:showSerName val="0"/>
          <c:showPercent val="0"/>
          <c:showBubbleSize val="0"/>
        </c:dLbls>
        <c:marker val="1"/>
        <c:smooth val="0"/>
        <c:axId val="240599040"/>
        <c:axId val="240600960"/>
      </c:lineChart>
      <c:dateAx>
        <c:axId val="240599040"/>
        <c:scaling>
          <c:orientation val="minMax"/>
        </c:scaling>
        <c:delete val="1"/>
        <c:axPos val="b"/>
        <c:numFmt formatCode="ge" sourceLinked="1"/>
        <c:majorTickMark val="none"/>
        <c:minorTickMark val="none"/>
        <c:tickLblPos val="none"/>
        <c:crossAx val="240600960"/>
        <c:crosses val="autoZero"/>
        <c:auto val="1"/>
        <c:lblOffset val="100"/>
        <c:baseTimeUnit val="years"/>
      </c:dateAx>
      <c:valAx>
        <c:axId val="240600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05990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19.54</c:v>
                </c:pt>
                <c:pt idx="1">
                  <c:v>18.12</c:v>
                </c:pt>
                <c:pt idx="2">
                  <c:v>19.98</c:v>
                </c:pt>
                <c:pt idx="3">
                  <c:v>19.62</c:v>
                </c:pt>
                <c:pt idx="4">
                  <c:v>23.15</c:v>
                </c:pt>
              </c:numCache>
            </c:numRef>
          </c:val>
          <c:extLst xmlns:c16r2="http://schemas.microsoft.com/office/drawing/2015/06/chart">
            <c:ext xmlns:c16="http://schemas.microsoft.com/office/drawing/2014/chart" uri="{C3380CC4-5D6E-409C-BE32-E72D297353CC}">
              <c16:uniqueId val="{00000000-5E11-4C54-ACEB-0A6F71398BC4}"/>
            </c:ext>
          </c:extLst>
        </c:ser>
        <c:dLbls>
          <c:showLegendKey val="0"/>
          <c:showVal val="0"/>
          <c:showCatName val="0"/>
          <c:showSerName val="0"/>
          <c:showPercent val="0"/>
          <c:showBubbleSize val="0"/>
        </c:dLbls>
        <c:gapWidth val="150"/>
        <c:axId val="240639360"/>
        <c:axId val="24241920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5E11-4C54-ACEB-0A6F71398BC4}"/>
            </c:ext>
          </c:extLst>
        </c:ser>
        <c:dLbls>
          <c:showLegendKey val="0"/>
          <c:showVal val="0"/>
          <c:showCatName val="0"/>
          <c:showSerName val="0"/>
          <c:showPercent val="0"/>
          <c:showBubbleSize val="0"/>
        </c:dLbls>
        <c:marker val="1"/>
        <c:smooth val="0"/>
        <c:axId val="240639360"/>
        <c:axId val="242419200"/>
      </c:lineChart>
      <c:dateAx>
        <c:axId val="240639360"/>
        <c:scaling>
          <c:orientation val="minMax"/>
        </c:scaling>
        <c:delete val="1"/>
        <c:axPos val="b"/>
        <c:numFmt formatCode="ge" sourceLinked="1"/>
        <c:majorTickMark val="none"/>
        <c:minorTickMark val="none"/>
        <c:tickLblPos val="none"/>
        <c:crossAx val="242419200"/>
        <c:crosses val="autoZero"/>
        <c:auto val="1"/>
        <c:lblOffset val="100"/>
        <c:baseTimeUnit val="years"/>
      </c:dateAx>
      <c:valAx>
        <c:axId val="2424192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06393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35.47</c:v>
                </c:pt>
                <c:pt idx="1">
                  <c:v>34.56</c:v>
                </c:pt>
                <c:pt idx="2">
                  <c:v>35.659999999999997</c:v>
                </c:pt>
                <c:pt idx="3">
                  <c:v>40.06</c:v>
                </c:pt>
                <c:pt idx="4">
                  <c:v>41.42</c:v>
                </c:pt>
              </c:numCache>
            </c:numRef>
          </c:val>
          <c:extLst xmlns:c16r2="http://schemas.microsoft.com/office/drawing/2015/06/chart">
            <c:ext xmlns:c16="http://schemas.microsoft.com/office/drawing/2014/chart" uri="{C3380CC4-5D6E-409C-BE32-E72D297353CC}">
              <c16:uniqueId val="{00000000-2FC7-4E66-BACB-B6DB607FEE9B}"/>
            </c:ext>
          </c:extLst>
        </c:ser>
        <c:dLbls>
          <c:showLegendKey val="0"/>
          <c:showVal val="0"/>
          <c:showCatName val="0"/>
          <c:showSerName val="0"/>
          <c:showPercent val="0"/>
          <c:showBubbleSize val="0"/>
        </c:dLbls>
        <c:gapWidth val="150"/>
        <c:axId val="242453504"/>
        <c:axId val="24245568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2FC7-4E66-BACB-B6DB607FEE9B}"/>
            </c:ext>
          </c:extLst>
        </c:ser>
        <c:dLbls>
          <c:showLegendKey val="0"/>
          <c:showVal val="0"/>
          <c:showCatName val="0"/>
          <c:showSerName val="0"/>
          <c:showPercent val="0"/>
          <c:showBubbleSize val="0"/>
        </c:dLbls>
        <c:marker val="1"/>
        <c:smooth val="0"/>
        <c:axId val="242453504"/>
        <c:axId val="242455680"/>
      </c:lineChart>
      <c:dateAx>
        <c:axId val="242453504"/>
        <c:scaling>
          <c:orientation val="minMax"/>
        </c:scaling>
        <c:delete val="1"/>
        <c:axPos val="b"/>
        <c:numFmt formatCode="ge" sourceLinked="1"/>
        <c:majorTickMark val="none"/>
        <c:minorTickMark val="none"/>
        <c:tickLblPos val="none"/>
        <c:crossAx val="242455680"/>
        <c:crosses val="autoZero"/>
        <c:auto val="1"/>
        <c:lblOffset val="100"/>
        <c:baseTimeUnit val="years"/>
      </c:dateAx>
      <c:valAx>
        <c:axId val="242455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4535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78.400000000000006</c:v>
                </c:pt>
                <c:pt idx="1">
                  <c:v>78.739999999999995</c:v>
                </c:pt>
                <c:pt idx="2">
                  <c:v>79.069999999999993</c:v>
                </c:pt>
                <c:pt idx="3">
                  <c:v>79.2</c:v>
                </c:pt>
                <c:pt idx="4">
                  <c:v>74.39</c:v>
                </c:pt>
              </c:numCache>
            </c:numRef>
          </c:val>
          <c:extLst xmlns:c16r2="http://schemas.microsoft.com/office/drawing/2015/06/chart">
            <c:ext xmlns:c16="http://schemas.microsoft.com/office/drawing/2014/chart" uri="{C3380CC4-5D6E-409C-BE32-E72D297353CC}">
              <c16:uniqueId val="{00000000-466B-4B38-9424-4A2AFD03875D}"/>
            </c:ext>
          </c:extLst>
        </c:ser>
        <c:dLbls>
          <c:showLegendKey val="0"/>
          <c:showVal val="0"/>
          <c:showCatName val="0"/>
          <c:showSerName val="0"/>
          <c:showPercent val="0"/>
          <c:showBubbleSize val="0"/>
        </c:dLbls>
        <c:gapWidth val="150"/>
        <c:axId val="242485888"/>
        <c:axId val="24250035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466B-4B38-9424-4A2AFD03875D}"/>
            </c:ext>
          </c:extLst>
        </c:ser>
        <c:dLbls>
          <c:showLegendKey val="0"/>
          <c:showVal val="0"/>
          <c:showCatName val="0"/>
          <c:showSerName val="0"/>
          <c:showPercent val="0"/>
          <c:showBubbleSize val="0"/>
        </c:dLbls>
        <c:marker val="1"/>
        <c:smooth val="0"/>
        <c:axId val="242485888"/>
        <c:axId val="242500352"/>
      </c:lineChart>
      <c:dateAx>
        <c:axId val="242485888"/>
        <c:scaling>
          <c:orientation val="minMax"/>
        </c:scaling>
        <c:delete val="1"/>
        <c:axPos val="b"/>
        <c:numFmt formatCode="ge" sourceLinked="1"/>
        <c:majorTickMark val="none"/>
        <c:minorTickMark val="none"/>
        <c:tickLblPos val="none"/>
        <c:crossAx val="242500352"/>
        <c:crosses val="autoZero"/>
        <c:auto val="1"/>
        <c:lblOffset val="100"/>
        <c:baseTimeUnit val="years"/>
      </c:dateAx>
      <c:valAx>
        <c:axId val="2425003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424858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3" zoomScale="60" zoomScaleNormal="60" workbookViewId="0">
      <selection activeCell="QZ38" sqref="QZ38"/>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京都府</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37150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15386</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86.8</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36</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27637</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107</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102.46</v>
      </c>
      <c r="Y32" s="106"/>
      <c r="Z32" s="106"/>
      <c r="AA32" s="106"/>
      <c r="AB32" s="106"/>
      <c r="AC32" s="106"/>
      <c r="AD32" s="106"/>
      <c r="AE32" s="106"/>
      <c r="AF32" s="106"/>
      <c r="AG32" s="106"/>
      <c r="AH32" s="106"/>
      <c r="AI32" s="106"/>
      <c r="AJ32" s="106"/>
      <c r="AK32" s="106"/>
      <c r="AL32" s="106"/>
      <c r="AM32" s="106"/>
      <c r="AN32" s="106"/>
      <c r="AO32" s="106"/>
      <c r="AP32" s="106"/>
      <c r="AQ32" s="107"/>
      <c r="AR32" s="105">
        <f>データ!U6</f>
        <v>108.49</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100.27</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101.84</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103.07</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627.16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972.87</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634.07000000000005</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1315.38</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659.62</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10.94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9.44</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7.97</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67.319999999999993</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84.27</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102.4</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110.37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100.15</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102.1</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103.69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19.54</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18.12</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19.98</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19.62</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23.15</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35.47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34.56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35.659999999999997</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40.06</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41.42</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78.400000000000006</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78.739999999999995</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79.069999999999993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79.2</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74.39</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54.96</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54.36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56.73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54.96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50.49</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36.32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48.15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49.38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19.010000000000002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14.92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0.45</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2.36</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37</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DIZ9b5fI6OhoZASkmkes8hXBHJK9l4gLCUC9/zXnQ5H0ZLt3RDzRMseaSfBjPsRqUblyewac1iU2mUpOA7HB4A==" saltValue="LHGVp8HHMjj7e1cgkU02Y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102.46</v>
      </c>
      <c r="U6" s="52">
        <f>U7</f>
        <v>108.49</v>
      </c>
      <c r="V6" s="52">
        <f>V7</f>
        <v>100.27</v>
      </c>
      <c r="W6" s="52">
        <f>W7</f>
        <v>101.84</v>
      </c>
      <c r="X6" s="52">
        <f t="shared" si="3"/>
        <v>103.07</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627.16</v>
      </c>
      <c r="AQ6" s="52">
        <f>AQ7</f>
        <v>972.87</v>
      </c>
      <c r="AR6" s="52">
        <f>AR7</f>
        <v>634.07000000000005</v>
      </c>
      <c r="AS6" s="52">
        <f>AS7</f>
        <v>1315.38</v>
      </c>
      <c r="AT6" s="52">
        <f t="shared" si="3"/>
        <v>659.62</v>
      </c>
      <c r="AU6" s="52">
        <f t="shared" si="3"/>
        <v>654.62</v>
      </c>
      <c r="AV6" s="52">
        <f t="shared" si="3"/>
        <v>619</v>
      </c>
      <c r="AW6" s="52">
        <f t="shared" si="3"/>
        <v>688.41</v>
      </c>
      <c r="AX6" s="52">
        <f t="shared" si="3"/>
        <v>649.91999999999996</v>
      </c>
      <c r="AY6" s="52">
        <f t="shared" si="3"/>
        <v>680.22</v>
      </c>
      <c r="AZ6" s="50" t="str">
        <f>IF(AZ7="-","【-】","【"&amp;SUBSTITUTE(TEXT(AZ7,"#,##0.00"),"-","△")&amp;"】")</f>
        <v>【450.05】</v>
      </c>
      <c r="BA6" s="52">
        <f t="shared" si="3"/>
        <v>10.94</v>
      </c>
      <c r="BB6" s="52">
        <f>BB7</f>
        <v>9.44</v>
      </c>
      <c r="BC6" s="52">
        <f>BC7</f>
        <v>7.97</v>
      </c>
      <c r="BD6" s="52">
        <f>BD7</f>
        <v>67.319999999999993</v>
      </c>
      <c r="BE6" s="52">
        <f t="shared" si="3"/>
        <v>84.27</v>
      </c>
      <c r="BF6" s="52">
        <f t="shared" si="3"/>
        <v>587.77</v>
      </c>
      <c r="BG6" s="52">
        <f t="shared" si="3"/>
        <v>552.4</v>
      </c>
      <c r="BH6" s="52">
        <f t="shared" si="3"/>
        <v>505.25</v>
      </c>
      <c r="BI6" s="52">
        <f t="shared" si="3"/>
        <v>531.53</v>
      </c>
      <c r="BJ6" s="52">
        <f t="shared" si="3"/>
        <v>504.73</v>
      </c>
      <c r="BK6" s="50" t="str">
        <f>IF(BK7="-","【-】","【"&amp;SUBSTITUTE(TEXT(BK7,"#,##0.00"),"-","△")&amp;"】")</f>
        <v>【246.04】</v>
      </c>
      <c r="BL6" s="52">
        <f t="shared" si="3"/>
        <v>102.4</v>
      </c>
      <c r="BM6" s="52">
        <f>BM7</f>
        <v>110.37</v>
      </c>
      <c r="BN6" s="52">
        <f>BN7</f>
        <v>100.15</v>
      </c>
      <c r="BO6" s="52">
        <f>BO7</f>
        <v>102.1</v>
      </c>
      <c r="BP6" s="52">
        <f t="shared" si="3"/>
        <v>103.69</v>
      </c>
      <c r="BQ6" s="52">
        <f t="shared" si="3"/>
        <v>89.26</v>
      </c>
      <c r="BR6" s="52">
        <f t="shared" si="3"/>
        <v>90.99</v>
      </c>
      <c r="BS6" s="52">
        <f t="shared" si="3"/>
        <v>93.58</v>
      </c>
      <c r="BT6" s="52">
        <f t="shared" si="3"/>
        <v>93.31</v>
      </c>
      <c r="BU6" s="52">
        <f t="shared" si="3"/>
        <v>92.2</v>
      </c>
      <c r="BV6" s="50" t="str">
        <f>IF(BV7="-","【-】","【"&amp;SUBSTITUTE(TEXT(BV7,"#,##0.00"),"-","△")&amp;"】")</f>
        <v>【114.16】</v>
      </c>
      <c r="BW6" s="52">
        <f t="shared" si="3"/>
        <v>19.54</v>
      </c>
      <c r="BX6" s="52">
        <f>BX7</f>
        <v>18.12</v>
      </c>
      <c r="BY6" s="52">
        <f>BY7</f>
        <v>19.98</v>
      </c>
      <c r="BZ6" s="52">
        <f>BZ7</f>
        <v>19.62</v>
      </c>
      <c r="CA6" s="52">
        <f t="shared" si="3"/>
        <v>23.15</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35.47</v>
      </c>
      <c r="CI6" s="52">
        <f>CI7</f>
        <v>34.56</v>
      </c>
      <c r="CJ6" s="52">
        <f>CJ7</f>
        <v>35.659999999999997</v>
      </c>
      <c r="CK6" s="52">
        <f>CK7</f>
        <v>40.06</v>
      </c>
      <c r="CL6" s="52">
        <f t="shared" si="5"/>
        <v>41.42</v>
      </c>
      <c r="CM6" s="52">
        <f t="shared" si="5"/>
        <v>42.48</v>
      </c>
      <c r="CN6" s="52">
        <f t="shared" si="5"/>
        <v>42.43</v>
      </c>
      <c r="CO6" s="52">
        <f t="shared" si="5"/>
        <v>43.12</v>
      </c>
      <c r="CP6" s="52">
        <f t="shared" si="5"/>
        <v>43.85</v>
      </c>
      <c r="CQ6" s="52">
        <f t="shared" si="5"/>
        <v>44.05</v>
      </c>
      <c r="CR6" s="50" t="str">
        <f>IF(CR7="-","【-】","【"&amp;SUBSTITUTE(TEXT(CR7,"#,##0.00"),"-","△")&amp;"】")</f>
        <v>【55.52】</v>
      </c>
      <c r="CS6" s="52">
        <f t="shared" ref="CS6:DB6" si="6">CS7</f>
        <v>78.400000000000006</v>
      </c>
      <c r="CT6" s="52">
        <f>CT7</f>
        <v>78.739999999999995</v>
      </c>
      <c r="CU6" s="52">
        <f>CU7</f>
        <v>79.069999999999993</v>
      </c>
      <c r="CV6" s="52">
        <f>CV7</f>
        <v>79.2</v>
      </c>
      <c r="CW6" s="52">
        <f t="shared" si="6"/>
        <v>74.39</v>
      </c>
      <c r="CX6" s="52">
        <f t="shared" si="6"/>
        <v>61.29</v>
      </c>
      <c r="CY6" s="52">
        <f t="shared" si="6"/>
        <v>61.07</v>
      </c>
      <c r="CZ6" s="52">
        <f t="shared" si="6"/>
        <v>61.62</v>
      </c>
      <c r="DA6" s="52">
        <f t="shared" si="6"/>
        <v>61.64</v>
      </c>
      <c r="DB6" s="52">
        <f t="shared" si="6"/>
        <v>61.85</v>
      </c>
      <c r="DC6" s="50" t="str">
        <f>IF(DC7="-","【-】","【"&amp;SUBSTITUTE(TEXT(DC7,"#,##0.00"),"-","△")&amp;"】")</f>
        <v>【77.10】</v>
      </c>
      <c r="DD6" s="52">
        <f t="shared" ref="DD6:DM6" si="7">DD7</f>
        <v>54.96</v>
      </c>
      <c r="DE6" s="52">
        <f>DE7</f>
        <v>54.36</v>
      </c>
      <c r="DF6" s="52">
        <f>DF7</f>
        <v>56.73</v>
      </c>
      <c r="DG6" s="52">
        <f>DG7</f>
        <v>54.96</v>
      </c>
      <c r="DH6" s="52">
        <f t="shared" si="7"/>
        <v>50.49</v>
      </c>
      <c r="DI6" s="52">
        <f t="shared" si="7"/>
        <v>48.15</v>
      </c>
      <c r="DJ6" s="52">
        <f t="shared" si="7"/>
        <v>49.38</v>
      </c>
      <c r="DK6" s="52">
        <f t="shared" si="7"/>
        <v>51.15</v>
      </c>
      <c r="DL6" s="52">
        <f t="shared" si="7"/>
        <v>52.15</v>
      </c>
      <c r="DM6" s="52">
        <f t="shared" si="7"/>
        <v>52.21</v>
      </c>
      <c r="DN6" s="50" t="str">
        <f>IF(DN7="-","【-】","【"&amp;SUBSTITUTE(TEXT(DN7,"#,##0.00"),"-","△")&amp;"】")</f>
        <v>【58.53】</v>
      </c>
      <c r="DO6" s="52">
        <f t="shared" ref="DO6:DX6" si="8">DO7</f>
        <v>36.32</v>
      </c>
      <c r="DP6" s="52">
        <f>DP7</f>
        <v>0</v>
      </c>
      <c r="DQ6" s="52">
        <f>DQ7</f>
        <v>0</v>
      </c>
      <c r="DR6" s="52">
        <f>DR7</f>
        <v>0</v>
      </c>
      <c r="DS6" s="52">
        <f t="shared" si="8"/>
        <v>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c r="A7"/>
      <c r="B7" s="54" t="s">
        <v>88</v>
      </c>
      <c r="C7" s="54" t="s">
        <v>89</v>
      </c>
      <c r="D7" s="54" t="s">
        <v>90</v>
      </c>
      <c r="E7" s="54" t="s">
        <v>91</v>
      </c>
      <c r="F7" s="54" t="s">
        <v>92</v>
      </c>
      <c r="G7" s="54" t="s">
        <v>93</v>
      </c>
      <c r="H7" s="54" t="s">
        <v>94</v>
      </c>
      <c r="I7" s="54" t="s">
        <v>95</v>
      </c>
      <c r="J7" s="54" t="s">
        <v>96</v>
      </c>
      <c r="K7" s="55">
        <v>37150</v>
      </c>
      <c r="L7" s="54" t="s">
        <v>97</v>
      </c>
      <c r="M7" s="55">
        <v>1</v>
      </c>
      <c r="N7" s="55">
        <v>15386</v>
      </c>
      <c r="O7" s="56" t="s">
        <v>98</v>
      </c>
      <c r="P7" s="56">
        <v>86.8</v>
      </c>
      <c r="Q7" s="55">
        <v>36</v>
      </c>
      <c r="R7" s="55">
        <v>27637</v>
      </c>
      <c r="S7" s="54" t="s">
        <v>99</v>
      </c>
      <c r="T7" s="57">
        <v>102.46</v>
      </c>
      <c r="U7" s="57">
        <v>108.49</v>
      </c>
      <c r="V7" s="57">
        <v>100.27</v>
      </c>
      <c r="W7" s="57">
        <v>101.84</v>
      </c>
      <c r="X7" s="57">
        <v>103.07</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627.16</v>
      </c>
      <c r="AQ7" s="57">
        <v>972.87</v>
      </c>
      <c r="AR7" s="57">
        <v>634.07000000000005</v>
      </c>
      <c r="AS7" s="57">
        <v>1315.38</v>
      </c>
      <c r="AT7" s="57">
        <v>659.62</v>
      </c>
      <c r="AU7" s="57">
        <v>654.62</v>
      </c>
      <c r="AV7" s="57">
        <v>619</v>
      </c>
      <c r="AW7" s="57">
        <v>688.41</v>
      </c>
      <c r="AX7" s="57">
        <v>649.91999999999996</v>
      </c>
      <c r="AY7" s="57">
        <v>680.22</v>
      </c>
      <c r="AZ7" s="57">
        <v>450.05</v>
      </c>
      <c r="BA7" s="57">
        <v>10.94</v>
      </c>
      <c r="BB7" s="57">
        <v>9.44</v>
      </c>
      <c r="BC7" s="57">
        <v>7.97</v>
      </c>
      <c r="BD7" s="57">
        <v>67.319999999999993</v>
      </c>
      <c r="BE7" s="57">
        <v>84.27</v>
      </c>
      <c r="BF7" s="57">
        <v>587.77</v>
      </c>
      <c r="BG7" s="57">
        <v>552.4</v>
      </c>
      <c r="BH7" s="57">
        <v>505.25</v>
      </c>
      <c r="BI7" s="57">
        <v>531.53</v>
      </c>
      <c r="BJ7" s="57">
        <v>504.73</v>
      </c>
      <c r="BK7" s="57">
        <v>246.04</v>
      </c>
      <c r="BL7" s="57">
        <v>102.4</v>
      </c>
      <c r="BM7" s="57">
        <v>110.37</v>
      </c>
      <c r="BN7" s="57">
        <v>100.15</v>
      </c>
      <c r="BO7" s="57">
        <v>102.1</v>
      </c>
      <c r="BP7" s="57">
        <v>103.69</v>
      </c>
      <c r="BQ7" s="57">
        <v>89.26</v>
      </c>
      <c r="BR7" s="57">
        <v>90.99</v>
      </c>
      <c r="BS7" s="57">
        <v>93.58</v>
      </c>
      <c r="BT7" s="57">
        <v>93.31</v>
      </c>
      <c r="BU7" s="57">
        <v>92.2</v>
      </c>
      <c r="BV7" s="57">
        <v>114.16</v>
      </c>
      <c r="BW7" s="57">
        <v>19.54</v>
      </c>
      <c r="BX7" s="57">
        <v>18.12</v>
      </c>
      <c r="BY7" s="57">
        <v>19.98</v>
      </c>
      <c r="BZ7" s="57">
        <v>19.62</v>
      </c>
      <c r="CA7" s="57">
        <v>23.15</v>
      </c>
      <c r="CB7" s="57">
        <v>34.57</v>
      </c>
      <c r="CC7" s="57">
        <v>34.1</v>
      </c>
      <c r="CD7" s="57">
        <v>33.79</v>
      </c>
      <c r="CE7" s="57">
        <v>33.81</v>
      </c>
      <c r="CF7" s="57">
        <v>34.33</v>
      </c>
      <c r="CG7" s="57">
        <v>18.71</v>
      </c>
      <c r="CH7" s="57">
        <v>35.47</v>
      </c>
      <c r="CI7" s="57">
        <v>34.56</v>
      </c>
      <c r="CJ7" s="57">
        <v>35.659999999999997</v>
      </c>
      <c r="CK7" s="57">
        <v>40.06</v>
      </c>
      <c r="CL7" s="57">
        <v>41.42</v>
      </c>
      <c r="CM7" s="57">
        <v>42.48</v>
      </c>
      <c r="CN7" s="57">
        <v>42.43</v>
      </c>
      <c r="CO7" s="57">
        <v>43.12</v>
      </c>
      <c r="CP7" s="57">
        <v>43.85</v>
      </c>
      <c r="CQ7" s="57">
        <v>44.05</v>
      </c>
      <c r="CR7" s="57">
        <v>55.52</v>
      </c>
      <c r="CS7" s="57">
        <v>78.400000000000006</v>
      </c>
      <c r="CT7" s="57">
        <v>78.739999999999995</v>
      </c>
      <c r="CU7" s="57">
        <v>79.069999999999993</v>
      </c>
      <c r="CV7" s="57">
        <v>79.2</v>
      </c>
      <c r="CW7" s="57">
        <v>74.39</v>
      </c>
      <c r="CX7" s="57">
        <v>61.29</v>
      </c>
      <c r="CY7" s="57">
        <v>61.07</v>
      </c>
      <c r="CZ7" s="57">
        <v>61.62</v>
      </c>
      <c r="DA7" s="57">
        <v>61.64</v>
      </c>
      <c r="DB7" s="57">
        <v>61.85</v>
      </c>
      <c r="DC7" s="57">
        <v>77.099999999999994</v>
      </c>
      <c r="DD7" s="57">
        <v>54.96</v>
      </c>
      <c r="DE7" s="57">
        <v>54.36</v>
      </c>
      <c r="DF7" s="57">
        <v>56.73</v>
      </c>
      <c r="DG7" s="57">
        <v>54.96</v>
      </c>
      <c r="DH7" s="57">
        <v>50.49</v>
      </c>
      <c r="DI7" s="57">
        <v>48.15</v>
      </c>
      <c r="DJ7" s="57">
        <v>49.38</v>
      </c>
      <c r="DK7" s="57">
        <v>51.15</v>
      </c>
      <c r="DL7" s="57">
        <v>52.15</v>
      </c>
      <c r="DM7" s="57">
        <v>52.21</v>
      </c>
      <c r="DN7" s="57">
        <v>58.53</v>
      </c>
      <c r="DO7" s="57">
        <v>36.32</v>
      </c>
      <c r="DP7" s="57">
        <v>0</v>
      </c>
      <c r="DQ7" s="57">
        <v>0</v>
      </c>
      <c r="DR7" s="57">
        <v>0</v>
      </c>
      <c r="DS7" s="57">
        <v>0</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102.46</v>
      </c>
      <c r="V11" s="64">
        <f>IF(U6="-",NA(),U6)</f>
        <v>108.49</v>
      </c>
      <c r="W11" s="64">
        <f>IF(V6="-",NA(),V6)</f>
        <v>100.27</v>
      </c>
      <c r="X11" s="64">
        <f>IF(W6="-",NA(),W6)</f>
        <v>101.84</v>
      </c>
      <c r="Y11" s="64">
        <f>IF(X6="-",NA(),X6)</f>
        <v>103.07</v>
      </c>
      <c r="AE11" s="63" t="s">
        <v>23</v>
      </c>
      <c r="AF11" s="64">
        <f>IF(AE6="-",NA(),AE6)</f>
        <v>0</v>
      </c>
      <c r="AG11" s="64">
        <f>IF(AF6="-",NA(),AF6)</f>
        <v>0</v>
      </c>
      <c r="AH11" s="64">
        <f>IF(AG6="-",NA(),AG6)</f>
        <v>0</v>
      </c>
      <c r="AI11" s="64">
        <f>IF(AH6="-",NA(),AH6)</f>
        <v>0</v>
      </c>
      <c r="AJ11" s="64">
        <f>IF(AI6="-",NA(),AI6)</f>
        <v>0</v>
      </c>
      <c r="AP11" s="63" t="s">
        <v>23</v>
      </c>
      <c r="AQ11" s="64">
        <f>IF(AP6="-",NA(),AP6)</f>
        <v>627.16</v>
      </c>
      <c r="AR11" s="64">
        <f>IF(AQ6="-",NA(),AQ6)</f>
        <v>972.87</v>
      </c>
      <c r="AS11" s="64">
        <f>IF(AR6="-",NA(),AR6)</f>
        <v>634.07000000000005</v>
      </c>
      <c r="AT11" s="64">
        <f>IF(AS6="-",NA(),AS6)</f>
        <v>1315.38</v>
      </c>
      <c r="AU11" s="64">
        <f>IF(AT6="-",NA(),AT6)</f>
        <v>659.62</v>
      </c>
      <c r="BA11" s="63" t="s">
        <v>23</v>
      </c>
      <c r="BB11" s="64">
        <f>IF(BA6="-",NA(),BA6)</f>
        <v>10.94</v>
      </c>
      <c r="BC11" s="64">
        <f>IF(BB6="-",NA(),BB6)</f>
        <v>9.44</v>
      </c>
      <c r="BD11" s="64">
        <f>IF(BC6="-",NA(),BC6)</f>
        <v>7.97</v>
      </c>
      <c r="BE11" s="64">
        <f>IF(BD6="-",NA(),BD6)</f>
        <v>67.319999999999993</v>
      </c>
      <c r="BF11" s="64">
        <f>IF(BE6="-",NA(),BE6)</f>
        <v>84.27</v>
      </c>
      <c r="BL11" s="63" t="s">
        <v>23</v>
      </c>
      <c r="BM11" s="64">
        <f>IF(BL6="-",NA(),BL6)</f>
        <v>102.4</v>
      </c>
      <c r="BN11" s="64">
        <f>IF(BM6="-",NA(),BM6)</f>
        <v>110.37</v>
      </c>
      <c r="BO11" s="64">
        <f>IF(BN6="-",NA(),BN6)</f>
        <v>100.15</v>
      </c>
      <c r="BP11" s="64">
        <f>IF(BO6="-",NA(),BO6)</f>
        <v>102.1</v>
      </c>
      <c r="BQ11" s="64">
        <f>IF(BP6="-",NA(),BP6)</f>
        <v>103.69</v>
      </c>
      <c r="BW11" s="63" t="s">
        <v>23</v>
      </c>
      <c r="BX11" s="64">
        <f>IF(BW6="-",NA(),BW6)</f>
        <v>19.54</v>
      </c>
      <c r="BY11" s="64">
        <f>IF(BX6="-",NA(),BX6)</f>
        <v>18.12</v>
      </c>
      <c r="BZ11" s="64">
        <f>IF(BY6="-",NA(),BY6)</f>
        <v>19.98</v>
      </c>
      <c r="CA11" s="64">
        <f>IF(BZ6="-",NA(),BZ6)</f>
        <v>19.62</v>
      </c>
      <c r="CB11" s="64">
        <f>IF(CA6="-",NA(),CA6)</f>
        <v>23.15</v>
      </c>
      <c r="CH11" s="63" t="s">
        <v>23</v>
      </c>
      <c r="CI11" s="64">
        <f>IF(CH6="-",NA(),CH6)</f>
        <v>35.47</v>
      </c>
      <c r="CJ11" s="64">
        <f>IF(CI6="-",NA(),CI6)</f>
        <v>34.56</v>
      </c>
      <c r="CK11" s="64">
        <f>IF(CJ6="-",NA(),CJ6)</f>
        <v>35.659999999999997</v>
      </c>
      <c r="CL11" s="64">
        <f>IF(CK6="-",NA(),CK6)</f>
        <v>40.06</v>
      </c>
      <c r="CM11" s="64">
        <f>IF(CL6="-",NA(),CL6)</f>
        <v>41.42</v>
      </c>
      <c r="CS11" s="63" t="s">
        <v>23</v>
      </c>
      <c r="CT11" s="64">
        <f>IF(CS6="-",NA(),CS6)</f>
        <v>78.400000000000006</v>
      </c>
      <c r="CU11" s="64">
        <f>IF(CT6="-",NA(),CT6)</f>
        <v>78.739999999999995</v>
      </c>
      <c r="CV11" s="64">
        <f>IF(CU6="-",NA(),CU6)</f>
        <v>79.069999999999993</v>
      </c>
      <c r="CW11" s="64">
        <f>IF(CV6="-",NA(),CV6)</f>
        <v>79.2</v>
      </c>
      <c r="CX11" s="64">
        <f>IF(CW6="-",NA(),CW6)</f>
        <v>74.39</v>
      </c>
      <c r="DD11" s="63" t="s">
        <v>23</v>
      </c>
      <c r="DE11" s="64">
        <f>IF(DD6="-",NA(),DD6)</f>
        <v>54.96</v>
      </c>
      <c r="DF11" s="64">
        <f>IF(DE6="-",NA(),DE6)</f>
        <v>54.36</v>
      </c>
      <c r="DG11" s="64">
        <f>IF(DF6="-",NA(),DF6)</f>
        <v>56.73</v>
      </c>
      <c r="DH11" s="64">
        <f>IF(DG6="-",NA(),DG6)</f>
        <v>54.96</v>
      </c>
      <c r="DI11" s="64">
        <f>IF(DH6="-",NA(),DH6)</f>
        <v>50.49</v>
      </c>
      <c r="DO11" s="63" t="s">
        <v>23</v>
      </c>
      <c r="DP11" s="64">
        <f>IF(DO6="-",NA(),DO6)</f>
        <v>36.32</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