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vej1ONEzmHT9KEBFDp6PHR/1E3qjMm0Aw+tcDLX4PPh0YFvtjw6TZHfyudeJ18KKXJfwtrZeFMbDLtvVsOG3w==" workbookSaltValue="5ErLTfXWeVi7xoxe2JtAow=="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<sst xmlns="http://schemas.openxmlformats.org/spreadsheetml/2006/main" count="262" uniqueCount="106">
  <si>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</si>
  <si>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</si>
  <si>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</si>
  <si>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</si>
  <si>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</si>
  <si>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</si>
  <si>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</si>
  <si>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</si>
  <si>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</si>
  <si>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</si>
  <si>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</si>
  <si>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</si>
  <si>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</si>
  <si>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</si>
  <si>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</si>
  <si>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</si>
  <si>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</si>
  <si>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</si>
  <si>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</si>
  <si>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</si>
  <si>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</si>
  <si>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</si>
  <si>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</si>
  <si>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</si>
  <si>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</si>
  <si>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</si>
  <si>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</si>
  <si>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</si>
  <si>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</si>
  <si>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</si>
  <si>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</si>
  <si>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</si>
  <si>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</si>
  <si>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</si>
  <si>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</si>
  <si>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</si>
  <si>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</si>
  <si>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</si>
  <si>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</si>
  <si>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</si>
  <si>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</si>
  <si>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</si>
  <si>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</si>
  <si>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</si>
  <si>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</si>
  <si>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</si>
  <si>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</si>
  <si>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</si>
  <si>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</si>
  <si>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</si>
  <si>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</si>
  <si>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</si>
  <si>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</si>
  <si>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</si>
  <si>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</si>
  <si>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</si>
  <si>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</si>
  <si>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</si>
  <si>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</si>
  <si>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</si>
  <si>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</si>
  <si>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</si>
  <si>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</si>
  <si>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</si>
  <si>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</si>
  <si>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</si>
  <si>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</si>
  <si>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</si>
  <si>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</si>
  <si>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</si>
  <si>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</si>
  <si>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</si>
  <si>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</si>
  <si>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</si>
  <si>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</si>
  <si>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</si>
  <si>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</si>
  <si>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</si>
  <si>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</si>
  <si>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</si>
  <si>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</si>
  <si>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</si>
  <si>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</si>
  <si>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</si>
  <si>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</si>
  <si>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</si>
  <si>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</si>
  <si>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280003</t>
  </si>
  <si>
    <t>46</t>
  </si>
  <si>
    <t>02</t>
  </si>
  <si>
    <t>0</t>
  </si>
  <si>
    <t>000</t>
  </si>
  <si>
    <t>兵庫県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</si>
  <si>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</si>
  <si>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</si>
  <si>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</si>
  <si>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</si>
  <si>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</si>
  <si>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</si>
  <si>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</si>
  <si>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</si>
  <si>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</si>
  <si>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</si>
  <si>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・今後とも、経営の合理化や効率化に努めるとともに、「アセットマネジメント推進計画」による施設の長寿命化等を図り、経営の健全性を確保していく。
・今後は契約水量の大幅な増加は見込み難い状況にあり、一方で経営健全化のために借り入れた資金の償還額が増加するなど、厳しい経営状況が見込まれる。このため、新規受水企業の開拓等料金収入の確保や費用抑制など、引き続きより一層の経営改善に取り組んでいく必要がある。</t>
    <rPh sb="1" eb="3">
      <t>コンゴ</t>
    </rPh>
    <rPh sb="6" eb="8">
      <t>ケイエイ</t>
    </rPh>
    <rPh sb="9" eb="12">
      <t>ゴウリカ</t>
    </rPh>
    <rPh sb="13" eb="15">
      <t>コウリツ</t>
    </rPh>
    <rPh sb="15" eb="16">
      <t>カ</t>
    </rPh>
    <rPh sb="17" eb="18">
      <t>ツト</t>
    </rPh>
    <rPh sb="36" eb="38">
      <t>スイシン</t>
    </rPh>
    <rPh sb="38" eb="40">
      <t>ケイカク</t>
    </rPh>
    <rPh sb="44" eb="46">
      <t>シセツ</t>
    </rPh>
    <rPh sb="47" eb="50">
      <t>チョウジュミョウ</t>
    </rPh>
    <rPh sb="50" eb="51">
      <t>カ</t>
    </rPh>
    <rPh sb="51" eb="52">
      <t>トウ</t>
    </rPh>
    <rPh sb="53" eb="54">
      <t>ハカ</t>
    </rPh>
    <rPh sb="56" eb="58">
      <t>ケイエイ</t>
    </rPh>
    <rPh sb="59" eb="62">
      <t>ケンゼンセイ</t>
    </rPh>
    <rPh sb="63" eb="65">
      <t>カクホ</t>
    </rPh>
    <rPh sb="73" eb="75">
      <t>コンゴ</t>
    </rPh>
    <rPh sb="76" eb="78">
      <t>ケイヤク</t>
    </rPh>
    <rPh sb="78" eb="80">
      <t>スイリョウ</t>
    </rPh>
    <rPh sb="81" eb="83">
      <t>オオハバ</t>
    </rPh>
    <rPh sb="84" eb="86">
      <t>ゾウカ</t>
    </rPh>
    <rPh sb="87" eb="89">
      <t>ミコ</t>
    </rPh>
    <rPh sb="90" eb="91">
      <t>ナン</t>
    </rPh>
    <rPh sb="92" eb="94">
      <t>ジョウキョウ</t>
    </rPh>
    <rPh sb="98" eb="100">
      <t>イッポウ</t>
    </rPh>
    <rPh sb="101" eb="103">
      <t>ケイエイ</t>
    </rPh>
    <rPh sb="103" eb="106">
      <t>ケンゼンカ</t>
    </rPh>
    <rPh sb="110" eb="111">
      <t>カ</t>
    </rPh>
    <rPh sb="112" eb="113">
      <t>イ</t>
    </rPh>
    <rPh sb="115" eb="117">
      <t>シキン</t>
    </rPh>
    <rPh sb="118" eb="121">
      <t>ショウカンガク</t>
    </rPh>
    <rPh sb="122" eb="124">
      <t>ゾウカ</t>
    </rPh>
    <rPh sb="129" eb="130">
      <t>キビ</t>
    </rPh>
    <rPh sb="132" eb="134">
      <t>ケイエイ</t>
    </rPh>
    <rPh sb="134" eb="136">
      <t>ジョウキョウ</t>
    </rPh>
    <rPh sb="137" eb="139">
      <t>ミコ</t>
    </rPh>
    <rPh sb="148" eb="150">
      <t>シンキ</t>
    </rPh>
    <rPh sb="150" eb="152">
      <t>ジュスイ</t>
    </rPh>
    <rPh sb="152" eb="154">
      <t>キギョウ</t>
    </rPh>
    <rPh sb="155" eb="157">
      <t>カイタク</t>
    </rPh>
    <rPh sb="157" eb="158">
      <t>トウ</t>
    </rPh>
    <rPh sb="158" eb="160">
      <t>リョウキン</t>
    </rPh>
    <rPh sb="160" eb="162">
      <t>シュウニュウ</t>
    </rPh>
    <rPh sb="163" eb="165">
      <t>カクホ</t>
    </rPh>
    <rPh sb="166" eb="168">
      <t>ヒヨウ</t>
    </rPh>
    <rPh sb="168" eb="170">
      <t>ヨクセイ</t>
    </rPh>
    <rPh sb="173" eb="174">
      <t>ヒ</t>
    </rPh>
    <rPh sb="175" eb="176">
      <t>ツヅ</t>
    </rPh>
    <rPh sb="179" eb="181">
      <t>イッソウ</t>
    </rPh>
    <rPh sb="182" eb="184">
      <t>ケイエイ</t>
    </rPh>
    <rPh sb="184" eb="186">
      <t>カイゼン</t>
    </rPh>
    <rPh sb="187" eb="188">
      <t>ト</t>
    </rPh>
    <rPh sb="189" eb="190">
      <t>ク</t>
    </rPh>
    <rPh sb="194" eb="196">
      <t>ヒツヨウ</t>
    </rPh>
    <phoneticPr fontId="5"/>
  </si>
  <si>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全国平均を下回っているが、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る。</t>
    <rPh sb="1" eb="4">
      <t>カコガワ</t>
    </rPh>
    <rPh sb="6" eb="7">
      <t>キ</t>
    </rPh>
    <rPh sb="8" eb="10">
      <t>ジギョウ</t>
    </rPh>
    <rPh sb="15" eb="18">
      <t>タダンタイ</t>
    </rPh>
    <rPh sb="19" eb="20">
      <t>クラ</t>
    </rPh>
    <rPh sb="22" eb="25">
      <t>ヒカクテキ</t>
    </rPh>
    <rPh sb="25" eb="26">
      <t>オソ</t>
    </rPh>
    <rPh sb="27" eb="29">
      <t>キュウスイ</t>
    </rPh>
    <rPh sb="30" eb="32">
      <t>カイシ</t>
    </rPh>
    <rPh sb="35" eb="37">
      <t>ヘイセイ</t>
    </rPh>
    <rPh sb="39" eb="41">
      <t>ネンド</t>
    </rPh>
    <rPh sb="41" eb="43">
      <t>イコウ</t>
    </rPh>
    <rPh sb="48" eb="50">
      <t>ユウケイ</t>
    </rPh>
    <rPh sb="50" eb="54">
      <t>コテイシサン</t>
    </rPh>
    <rPh sb="54" eb="56">
      <t>ゲンカ</t>
    </rPh>
    <rPh sb="56" eb="58">
      <t>ショウキャク</t>
    </rPh>
    <rPh sb="58" eb="59">
      <t>リツ</t>
    </rPh>
    <rPh sb="60" eb="62">
      <t>ゼンコク</t>
    </rPh>
    <rPh sb="63" eb="64">
      <t>クラ</t>
    </rPh>
    <rPh sb="66" eb="67">
      <t>ヒク</t>
    </rPh>
    <rPh sb="77" eb="79">
      <t>キュウスイ</t>
    </rPh>
    <rPh sb="79" eb="81">
      <t>カイシ</t>
    </rPh>
    <rPh sb="81" eb="83">
      <t>トウショ</t>
    </rPh>
    <rPh sb="84" eb="86">
      <t>セイビ</t>
    </rPh>
    <rPh sb="88" eb="90">
      <t>カンロ</t>
    </rPh>
    <rPh sb="91" eb="92">
      <t>オオ</t>
    </rPh>
    <rPh sb="94" eb="96">
      <t>ホウテイ</t>
    </rPh>
    <rPh sb="96" eb="98">
      <t>タイヨウ</t>
    </rPh>
    <rPh sb="98" eb="100">
      <t>ネンスウ</t>
    </rPh>
    <rPh sb="101" eb="102">
      <t>ムカ</t>
    </rPh>
    <rPh sb="108" eb="110">
      <t>カンロ</t>
    </rPh>
    <rPh sb="110" eb="112">
      <t>ケイネン</t>
    </rPh>
    <rPh sb="112" eb="113">
      <t>カ</t>
    </rPh>
    <rPh sb="113" eb="114">
      <t>リツ</t>
    </rPh>
    <rPh sb="115" eb="117">
      <t>ゼンコク</t>
    </rPh>
    <rPh sb="117" eb="119">
      <t>ヘイキン</t>
    </rPh>
    <rPh sb="120" eb="122">
      <t>ウワマワ</t>
    </rPh>
    <rPh sb="131" eb="133">
      <t>カンロ</t>
    </rPh>
    <rPh sb="133" eb="135">
      <t>コウシン</t>
    </rPh>
    <rPh sb="135" eb="136">
      <t>リツ</t>
    </rPh>
    <rPh sb="138" eb="140">
      <t>ゼンコク</t>
    </rPh>
    <rPh sb="140" eb="142">
      <t>ヘイキン</t>
    </rPh>
    <rPh sb="143" eb="145">
      <t>シタマワ</t>
    </rPh>
    <rPh sb="151" eb="153">
      <t>シセツ</t>
    </rPh>
    <rPh sb="153" eb="155">
      <t>コウシン</t>
    </rPh>
    <rPh sb="155" eb="157">
      <t>ジキ</t>
    </rPh>
    <rPh sb="158" eb="160">
      <t>ブンサン</t>
    </rPh>
    <rPh sb="160" eb="161">
      <t>カ</t>
    </rPh>
    <rPh sb="162" eb="163">
      <t>モ</t>
    </rPh>
    <rPh sb="164" eb="165">
      <t>コ</t>
    </rPh>
    <rPh sb="178" eb="180">
      <t>スイシン</t>
    </rPh>
    <rPh sb="180" eb="182">
      <t>ケイカク</t>
    </rPh>
    <rPh sb="183" eb="185">
      <t>ヘイセイ</t>
    </rPh>
    <rPh sb="187" eb="189">
      <t>ネンド</t>
    </rPh>
    <rPh sb="189" eb="191">
      <t>カイテイ</t>
    </rPh>
    <rPh sb="194" eb="195">
      <t>モト</t>
    </rPh>
    <rPh sb="197" eb="199">
      <t>シサン</t>
    </rPh>
    <rPh sb="199" eb="201">
      <t>カンリ</t>
    </rPh>
    <rPh sb="205" eb="207">
      <t>シセツ</t>
    </rPh>
    <rPh sb="207" eb="209">
      <t>テンケン</t>
    </rPh>
    <rPh sb="210" eb="212">
      <t>キョウカ</t>
    </rPh>
    <rPh sb="213" eb="214">
      <t>ハカ</t>
    </rPh>
    <rPh sb="219" eb="221">
      <t>シセツ</t>
    </rPh>
    <rPh sb="224" eb="226">
      <t>シヨウ</t>
    </rPh>
    <rPh sb="226" eb="228">
      <t>モクヒョウ</t>
    </rPh>
    <rPh sb="228" eb="230">
      <t>ネンスウ</t>
    </rPh>
    <rPh sb="231" eb="232">
      <t>サダ</t>
    </rPh>
    <rPh sb="234" eb="237">
      <t>チョウジュミョウ</t>
    </rPh>
    <rPh sb="237" eb="238">
      <t>カ</t>
    </rPh>
    <rPh sb="239" eb="241">
      <t>トウシ</t>
    </rPh>
    <rPh sb="245" eb="248">
      <t>ヘイジュンカ</t>
    </rPh>
    <rPh sb="249" eb="250">
      <t>ハカ</t>
    </rPh>
    <rPh sb="254" eb="257">
      <t>ケイカクテキ</t>
    </rPh>
    <rPh sb="258" eb="260">
      <t>シセツ</t>
    </rPh>
    <rPh sb="260" eb="262">
      <t>コウシン</t>
    </rPh>
    <rPh sb="263" eb="264">
      <t>スス</t>
    </rPh>
    <phoneticPr fontId="5"/>
  </si>
  <si>
    <t>1　収益の確保
・平成５年度以降平成30年度まで26年連続で黒字となった。①経常収支比率は130%前後で推移し、全国平均も上回っている。また、②累積欠損もないなど、安定した健全経営を確保している。⑥給水原価は、効率的な経営の下、10円前後で推移し、全国平均を大きく下回っている。
・⑧契約率は、毎年の継続的な企業訪問等の実施により、微量ながら契約水量の増加につながっており、増加傾向にある。
・また、水需要を踏まえた施設整備や更新を行っているため、⑦施設利用率は60%以上で推移し、全国平均を上回っており、⑤料金回収率も100%以上を維持するなど、着実な収入へと結びつけている。
２　費用の抑制
・③流動比率は、600%以上を確保しており、十分な短期支払能力を維持している。また、高利率の企業債繰上償還、新規起債発行抑制や計画的な企業債償還を行った結果、長期の債務残高の程度を示す④企業債残高対給水収益比率も年々減少しており、安定的な経営状況である。</t>
    <rPh sb="2" eb="4">
      <t>シュウエキ</t>
    </rPh>
    <rPh sb="5" eb="7">
      <t>カクホ</t>
    </rPh>
    <rPh sb="9" eb="11">
      <t>ヘイセイ</t>
    </rPh>
    <rPh sb="12" eb="13">
      <t>ネン</t>
    </rPh>
    <rPh sb="13" eb="14">
      <t>ド</t>
    </rPh>
    <rPh sb="14" eb="16">
      <t>イコウ</t>
    </rPh>
    <rPh sb="16" eb="18">
      <t>ヘイセイ</t>
    </rPh>
    <rPh sb="20" eb="22">
      <t>ネンド</t>
    </rPh>
    <rPh sb="26" eb="27">
      <t>ネン</t>
    </rPh>
    <rPh sb="27" eb="29">
      <t>レンゾク</t>
    </rPh>
    <rPh sb="30" eb="32">
      <t>クロジ</t>
    </rPh>
    <rPh sb="38" eb="40">
      <t>ケイジョウ</t>
    </rPh>
    <rPh sb="40" eb="42">
      <t>シュウシ</t>
    </rPh>
    <rPh sb="42" eb="44">
      <t>ヒリツ</t>
    </rPh>
    <rPh sb="49" eb="51">
      <t>ゼンゴ</t>
    </rPh>
    <rPh sb="52" eb="54">
      <t>スイイ</t>
    </rPh>
    <rPh sb="56" eb="58">
      <t>ゼンコク</t>
    </rPh>
    <rPh sb="58" eb="60">
      <t>ヘイキン</t>
    </rPh>
    <rPh sb="61" eb="63">
      <t>ウワマワ</t>
    </rPh>
    <rPh sb="72" eb="74">
      <t>ルイセキ</t>
    </rPh>
    <rPh sb="74" eb="76">
      <t>ケッソン</t>
    </rPh>
    <rPh sb="82" eb="84">
      <t>アンテイ</t>
    </rPh>
    <rPh sb="86" eb="88">
      <t>ケンゼン</t>
    </rPh>
    <rPh sb="88" eb="90">
      <t>ケイエイ</t>
    </rPh>
    <rPh sb="91" eb="93">
      <t>カクホ</t>
    </rPh>
    <rPh sb="99" eb="101">
      <t>キュウスイ</t>
    </rPh>
    <rPh sb="101" eb="103">
      <t>ゲンカ</t>
    </rPh>
    <rPh sb="105" eb="107">
      <t>コウリツ</t>
    </rPh>
    <rPh sb="107" eb="108">
      <t>テキ</t>
    </rPh>
    <rPh sb="109" eb="111">
      <t>ケイエイ</t>
    </rPh>
    <rPh sb="112" eb="113">
      <t>シタ</t>
    </rPh>
    <rPh sb="116" eb="117">
      <t>エン</t>
    </rPh>
    <rPh sb="117" eb="119">
      <t>ゼンゴ</t>
    </rPh>
    <rPh sb="120" eb="122">
      <t>スイイ</t>
    </rPh>
    <rPh sb="124" eb="126">
      <t>ゼンコク</t>
    </rPh>
    <rPh sb="126" eb="128">
      <t>ヘイキン</t>
    </rPh>
    <rPh sb="129" eb="130">
      <t>オオ</t>
    </rPh>
    <rPh sb="132" eb="134">
      <t>シタマワ</t>
    </rPh>
    <rPh sb="142" eb="145">
      <t>ケイヤクリツ</t>
    </rPh>
    <rPh sb="147" eb="149">
      <t>マイトシ</t>
    </rPh>
    <rPh sb="150" eb="153">
      <t>ケイゾクテキ</t>
    </rPh>
    <rPh sb="154" eb="156">
      <t>キギョウ</t>
    </rPh>
    <rPh sb="156" eb="158">
      <t>ホウモン</t>
    </rPh>
    <rPh sb="158" eb="159">
      <t>トウ</t>
    </rPh>
    <rPh sb="160" eb="162">
      <t>ジッシ</t>
    </rPh>
    <rPh sb="166" eb="168">
      <t>ビリョウ</t>
    </rPh>
    <rPh sb="171" eb="173">
      <t>ケイヤク</t>
    </rPh>
    <rPh sb="173" eb="175">
      <t>スイリョウ</t>
    </rPh>
    <rPh sb="176" eb="178">
      <t>ゾウカ</t>
    </rPh>
    <rPh sb="187" eb="189">
      <t>ゾウカ</t>
    </rPh>
    <rPh sb="189" eb="191">
      <t>ケイコウ</t>
    </rPh>
    <rPh sb="201" eb="203">
      <t>ジュヨウ</t>
    </rPh>
    <rPh sb="204" eb="205">
      <t>フ</t>
    </rPh>
    <rPh sb="208" eb="210">
      <t>シセツ</t>
    </rPh>
    <rPh sb="210" eb="212">
      <t>セイビ</t>
    </rPh>
    <rPh sb="213" eb="215">
      <t>コウシン</t>
    </rPh>
    <rPh sb="216" eb="217">
      <t>オコナ</t>
    </rPh>
    <rPh sb="225" eb="227">
      <t>シセツ</t>
    </rPh>
    <rPh sb="227" eb="229">
      <t>リヨウ</t>
    </rPh>
    <rPh sb="229" eb="230">
      <t>リツ</t>
    </rPh>
    <rPh sb="234" eb="236">
      <t>イジョウ</t>
    </rPh>
    <rPh sb="237" eb="239">
      <t>スイイ</t>
    </rPh>
    <rPh sb="241" eb="243">
      <t>ゼンコク</t>
    </rPh>
    <rPh sb="243" eb="245">
      <t>ヘイキン</t>
    </rPh>
    <rPh sb="246" eb="248">
      <t>ウワマワ</t>
    </rPh>
    <rPh sb="254" eb="256">
      <t>リョウキン</t>
    </rPh>
    <rPh sb="256" eb="258">
      <t>カイシュウ</t>
    </rPh>
    <rPh sb="258" eb="259">
      <t>リツ</t>
    </rPh>
    <rPh sb="264" eb="266">
      <t>イジョウ</t>
    </rPh>
    <rPh sb="267" eb="269">
      <t>イジ</t>
    </rPh>
    <rPh sb="274" eb="276">
      <t>チャクジツ</t>
    </rPh>
    <rPh sb="277" eb="279">
      <t>シュウニュウ</t>
    </rPh>
    <rPh sb="281" eb="282">
      <t>ムス</t>
    </rPh>
    <rPh sb="293" eb="295">
      <t>ヒヨウ</t>
    </rPh>
    <rPh sb="296" eb="298">
      <t>ヨクセイ</t>
    </rPh>
    <rPh sb="301" eb="303">
      <t>リュウドウ</t>
    </rPh>
    <rPh sb="303" eb="305">
      <t>ヒリツ</t>
    </rPh>
    <rPh sb="311" eb="313">
      <t>イジョウ</t>
    </rPh>
    <rPh sb="314" eb="316">
      <t>カクホ</t>
    </rPh>
    <rPh sb="321" eb="323">
      <t>ジュウブン</t>
    </rPh>
    <rPh sb="324" eb="326">
      <t>タンキ</t>
    </rPh>
    <rPh sb="326" eb="328">
      <t>シハラ</t>
    </rPh>
    <rPh sb="328" eb="330">
      <t>ノウリョク</t>
    </rPh>
    <rPh sb="331" eb="333">
      <t>イジ</t>
    </rPh>
    <rPh sb="378" eb="380">
      <t>チョウキ</t>
    </rPh>
    <rPh sb="381" eb="383">
      <t>サイム</t>
    </rPh>
    <rPh sb="383" eb="385">
      <t>ザンダカ</t>
    </rPh>
    <rPh sb="386" eb="388">
      <t>テイド</t>
    </rPh>
    <rPh sb="389" eb="390">
      <t>シメ</t>
    </rPh>
    <rPh sb="392" eb="395">
      <t>キギョウサイ</t>
    </rPh>
    <rPh sb="395" eb="397">
      <t>ザンダカ</t>
    </rPh>
    <rPh sb="397" eb="398">
      <t>タイ</t>
    </rPh>
    <rPh sb="398" eb="400">
      <t>キュウスイ</t>
    </rPh>
    <rPh sb="400" eb="402">
      <t>シュウエキ</t>
    </rPh>
    <rPh sb="402" eb="404">
      <t>ヒリツ</t>
    </rPh>
    <rPh sb="405" eb="407">
      <t>ネンネン</t>
    </rPh>
    <rPh sb="407" eb="409">
      <t>ゲンショウ</t>
    </rPh>
    <rPh sb="414" eb="416">
      <t>アンテイ</t>
    </rPh>
    <rPh sb="416" eb="417">
      <t>テキ</t>
    </rPh>
    <rPh sb="418" eb="420">
      <t>ケイエイ</t>
    </rPh>
    <rPh sb="420" eb="42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</si>
</sst>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48.34</c:v>
                </c:pt>
                <c:pt idx="1">
                  <c:v>50.38</c:v>
                </c:pt>
                <c:pt idx="2">
                  <c:v>52.1</c:v>
                </c:pt>
                <c:pt idx="3">
                  <c:v>53.78</c:v>
                </c:pt>
                <c:pt idx="4">
                  <c:v>55.79</c:v>
                </c:pt>
              </c:numCache>
            </c:numRef>
          </c:val>
          <c:extLst xmlns:c16r2="http://schemas.microsoft.com/office/drawing/2015/06/chart">
            <c:ext xmlns:c16="http://schemas.microsoft.com/office/drawing/2014/chart" uri="{C3380CC4-5D6E-409C-BE32-E72D297353CC}">
              <c16:uniqueId val="{00000000-DE3A-40BD-AD9E-9BE826AD8DB4}"/>
            </c:ext>
          </c:extLst>
        </c:ser>
        <c:dLbls>
          <c:showLegendKey val="0"/>
          <c:showVal val="0"/>
          <c:showCatName val="0"/>
          <c:showSerName val="0"/>
          <c:showPercent val="0"/>
          <c:showBubbleSize val="0"/>
        </c:dLbls>
        <c:gapWidth val="150"/>
        <c:axId val="158108672"/>
        <c:axId val="15811084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DE3A-40BD-AD9E-9BE826AD8DB4}"/>
            </c:ext>
          </c:extLst>
        </c:ser>
        <c:dLbls>
          <c:showLegendKey val="0"/>
          <c:showVal val="0"/>
          <c:showCatName val="0"/>
          <c:showSerName val="0"/>
          <c:showPercent val="0"/>
          <c:showBubbleSize val="0"/>
        </c:dLbls>
        <c:marker val="1"/>
        <c:smooth val="0"/>
        <c:axId val="158108672"/>
        <c:axId val="158110848"/>
      </c:lineChart>
      <c:dateAx>
        <c:axId val="158108672"/>
        <c:scaling>
          <c:orientation val="minMax"/>
        </c:scaling>
        <c:delete val="1"/>
        <c:axPos val="b"/>
        <c:numFmt formatCode="ge" sourceLinked="1"/>
        <c:majorTickMark val="none"/>
        <c:minorTickMark val="none"/>
        <c:tickLblPos val="none"/>
        <c:crossAx val="158110848"/>
        <c:crosses val="autoZero"/>
        <c:auto val="1"/>
        <c:lblOffset val="100"/>
        <c:baseTimeUnit val="years"/>
      </c:dateAx>
      <c:valAx>
        <c:axId val="158110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81086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C2-4237-B2BD-043724A933EA}"/>
            </c:ext>
          </c:extLst>
        </c:ser>
        <c:dLbls>
          <c:showLegendKey val="0"/>
          <c:showVal val="0"/>
          <c:showCatName val="0"/>
          <c:showSerName val="0"/>
          <c:showPercent val="0"/>
          <c:showBubbleSize val="0"/>
        </c:dLbls>
        <c:gapWidth val="150"/>
        <c:axId val="172044288"/>
        <c:axId val="17204620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9FC2-4237-B2BD-043724A933EA}"/>
            </c:ext>
          </c:extLst>
        </c:ser>
        <c:dLbls>
          <c:showLegendKey val="0"/>
          <c:showVal val="0"/>
          <c:showCatName val="0"/>
          <c:showSerName val="0"/>
          <c:showPercent val="0"/>
          <c:showBubbleSize val="0"/>
        </c:dLbls>
        <c:marker val="1"/>
        <c:smooth val="0"/>
        <c:axId val="172044288"/>
        <c:axId val="172046208"/>
      </c:lineChart>
      <c:dateAx>
        <c:axId val="172044288"/>
        <c:scaling>
          <c:orientation val="minMax"/>
        </c:scaling>
        <c:delete val="1"/>
        <c:axPos val="b"/>
        <c:numFmt formatCode="ge" sourceLinked="1"/>
        <c:majorTickMark val="none"/>
        <c:minorTickMark val="none"/>
        <c:tickLblPos val="none"/>
        <c:crossAx val="172046208"/>
        <c:crosses val="autoZero"/>
        <c:auto val="1"/>
        <c:lblOffset val="100"/>
        <c:baseTimeUnit val="years"/>
      </c:dateAx>
      <c:valAx>
        <c:axId val="172046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20442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133.09</c:v>
                </c:pt>
                <c:pt idx="1">
                  <c:v>132.68</c:v>
                </c:pt>
                <c:pt idx="2">
                  <c:v>128.34</c:v>
                </c:pt>
                <c:pt idx="3">
                  <c:v>137.19999999999999</c:v>
                </c:pt>
                <c:pt idx="4">
                  <c:v>134.82</c:v>
                </c:pt>
              </c:numCache>
            </c:numRef>
          </c:val>
          <c:extLst xmlns:c16r2="http://schemas.microsoft.com/office/drawing/2015/06/chart">
            <c:ext xmlns:c16="http://schemas.microsoft.com/office/drawing/2014/chart" uri="{C3380CC4-5D6E-409C-BE32-E72D297353CC}">
              <c16:uniqueId val="{00000000-1166-495D-8DDD-5901FB0C0B23}"/>
            </c:ext>
          </c:extLst>
        </c:ser>
        <c:dLbls>
          <c:showLegendKey val="0"/>
          <c:showVal val="0"/>
          <c:showCatName val="0"/>
          <c:showSerName val="0"/>
          <c:showPercent val="0"/>
          <c:showBubbleSize val="0"/>
        </c:dLbls>
        <c:gapWidth val="150"/>
        <c:axId val="172080512"/>
        <c:axId val="17210726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1166-495D-8DDD-5901FB0C0B23}"/>
            </c:ext>
          </c:extLst>
        </c:ser>
        <c:dLbls>
          <c:showLegendKey val="0"/>
          <c:showVal val="0"/>
          <c:showCatName val="0"/>
          <c:showSerName val="0"/>
          <c:showPercent val="0"/>
          <c:showBubbleSize val="0"/>
        </c:dLbls>
        <c:marker val="1"/>
        <c:smooth val="0"/>
        <c:axId val="172080512"/>
        <c:axId val="172107264"/>
      </c:lineChart>
      <c:dateAx>
        <c:axId val="172080512"/>
        <c:scaling>
          <c:orientation val="minMax"/>
        </c:scaling>
        <c:delete val="1"/>
        <c:axPos val="b"/>
        <c:numFmt formatCode="ge" sourceLinked="1"/>
        <c:majorTickMark val="none"/>
        <c:minorTickMark val="none"/>
        <c:tickLblPos val="none"/>
        <c:crossAx val="172107264"/>
        <c:crosses val="autoZero"/>
        <c:auto val="1"/>
        <c:lblOffset val="100"/>
        <c:baseTimeUnit val="years"/>
      </c:dateAx>
      <c:valAx>
        <c:axId val="172107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2080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57.26</c:v>
                </c:pt>
                <c:pt idx="1">
                  <c:v>60.45</c:v>
                </c:pt>
                <c:pt idx="2">
                  <c:v>63.51</c:v>
                </c:pt>
                <c:pt idx="3">
                  <c:v>65.78</c:v>
                </c:pt>
                <c:pt idx="4">
                  <c:v>65.75</c:v>
                </c:pt>
              </c:numCache>
            </c:numRef>
          </c:val>
          <c:extLst xmlns:c16r2="http://schemas.microsoft.com/office/drawing/2015/06/chart">
            <c:ext xmlns:c16="http://schemas.microsoft.com/office/drawing/2014/chart" uri="{C3380CC4-5D6E-409C-BE32-E72D297353CC}">
              <c16:uniqueId val="{00000000-8417-4358-B423-D5428A0DC0C2}"/>
            </c:ext>
          </c:extLst>
        </c:ser>
        <c:dLbls>
          <c:showLegendKey val="0"/>
          <c:showVal val="0"/>
          <c:showCatName val="0"/>
          <c:showSerName val="0"/>
          <c:showPercent val="0"/>
          <c:showBubbleSize val="0"/>
        </c:dLbls>
        <c:gapWidth val="150"/>
        <c:axId val="162933760"/>
        <c:axId val="16294822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8417-4358-B423-D5428A0DC0C2}"/>
            </c:ext>
          </c:extLst>
        </c:ser>
        <c:dLbls>
          <c:showLegendKey val="0"/>
          <c:showVal val="0"/>
          <c:showCatName val="0"/>
          <c:showSerName val="0"/>
          <c:showPercent val="0"/>
          <c:showBubbleSize val="0"/>
        </c:dLbls>
        <c:marker val="1"/>
        <c:smooth val="0"/>
        <c:axId val="162933760"/>
        <c:axId val="162948224"/>
      </c:lineChart>
      <c:dateAx>
        <c:axId val="162933760"/>
        <c:scaling>
          <c:orientation val="minMax"/>
        </c:scaling>
        <c:delete val="1"/>
        <c:axPos val="b"/>
        <c:numFmt formatCode="ge" sourceLinked="1"/>
        <c:majorTickMark val="none"/>
        <c:minorTickMark val="none"/>
        <c:tickLblPos val="none"/>
        <c:crossAx val="162948224"/>
        <c:crosses val="autoZero"/>
        <c:auto val="1"/>
        <c:lblOffset val="100"/>
        <c:baseTimeUnit val="years"/>
      </c:dateAx>
      <c:valAx>
        <c:axId val="162948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29337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0.05</c:v>
                </c:pt>
                <c:pt idx="2">
                  <c:v>0.05</c:v>
                </c:pt>
                <c:pt idx="3">
                  <c:v>0.03</c:v>
                </c:pt>
                <c:pt idx="4">
                  <c:v>0.02</c:v>
                </c:pt>
              </c:numCache>
            </c:numRef>
          </c:val>
          <c:extLst xmlns:c16r2="http://schemas.microsoft.com/office/drawing/2015/06/chart">
            <c:ext xmlns:c16="http://schemas.microsoft.com/office/drawing/2014/chart" uri="{C3380CC4-5D6E-409C-BE32-E72D297353CC}">
              <c16:uniqueId val="{00000000-2067-4C61-BB9D-F361CD3C2646}"/>
            </c:ext>
          </c:extLst>
        </c:ser>
        <c:dLbls>
          <c:showLegendKey val="0"/>
          <c:showVal val="0"/>
          <c:showCatName val="0"/>
          <c:showSerName val="0"/>
          <c:showPercent val="0"/>
          <c:showBubbleSize val="0"/>
        </c:dLbls>
        <c:gapWidth val="150"/>
        <c:axId val="164043392"/>
        <c:axId val="16406195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2067-4C61-BB9D-F361CD3C2646}"/>
            </c:ext>
          </c:extLst>
        </c:ser>
        <c:dLbls>
          <c:showLegendKey val="0"/>
          <c:showVal val="0"/>
          <c:showCatName val="0"/>
          <c:showSerName val="0"/>
          <c:showPercent val="0"/>
          <c:showBubbleSize val="0"/>
        </c:dLbls>
        <c:marker val="1"/>
        <c:smooth val="0"/>
        <c:axId val="164043392"/>
        <c:axId val="164061952"/>
      </c:lineChart>
      <c:dateAx>
        <c:axId val="164043392"/>
        <c:scaling>
          <c:orientation val="minMax"/>
        </c:scaling>
        <c:delete val="1"/>
        <c:axPos val="b"/>
        <c:numFmt formatCode="ge" sourceLinked="1"/>
        <c:majorTickMark val="none"/>
        <c:minorTickMark val="none"/>
        <c:tickLblPos val="none"/>
        <c:crossAx val="164061952"/>
        <c:crosses val="autoZero"/>
        <c:auto val="1"/>
        <c:lblOffset val="100"/>
        <c:baseTimeUnit val="years"/>
      </c:dateAx>
      <c:valAx>
        <c:axId val="164061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40433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953.89</c:v>
                </c:pt>
                <c:pt idx="1">
                  <c:v>875.52</c:v>
                </c:pt>
                <c:pt idx="2">
                  <c:v>849.27</c:v>
                </c:pt>
                <c:pt idx="3">
                  <c:v>852.83</c:v>
                </c:pt>
                <c:pt idx="4">
                  <c:v>640.78</c:v>
                </c:pt>
              </c:numCache>
            </c:numRef>
          </c:val>
          <c:extLst xmlns:c16r2="http://schemas.microsoft.com/office/drawing/2015/06/chart">
            <c:ext xmlns:c16="http://schemas.microsoft.com/office/drawing/2014/chart" uri="{C3380CC4-5D6E-409C-BE32-E72D297353CC}">
              <c16:uniqueId val="{00000000-398A-4198-BA85-69D7CDB60F99}"/>
            </c:ext>
          </c:extLst>
        </c:ser>
        <c:dLbls>
          <c:showLegendKey val="0"/>
          <c:showVal val="0"/>
          <c:showCatName val="0"/>
          <c:showSerName val="0"/>
          <c:showPercent val="0"/>
          <c:showBubbleSize val="0"/>
        </c:dLbls>
        <c:gapWidth val="150"/>
        <c:axId val="164088064"/>
        <c:axId val="16409433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398A-4198-BA85-69D7CDB60F99}"/>
            </c:ext>
          </c:extLst>
        </c:ser>
        <c:dLbls>
          <c:showLegendKey val="0"/>
          <c:showVal val="0"/>
          <c:showCatName val="0"/>
          <c:showSerName val="0"/>
          <c:showPercent val="0"/>
          <c:showBubbleSize val="0"/>
        </c:dLbls>
        <c:marker val="1"/>
        <c:smooth val="0"/>
        <c:axId val="164088064"/>
        <c:axId val="164094336"/>
      </c:lineChart>
      <c:dateAx>
        <c:axId val="164088064"/>
        <c:scaling>
          <c:orientation val="minMax"/>
        </c:scaling>
        <c:delete val="1"/>
        <c:axPos val="b"/>
        <c:numFmt formatCode="ge" sourceLinked="1"/>
        <c:majorTickMark val="none"/>
        <c:minorTickMark val="none"/>
        <c:tickLblPos val="none"/>
        <c:crossAx val="164094336"/>
        <c:crosses val="autoZero"/>
        <c:auto val="1"/>
        <c:lblOffset val="100"/>
        <c:baseTimeUnit val="years"/>
      </c:dateAx>
      <c:valAx>
        <c:axId val="164094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40880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304.33999999999997</c:v>
                </c:pt>
                <c:pt idx="1">
                  <c:v>293</c:v>
                </c:pt>
                <c:pt idx="2">
                  <c:v>283.08999999999997</c:v>
                </c:pt>
                <c:pt idx="3">
                  <c:v>273.60000000000002</c:v>
                </c:pt>
                <c:pt idx="4">
                  <c:v>261.66000000000003</c:v>
                </c:pt>
              </c:numCache>
            </c:numRef>
          </c:val>
          <c:extLst xmlns:c16r2="http://schemas.microsoft.com/office/drawing/2015/06/chart">
            <c:ext xmlns:c16="http://schemas.microsoft.com/office/drawing/2014/chart" uri="{C3380CC4-5D6E-409C-BE32-E72D297353CC}">
              <c16:uniqueId val="{00000000-8ADC-4819-873C-BE3F95A14846}"/>
            </c:ext>
          </c:extLst>
        </c:ser>
        <c:dLbls>
          <c:showLegendKey val="0"/>
          <c:showVal val="0"/>
          <c:showCatName val="0"/>
          <c:showSerName val="0"/>
          <c:showPercent val="0"/>
          <c:showBubbleSize val="0"/>
        </c:dLbls>
        <c:gapWidth val="150"/>
        <c:axId val="171804544"/>
        <c:axId val="17181491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8ADC-4819-873C-BE3F95A14846}"/>
            </c:ext>
          </c:extLst>
        </c:ser>
        <c:dLbls>
          <c:showLegendKey val="0"/>
          <c:showVal val="0"/>
          <c:showCatName val="0"/>
          <c:showSerName val="0"/>
          <c:showPercent val="0"/>
          <c:showBubbleSize val="0"/>
        </c:dLbls>
        <c:marker val="1"/>
        <c:smooth val="0"/>
        <c:axId val="171804544"/>
        <c:axId val="171814912"/>
      </c:lineChart>
      <c:dateAx>
        <c:axId val="171804544"/>
        <c:scaling>
          <c:orientation val="minMax"/>
        </c:scaling>
        <c:delete val="1"/>
        <c:axPos val="b"/>
        <c:numFmt formatCode="ge" sourceLinked="1"/>
        <c:majorTickMark val="none"/>
        <c:minorTickMark val="none"/>
        <c:tickLblPos val="none"/>
        <c:crossAx val="171814912"/>
        <c:crosses val="autoZero"/>
        <c:auto val="1"/>
        <c:lblOffset val="100"/>
        <c:baseTimeUnit val="years"/>
      </c:dateAx>
      <c:valAx>
        <c:axId val="171814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1804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136.41999999999999</c:v>
                </c:pt>
                <c:pt idx="1">
                  <c:v>136.13</c:v>
                </c:pt>
                <c:pt idx="2">
                  <c:v>131.47</c:v>
                </c:pt>
                <c:pt idx="3">
                  <c:v>141.06</c:v>
                </c:pt>
                <c:pt idx="4">
                  <c:v>134.72</c:v>
                </c:pt>
              </c:numCache>
            </c:numRef>
          </c:val>
          <c:extLst xmlns:c16r2="http://schemas.microsoft.com/office/drawing/2015/06/chart">
            <c:ext xmlns:c16="http://schemas.microsoft.com/office/drawing/2014/chart" uri="{C3380CC4-5D6E-409C-BE32-E72D297353CC}">
              <c16:uniqueId val="{00000000-DE0A-4641-AF85-600268F9D0EF}"/>
            </c:ext>
          </c:extLst>
        </c:ser>
        <c:dLbls>
          <c:showLegendKey val="0"/>
          <c:showVal val="0"/>
          <c:showCatName val="0"/>
          <c:showSerName val="0"/>
          <c:showPercent val="0"/>
          <c:showBubbleSize val="0"/>
        </c:dLbls>
        <c:gapWidth val="150"/>
        <c:axId val="171853312"/>
        <c:axId val="17185523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DE0A-4641-AF85-600268F9D0EF}"/>
            </c:ext>
          </c:extLst>
        </c:ser>
        <c:dLbls>
          <c:showLegendKey val="0"/>
          <c:showVal val="0"/>
          <c:showCatName val="0"/>
          <c:showSerName val="0"/>
          <c:showPercent val="0"/>
          <c:showBubbleSize val="0"/>
        </c:dLbls>
        <c:marker val="1"/>
        <c:smooth val="0"/>
        <c:axId val="171853312"/>
        <c:axId val="171855232"/>
      </c:lineChart>
      <c:dateAx>
        <c:axId val="171853312"/>
        <c:scaling>
          <c:orientation val="minMax"/>
        </c:scaling>
        <c:delete val="1"/>
        <c:axPos val="b"/>
        <c:numFmt formatCode="ge" sourceLinked="1"/>
        <c:majorTickMark val="none"/>
        <c:minorTickMark val="none"/>
        <c:tickLblPos val="none"/>
        <c:crossAx val="171855232"/>
        <c:crosses val="autoZero"/>
        <c:auto val="1"/>
        <c:lblOffset val="100"/>
        <c:baseTimeUnit val="years"/>
      </c:dateAx>
      <c:valAx>
        <c:axId val="171855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18533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9.93</c:v>
                </c:pt>
                <c:pt idx="1">
                  <c:v>9.9499999999999993</c:v>
                </c:pt>
                <c:pt idx="2">
                  <c:v>10.3</c:v>
                </c:pt>
                <c:pt idx="3">
                  <c:v>9.61</c:v>
                </c:pt>
                <c:pt idx="4">
                  <c:v>10.09</c:v>
                </c:pt>
              </c:numCache>
            </c:numRef>
          </c:val>
          <c:extLst xmlns:c16r2="http://schemas.microsoft.com/office/drawing/2015/06/chart">
            <c:ext xmlns:c16="http://schemas.microsoft.com/office/drawing/2014/chart" uri="{C3380CC4-5D6E-409C-BE32-E72D297353CC}">
              <c16:uniqueId val="{00000000-0EC2-4512-9A78-9786CFD2FD46}"/>
            </c:ext>
          </c:extLst>
        </c:ser>
        <c:dLbls>
          <c:showLegendKey val="0"/>
          <c:showVal val="0"/>
          <c:showCatName val="0"/>
          <c:showSerName val="0"/>
          <c:showPercent val="0"/>
          <c:showBubbleSize val="0"/>
        </c:dLbls>
        <c:gapWidth val="150"/>
        <c:axId val="171910272"/>
        <c:axId val="17191219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0EC2-4512-9A78-9786CFD2FD46}"/>
            </c:ext>
          </c:extLst>
        </c:ser>
        <c:dLbls>
          <c:showLegendKey val="0"/>
          <c:showVal val="0"/>
          <c:showCatName val="0"/>
          <c:showSerName val="0"/>
          <c:showPercent val="0"/>
          <c:showBubbleSize val="0"/>
        </c:dLbls>
        <c:marker val="1"/>
        <c:smooth val="0"/>
        <c:axId val="171910272"/>
        <c:axId val="171912192"/>
      </c:lineChart>
      <c:dateAx>
        <c:axId val="171910272"/>
        <c:scaling>
          <c:orientation val="minMax"/>
        </c:scaling>
        <c:delete val="1"/>
        <c:axPos val="b"/>
        <c:numFmt formatCode="ge" sourceLinked="1"/>
        <c:majorTickMark val="none"/>
        <c:minorTickMark val="none"/>
        <c:tickLblPos val="none"/>
        <c:crossAx val="171912192"/>
        <c:crosses val="autoZero"/>
        <c:auto val="1"/>
        <c:lblOffset val="100"/>
        <c:baseTimeUnit val="years"/>
      </c:dateAx>
      <c:valAx>
        <c:axId val="171912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19102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61.25</c:v>
                </c:pt>
                <c:pt idx="1">
                  <c:v>64.06</c:v>
                </c:pt>
                <c:pt idx="2">
                  <c:v>65.05</c:v>
                </c:pt>
                <c:pt idx="3">
                  <c:v>64.760000000000005</c:v>
                </c:pt>
                <c:pt idx="4">
                  <c:v>65.319999999999993</c:v>
                </c:pt>
              </c:numCache>
            </c:numRef>
          </c:val>
          <c:extLst xmlns:c16r2="http://schemas.microsoft.com/office/drawing/2015/06/chart">
            <c:ext xmlns:c16="http://schemas.microsoft.com/office/drawing/2014/chart" uri="{C3380CC4-5D6E-409C-BE32-E72D297353CC}">
              <c16:uniqueId val="{00000000-3163-4A7D-837B-F4CAF4AAA618}"/>
            </c:ext>
          </c:extLst>
        </c:ser>
        <c:dLbls>
          <c:showLegendKey val="0"/>
          <c:showVal val="0"/>
          <c:showCatName val="0"/>
          <c:showSerName val="0"/>
          <c:showPercent val="0"/>
          <c:showBubbleSize val="0"/>
        </c:dLbls>
        <c:gapWidth val="150"/>
        <c:axId val="171946752"/>
        <c:axId val="17194867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3163-4A7D-837B-F4CAF4AAA618}"/>
            </c:ext>
          </c:extLst>
        </c:ser>
        <c:dLbls>
          <c:showLegendKey val="0"/>
          <c:showVal val="0"/>
          <c:showCatName val="0"/>
          <c:showSerName val="0"/>
          <c:showPercent val="0"/>
          <c:showBubbleSize val="0"/>
        </c:dLbls>
        <c:marker val="1"/>
        <c:smooth val="0"/>
        <c:axId val="171946752"/>
        <c:axId val="171948672"/>
      </c:lineChart>
      <c:dateAx>
        <c:axId val="171946752"/>
        <c:scaling>
          <c:orientation val="minMax"/>
        </c:scaling>
        <c:delete val="1"/>
        <c:axPos val="b"/>
        <c:numFmt formatCode="ge" sourceLinked="1"/>
        <c:majorTickMark val="none"/>
        <c:minorTickMark val="none"/>
        <c:tickLblPos val="none"/>
        <c:crossAx val="171948672"/>
        <c:crosses val="autoZero"/>
        <c:auto val="1"/>
        <c:lblOffset val="100"/>
        <c:baseTimeUnit val="years"/>
      </c:dateAx>
      <c:valAx>
        <c:axId val="171948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1946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91.25</c:v>
                </c:pt>
                <c:pt idx="1">
                  <c:v>91.25</c:v>
                </c:pt>
                <c:pt idx="2">
                  <c:v>91.26</c:v>
                </c:pt>
                <c:pt idx="3">
                  <c:v>91.09</c:v>
                </c:pt>
                <c:pt idx="4">
                  <c:v>91.52</c:v>
                </c:pt>
              </c:numCache>
            </c:numRef>
          </c:val>
          <c:extLst xmlns:c16r2="http://schemas.microsoft.com/office/drawing/2015/06/chart">
            <c:ext xmlns:c16="http://schemas.microsoft.com/office/drawing/2014/chart" uri="{C3380CC4-5D6E-409C-BE32-E72D297353CC}">
              <c16:uniqueId val="{00000000-A396-492C-A792-3F4536763944}"/>
            </c:ext>
          </c:extLst>
        </c:ser>
        <c:dLbls>
          <c:showLegendKey val="0"/>
          <c:showVal val="0"/>
          <c:showCatName val="0"/>
          <c:showSerName val="0"/>
          <c:showPercent val="0"/>
          <c:showBubbleSize val="0"/>
        </c:dLbls>
        <c:gapWidth val="150"/>
        <c:axId val="172011904"/>
        <c:axId val="17201382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A396-492C-A792-3F4536763944}"/>
            </c:ext>
          </c:extLst>
        </c:ser>
        <c:dLbls>
          <c:showLegendKey val="0"/>
          <c:showVal val="0"/>
          <c:showCatName val="0"/>
          <c:showSerName val="0"/>
          <c:showPercent val="0"/>
          <c:showBubbleSize val="0"/>
        </c:dLbls>
        <c:marker val="1"/>
        <c:smooth val="0"/>
        <c:axId val="172011904"/>
        <c:axId val="172013824"/>
      </c:lineChart>
      <c:dateAx>
        <c:axId val="172011904"/>
        <c:scaling>
          <c:orientation val="minMax"/>
        </c:scaling>
        <c:delete val="1"/>
        <c:axPos val="b"/>
        <c:numFmt formatCode="ge" sourceLinked="1"/>
        <c:majorTickMark val="none"/>
        <c:minorTickMark val="none"/>
        <c:tickLblPos val="none"/>
        <c:crossAx val="172013824"/>
        <c:crosses val="autoZero"/>
        <c:auto val="1"/>
        <c:lblOffset val="100"/>
        <c:baseTimeUnit val="years"/>
      </c:dateAx>
      <c:valAx>
        <c:axId val="1720138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2011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S16" zoomScale="80" zoomScaleNormal="8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兵庫県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709930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4</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463733</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67.7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99</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649733</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133.09</v>
      </c>
      <c r="Y32" s="128"/>
      <c r="Z32" s="128"/>
      <c r="AA32" s="128"/>
      <c r="AB32" s="128"/>
      <c r="AC32" s="128"/>
      <c r="AD32" s="128"/>
      <c r="AE32" s="128"/>
      <c r="AF32" s="128"/>
      <c r="AG32" s="128"/>
      <c r="AH32" s="128"/>
      <c r="AI32" s="128"/>
      <c r="AJ32" s="128"/>
      <c r="AK32" s="128"/>
      <c r="AL32" s="128"/>
      <c r="AM32" s="128"/>
      <c r="AN32" s="128"/>
      <c r="AO32" s="128"/>
      <c r="AP32" s="128"/>
      <c r="AQ32" s="129"/>
      <c r="AR32" s="127">
        <f>データ!U6</f>
        <v>132.68</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128.34</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137.19999999999999</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134.82</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953.89</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875.52</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849.27</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852.83</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640.78</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304.33999999999997</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293</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283.08999999999997</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273.60000000000002</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261.66000000000003</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7.2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7.2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104</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136.41999999999999</v>
      </c>
      <c r="Y55" s="128"/>
      <c r="Z55" s="128"/>
      <c r="AA55" s="128"/>
      <c r="AB55" s="128"/>
      <c r="AC55" s="128"/>
      <c r="AD55" s="128"/>
      <c r="AE55" s="128"/>
      <c r="AF55" s="128"/>
      <c r="AG55" s="128"/>
      <c r="AH55" s="128"/>
      <c r="AI55" s="128"/>
      <c r="AJ55" s="128"/>
      <c r="AK55" s="128"/>
      <c r="AL55" s="128"/>
      <c r="AM55" s="128"/>
      <c r="AN55" s="128"/>
      <c r="AO55" s="128"/>
      <c r="AP55" s="128"/>
      <c r="AQ55" s="129"/>
      <c r="AR55" s="127">
        <f>データ!BM6</f>
        <v>136.13</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131.47</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141.06</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134.72</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9.93</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9.9499999999999993</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10.3</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9.61</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10.09</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61.25</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64.06</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65.05</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64.760000000000005</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65.319999999999993</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91.25</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91.25</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91.26</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91.09</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91.52</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103</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48.34</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50.38</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52.1</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53.78</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55.79</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57.26</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60.45</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63.51</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65.78</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65.75</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0.05</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0.05</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0.03</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0.02</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ohpWgZxt0toRecEbchGBpf/Q/+mzgxIxrTEtOBdEC9smdcyHiDTuBDlwLgLx78Cjo4vib+X9rwRsjVgEEce8Q==" saltValue="PWguF8TXyBtzHRCQk+EFd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133.09</v>
      </c>
      <c r="U6" s="52">
        <f>U7</f>
        <v>132.68</v>
      </c>
      <c r="V6" s="52">
        <f>V7</f>
        <v>128.34</v>
      </c>
      <c r="W6" s="52">
        <f>W7</f>
        <v>137.19999999999999</v>
      </c>
      <c r="X6" s="52">
        <f t="shared" si="3"/>
        <v>134.82</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953.89</v>
      </c>
      <c r="AQ6" s="52">
        <f>AQ7</f>
        <v>875.52</v>
      </c>
      <c r="AR6" s="52">
        <f>AR7</f>
        <v>849.27</v>
      </c>
      <c r="AS6" s="52">
        <f>AS7</f>
        <v>852.83</v>
      </c>
      <c r="AT6" s="52">
        <f t="shared" si="3"/>
        <v>640.78</v>
      </c>
      <c r="AU6" s="52">
        <f t="shared" si="3"/>
        <v>221.79</v>
      </c>
      <c r="AV6" s="52">
        <f t="shared" si="3"/>
        <v>312.67</v>
      </c>
      <c r="AW6" s="52">
        <f t="shared" si="3"/>
        <v>345.05</v>
      </c>
      <c r="AX6" s="52">
        <f t="shared" si="3"/>
        <v>379.14</v>
      </c>
      <c r="AY6" s="52">
        <f t="shared" si="3"/>
        <v>394.58</v>
      </c>
      <c r="AZ6" s="50" t="str">
        <f>IF(AZ7="-","【-】","【"&amp;SUBSTITUTE(TEXT(AZ7,"#,##0.00"),"-","△")&amp;"】")</f>
        <v>【450.05】</v>
      </c>
      <c r="BA6" s="52">
        <f t="shared" si="3"/>
        <v>304.33999999999997</v>
      </c>
      <c r="BB6" s="52">
        <f>BB7</f>
        <v>293</v>
      </c>
      <c r="BC6" s="52">
        <f>BC7</f>
        <v>283.08999999999997</v>
      </c>
      <c r="BD6" s="52">
        <f>BD7</f>
        <v>273.60000000000002</v>
      </c>
      <c r="BE6" s="52">
        <f t="shared" si="3"/>
        <v>261.66000000000003</v>
      </c>
      <c r="BF6" s="52">
        <f t="shared" si="3"/>
        <v>297.23</v>
      </c>
      <c r="BG6" s="52">
        <f t="shared" si="3"/>
        <v>272.8</v>
      </c>
      <c r="BH6" s="52">
        <f t="shared" si="3"/>
        <v>255.89</v>
      </c>
      <c r="BI6" s="52">
        <f t="shared" si="3"/>
        <v>242.57</v>
      </c>
      <c r="BJ6" s="52">
        <f t="shared" si="3"/>
        <v>235.79</v>
      </c>
      <c r="BK6" s="50" t="str">
        <f>IF(BK7="-","【-】","【"&amp;SUBSTITUTE(TEXT(BK7,"#,##0.00"),"-","△")&amp;"】")</f>
        <v>【246.04】</v>
      </c>
      <c r="BL6" s="52">
        <f t="shared" si="3"/>
        <v>136.41999999999999</v>
      </c>
      <c r="BM6" s="52">
        <f>BM7</f>
        <v>136.13</v>
      </c>
      <c r="BN6" s="52">
        <f>BN7</f>
        <v>131.47</v>
      </c>
      <c r="BO6" s="52">
        <f>BO7</f>
        <v>141.06</v>
      </c>
      <c r="BP6" s="52">
        <f t="shared" si="3"/>
        <v>134.72</v>
      </c>
      <c r="BQ6" s="52">
        <f t="shared" si="3"/>
        <v>118.2</v>
      </c>
      <c r="BR6" s="52">
        <f t="shared" si="3"/>
        <v>119.5</v>
      </c>
      <c r="BS6" s="52">
        <f t="shared" si="3"/>
        <v>118.99</v>
      </c>
      <c r="BT6" s="52">
        <f t="shared" si="3"/>
        <v>119.17</v>
      </c>
      <c r="BU6" s="52">
        <f t="shared" si="3"/>
        <v>117.72</v>
      </c>
      <c r="BV6" s="50" t="str">
        <f>IF(BV7="-","【-】","【"&amp;SUBSTITUTE(TEXT(BV7,"#,##0.00"),"-","△")&amp;"】")</f>
        <v>【114.16】</v>
      </c>
      <c r="BW6" s="52">
        <f t="shared" si="3"/>
        <v>9.93</v>
      </c>
      <c r="BX6" s="52">
        <f>BX7</f>
        <v>9.9499999999999993</v>
      </c>
      <c r="BY6" s="52">
        <f>BY7</f>
        <v>10.3</v>
      </c>
      <c r="BZ6" s="52">
        <f>BZ7</f>
        <v>9.61</v>
      </c>
      <c r="CA6" s="52">
        <f t="shared" si="3"/>
        <v>10.09</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61.25</v>
      </c>
      <c r="CI6" s="52">
        <f>CI7</f>
        <v>64.06</v>
      </c>
      <c r="CJ6" s="52">
        <f>CJ7</f>
        <v>65.05</v>
      </c>
      <c r="CK6" s="52">
        <f>CK7</f>
        <v>64.760000000000005</v>
      </c>
      <c r="CL6" s="52">
        <f t="shared" si="5"/>
        <v>65.319999999999993</v>
      </c>
      <c r="CM6" s="52">
        <f t="shared" si="5"/>
        <v>57.65</v>
      </c>
      <c r="CN6" s="52">
        <f t="shared" si="5"/>
        <v>57.52</v>
      </c>
      <c r="CO6" s="52">
        <f t="shared" si="5"/>
        <v>57.55</v>
      </c>
      <c r="CP6" s="52">
        <f t="shared" si="5"/>
        <v>57.69</v>
      </c>
      <c r="CQ6" s="52">
        <f t="shared" si="5"/>
        <v>58.56</v>
      </c>
      <c r="CR6" s="50" t="str">
        <f>IF(CR7="-","【-】","【"&amp;SUBSTITUTE(TEXT(CR7,"#,##0.00"),"-","△")&amp;"】")</f>
        <v>【55.52】</v>
      </c>
      <c r="CS6" s="52">
        <f t="shared" ref="CS6:DB6" si="6">CS7</f>
        <v>91.25</v>
      </c>
      <c r="CT6" s="52">
        <f>CT7</f>
        <v>91.25</v>
      </c>
      <c r="CU6" s="52">
        <f>CU7</f>
        <v>91.26</v>
      </c>
      <c r="CV6" s="52">
        <f>CV7</f>
        <v>91.09</v>
      </c>
      <c r="CW6" s="52">
        <f t="shared" si="6"/>
        <v>91.52</v>
      </c>
      <c r="CX6" s="52">
        <f t="shared" si="6"/>
        <v>79.72</v>
      </c>
      <c r="CY6" s="52">
        <f t="shared" si="6"/>
        <v>79.7</v>
      </c>
      <c r="CZ6" s="52">
        <f t="shared" si="6"/>
        <v>79.42</v>
      </c>
      <c r="DA6" s="52">
        <f t="shared" si="6"/>
        <v>79.2</v>
      </c>
      <c r="DB6" s="52">
        <f t="shared" si="6"/>
        <v>80.5</v>
      </c>
      <c r="DC6" s="50" t="str">
        <f>IF(DC7="-","【-】","【"&amp;SUBSTITUTE(TEXT(DC7,"#,##0.00"),"-","△")&amp;"】")</f>
        <v>【77.10】</v>
      </c>
      <c r="DD6" s="52">
        <f t="shared" ref="DD6:DM6" si="7">DD7</f>
        <v>48.34</v>
      </c>
      <c r="DE6" s="52">
        <f>DE7</f>
        <v>50.38</v>
      </c>
      <c r="DF6" s="52">
        <f>DF7</f>
        <v>52.1</v>
      </c>
      <c r="DG6" s="52">
        <f>DG7</f>
        <v>53.78</v>
      </c>
      <c r="DH6" s="52">
        <f t="shared" si="7"/>
        <v>55.79</v>
      </c>
      <c r="DI6" s="52">
        <f t="shared" si="7"/>
        <v>56.41</v>
      </c>
      <c r="DJ6" s="52">
        <f t="shared" si="7"/>
        <v>57.35</v>
      </c>
      <c r="DK6" s="52">
        <f t="shared" si="7"/>
        <v>57.93</v>
      </c>
      <c r="DL6" s="52">
        <f t="shared" si="7"/>
        <v>58.88</v>
      </c>
      <c r="DM6" s="52">
        <f t="shared" si="7"/>
        <v>59.48</v>
      </c>
      <c r="DN6" s="50" t="str">
        <f>IF(DN7="-","【-】","【"&amp;SUBSTITUTE(TEXT(DN7,"#,##0.00"),"-","△")&amp;"】")</f>
        <v>【58.53】</v>
      </c>
      <c r="DO6" s="52">
        <f t="shared" ref="DO6:DX6" si="8">DO7</f>
        <v>57.26</v>
      </c>
      <c r="DP6" s="52">
        <f>DP7</f>
        <v>60.45</v>
      </c>
      <c r="DQ6" s="52">
        <f>DQ7</f>
        <v>63.51</v>
      </c>
      <c r="DR6" s="52">
        <f>DR7</f>
        <v>65.78</v>
      </c>
      <c r="DS6" s="52">
        <f t="shared" si="8"/>
        <v>65.75</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0.05</v>
      </c>
      <c r="EB6" s="52">
        <f>EB7</f>
        <v>0.05</v>
      </c>
      <c r="EC6" s="52">
        <f>EC7</f>
        <v>0.03</v>
      </c>
      <c r="ED6" s="52">
        <f t="shared" si="9"/>
        <v>0.02</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709930</v>
      </c>
      <c r="L7" s="54" t="s">
        <v>95</v>
      </c>
      <c r="M7" s="55">
        <v>4</v>
      </c>
      <c r="N7" s="55">
        <v>463733</v>
      </c>
      <c r="O7" s="56" t="s">
        <v>96</v>
      </c>
      <c r="P7" s="56">
        <v>67.7</v>
      </c>
      <c r="Q7" s="55">
        <v>99</v>
      </c>
      <c r="R7" s="55">
        <v>649733</v>
      </c>
      <c r="S7" s="54" t="s">
        <v>97</v>
      </c>
      <c r="T7" s="57">
        <v>133.09</v>
      </c>
      <c r="U7" s="57">
        <v>132.68</v>
      </c>
      <c r="V7" s="57">
        <v>128.34</v>
      </c>
      <c r="W7" s="57">
        <v>137.19999999999999</v>
      </c>
      <c r="X7" s="57">
        <v>134.82</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953.89</v>
      </c>
      <c r="AQ7" s="57">
        <v>875.52</v>
      </c>
      <c r="AR7" s="57">
        <v>849.27</v>
      </c>
      <c r="AS7" s="57">
        <v>852.83</v>
      </c>
      <c r="AT7" s="57">
        <v>640.78</v>
      </c>
      <c r="AU7" s="57">
        <v>221.79</v>
      </c>
      <c r="AV7" s="57">
        <v>312.67</v>
      </c>
      <c r="AW7" s="57">
        <v>345.05</v>
      </c>
      <c r="AX7" s="57">
        <v>379.14</v>
      </c>
      <c r="AY7" s="57">
        <v>394.58</v>
      </c>
      <c r="AZ7" s="57">
        <v>450.05</v>
      </c>
      <c r="BA7" s="57">
        <v>304.33999999999997</v>
      </c>
      <c r="BB7" s="57">
        <v>293</v>
      </c>
      <c r="BC7" s="57">
        <v>283.08999999999997</v>
      </c>
      <c r="BD7" s="57">
        <v>273.60000000000002</v>
      </c>
      <c r="BE7" s="57">
        <v>261.66000000000003</v>
      </c>
      <c r="BF7" s="57">
        <v>297.23</v>
      </c>
      <c r="BG7" s="57">
        <v>272.8</v>
      </c>
      <c r="BH7" s="57">
        <v>255.89</v>
      </c>
      <c r="BI7" s="57">
        <v>242.57</v>
      </c>
      <c r="BJ7" s="57">
        <v>235.79</v>
      </c>
      <c r="BK7" s="57">
        <v>246.04</v>
      </c>
      <c r="BL7" s="57">
        <v>136.41999999999999</v>
      </c>
      <c r="BM7" s="57">
        <v>136.13</v>
      </c>
      <c r="BN7" s="57">
        <v>131.47</v>
      </c>
      <c r="BO7" s="57">
        <v>141.06</v>
      </c>
      <c r="BP7" s="57">
        <v>134.72</v>
      </c>
      <c r="BQ7" s="57">
        <v>118.2</v>
      </c>
      <c r="BR7" s="57">
        <v>119.5</v>
      </c>
      <c r="BS7" s="57">
        <v>118.99</v>
      </c>
      <c r="BT7" s="57">
        <v>119.17</v>
      </c>
      <c r="BU7" s="57">
        <v>117.72</v>
      </c>
      <c r="BV7" s="57">
        <v>114.16</v>
      </c>
      <c r="BW7" s="57">
        <v>9.93</v>
      </c>
      <c r="BX7" s="57">
        <v>9.9499999999999993</v>
      </c>
      <c r="BY7" s="57">
        <v>10.3</v>
      </c>
      <c r="BZ7" s="57">
        <v>9.61</v>
      </c>
      <c r="CA7" s="57">
        <v>10.09</v>
      </c>
      <c r="CB7" s="57">
        <v>17.100000000000001</v>
      </c>
      <c r="CC7" s="57">
        <v>16.91</v>
      </c>
      <c r="CD7" s="57">
        <v>16.850000000000001</v>
      </c>
      <c r="CE7" s="57">
        <v>16.8</v>
      </c>
      <c r="CF7" s="57">
        <v>17.03</v>
      </c>
      <c r="CG7" s="57">
        <v>18.71</v>
      </c>
      <c r="CH7" s="57">
        <v>61.25</v>
      </c>
      <c r="CI7" s="57">
        <v>64.06</v>
      </c>
      <c r="CJ7" s="57">
        <v>65.05</v>
      </c>
      <c r="CK7" s="57">
        <v>64.760000000000005</v>
      </c>
      <c r="CL7" s="57">
        <v>65.319999999999993</v>
      </c>
      <c r="CM7" s="57">
        <v>57.65</v>
      </c>
      <c r="CN7" s="57">
        <v>57.52</v>
      </c>
      <c r="CO7" s="57">
        <v>57.55</v>
      </c>
      <c r="CP7" s="57">
        <v>57.69</v>
      </c>
      <c r="CQ7" s="57">
        <v>58.56</v>
      </c>
      <c r="CR7" s="57">
        <v>55.52</v>
      </c>
      <c r="CS7" s="57">
        <v>91.25</v>
      </c>
      <c r="CT7" s="57">
        <v>91.25</v>
      </c>
      <c r="CU7" s="57">
        <v>91.26</v>
      </c>
      <c r="CV7" s="57">
        <v>91.09</v>
      </c>
      <c r="CW7" s="57">
        <v>91.52</v>
      </c>
      <c r="CX7" s="57">
        <v>79.72</v>
      </c>
      <c r="CY7" s="57">
        <v>79.7</v>
      </c>
      <c r="CZ7" s="57">
        <v>79.42</v>
      </c>
      <c r="DA7" s="57">
        <v>79.2</v>
      </c>
      <c r="DB7" s="57">
        <v>80.5</v>
      </c>
      <c r="DC7" s="57">
        <v>77.099999999999994</v>
      </c>
      <c r="DD7" s="57">
        <v>48.34</v>
      </c>
      <c r="DE7" s="57">
        <v>50.38</v>
      </c>
      <c r="DF7" s="57">
        <v>52.1</v>
      </c>
      <c r="DG7" s="57">
        <v>53.78</v>
      </c>
      <c r="DH7" s="57">
        <v>55.79</v>
      </c>
      <c r="DI7" s="57">
        <v>56.41</v>
      </c>
      <c r="DJ7" s="57">
        <v>57.35</v>
      </c>
      <c r="DK7" s="57">
        <v>57.93</v>
      </c>
      <c r="DL7" s="57">
        <v>58.88</v>
      </c>
      <c r="DM7" s="57">
        <v>59.48</v>
      </c>
      <c r="DN7" s="57">
        <v>58.53</v>
      </c>
      <c r="DO7" s="57">
        <v>57.26</v>
      </c>
      <c r="DP7" s="57">
        <v>60.45</v>
      </c>
      <c r="DQ7" s="57">
        <v>63.51</v>
      </c>
      <c r="DR7" s="57">
        <v>65.78</v>
      </c>
      <c r="DS7" s="57">
        <v>65.75</v>
      </c>
      <c r="DT7" s="57">
        <v>40.61</v>
      </c>
      <c r="DU7" s="57">
        <v>37.619999999999997</v>
      </c>
      <c r="DV7" s="57">
        <v>41.79</v>
      </c>
      <c r="DW7" s="57">
        <v>43.44</v>
      </c>
      <c r="DX7" s="57">
        <v>48.09</v>
      </c>
      <c r="DY7" s="57">
        <v>45.47</v>
      </c>
      <c r="DZ7" s="57">
        <v>0</v>
      </c>
      <c r="EA7" s="57">
        <v>0.05</v>
      </c>
      <c r="EB7" s="57">
        <v>0.05</v>
      </c>
      <c r="EC7" s="57">
        <v>0.03</v>
      </c>
      <c r="ED7" s="57">
        <v>0.02</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133.09</v>
      </c>
      <c r="V11" s="64">
        <f>IF(U6="-",NA(),U6)</f>
        <v>132.68</v>
      </c>
      <c r="W11" s="64">
        <f>IF(V6="-",NA(),V6)</f>
        <v>128.34</v>
      </c>
      <c r="X11" s="64">
        <f>IF(W6="-",NA(),W6)</f>
        <v>137.19999999999999</v>
      </c>
      <c r="Y11" s="64">
        <f>IF(X6="-",NA(),X6)</f>
        <v>134.82</v>
      </c>
      <c r="AE11" s="63" t="s">
        <v>23</v>
      </c>
      <c r="AF11" s="64">
        <f>IF(AE6="-",NA(),AE6)</f>
        <v>0</v>
      </c>
      <c r="AG11" s="64">
        <f>IF(AF6="-",NA(),AF6)</f>
        <v>0</v>
      </c>
      <c r="AH11" s="64">
        <f>IF(AG6="-",NA(),AG6)</f>
        <v>0</v>
      </c>
      <c r="AI11" s="64">
        <f>IF(AH6="-",NA(),AH6)</f>
        <v>0</v>
      </c>
      <c r="AJ11" s="64">
        <f>IF(AI6="-",NA(),AI6)</f>
        <v>0</v>
      </c>
      <c r="AP11" s="63" t="s">
        <v>23</v>
      </c>
      <c r="AQ11" s="64">
        <f>IF(AP6="-",NA(),AP6)</f>
        <v>953.89</v>
      </c>
      <c r="AR11" s="64">
        <f>IF(AQ6="-",NA(),AQ6)</f>
        <v>875.52</v>
      </c>
      <c r="AS11" s="64">
        <f>IF(AR6="-",NA(),AR6)</f>
        <v>849.27</v>
      </c>
      <c r="AT11" s="64">
        <f>IF(AS6="-",NA(),AS6)</f>
        <v>852.83</v>
      </c>
      <c r="AU11" s="64">
        <f>IF(AT6="-",NA(),AT6)</f>
        <v>640.78</v>
      </c>
      <c r="BA11" s="63" t="s">
        <v>23</v>
      </c>
      <c r="BB11" s="64">
        <f>IF(BA6="-",NA(),BA6)</f>
        <v>304.33999999999997</v>
      </c>
      <c r="BC11" s="64">
        <f>IF(BB6="-",NA(),BB6)</f>
        <v>293</v>
      </c>
      <c r="BD11" s="64">
        <f>IF(BC6="-",NA(),BC6)</f>
        <v>283.08999999999997</v>
      </c>
      <c r="BE11" s="64">
        <f>IF(BD6="-",NA(),BD6)</f>
        <v>273.60000000000002</v>
      </c>
      <c r="BF11" s="64">
        <f>IF(BE6="-",NA(),BE6)</f>
        <v>261.66000000000003</v>
      </c>
      <c r="BL11" s="63" t="s">
        <v>23</v>
      </c>
      <c r="BM11" s="64">
        <f>IF(BL6="-",NA(),BL6)</f>
        <v>136.41999999999999</v>
      </c>
      <c r="BN11" s="64">
        <f>IF(BM6="-",NA(),BM6)</f>
        <v>136.13</v>
      </c>
      <c r="BO11" s="64">
        <f>IF(BN6="-",NA(),BN6)</f>
        <v>131.47</v>
      </c>
      <c r="BP11" s="64">
        <f>IF(BO6="-",NA(),BO6)</f>
        <v>141.06</v>
      </c>
      <c r="BQ11" s="64">
        <f>IF(BP6="-",NA(),BP6)</f>
        <v>134.72</v>
      </c>
      <c r="BW11" s="63" t="s">
        <v>23</v>
      </c>
      <c r="BX11" s="64">
        <f>IF(BW6="-",NA(),BW6)</f>
        <v>9.93</v>
      </c>
      <c r="BY11" s="64">
        <f>IF(BX6="-",NA(),BX6)</f>
        <v>9.9499999999999993</v>
      </c>
      <c r="BZ11" s="64">
        <f>IF(BY6="-",NA(),BY6)</f>
        <v>10.3</v>
      </c>
      <c r="CA11" s="64">
        <f>IF(BZ6="-",NA(),BZ6)</f>
        <v>9.61</v>
      </c>
      <c r="CB11" s="64">
        <f>IF(CA6="-",NA(),CA6)</f>
        <v>10.09</v>
      </c>
      <c r="CH11" s="63" t="s">
        <v>23</v>
      </c>
      <c r="CI11" s="64">
        <f>IF(CH6="-",NA(),CH6)</f>
        <v>61.25</v>
      </c>
      <c r="CJ11" s="64">
        <f>IF(CI6="-",NA(),CI6)</f>
        <v>64.06</v>
      </c>
      <c r="CK11" s="64">
        <f>IF(CJ6="-",NA(),CJ6)</f>
        <v>65.05</v>
      </c>
      <c r="CL11" s="64">
        <f>IF(CK6="-",NA(),CK6)</f>
        <v>64.760000000000005</v>
      </c>
      <c r="CM11" s="64">
        <f>IF(CL6="-",NA(),CL6)</f>
        <v>65.319999999999993</v>
      </c>
      <c r="CS11" s="63" t="s">
        <v>23</v>
      </c>
      <c r="CT11" s="64">
        <f>IF(CS6="-",NA(),CS6)</f>
        <v>91.25</v>
      </c>
      <c r="CU11" s="64">
        <f>IF(CT6="-",NA(),CT6)</f>
        <v>91.25</v>
      </c>
      <c r="CV11" s="64">
        <f>IF(CU6="-",NA(),CU6)</f>
        <v>91.26</v>
      </c>
      <c r="CW11" s="64">
        <f>IF(CV6="-",NA(),CV6)</f>
        <v>91.09</v>
      </c>
      <c r="CX11" s="64">
        <f>IF(CW6="-",NA(),CW6)</f>
        <v>91.52</v>
      </c>
      <c r="DD11" s="63" t="s">
        <v>23</v>
      </c>
      <c r="DE11" s="64">
        <f>IF(DD6="-",NA(),DD6)</f>
        <v>48.34</v>
      </c>
      <c r="DF11" s="64">
        <f>IF(DE6="-",NA(),DE6)</f>
        <v>50.38</v>
      </c>
      <c r="DG11" s="64">
        <f>IF(DF6="-",NA(),DF6)</f>
        <v>52.1</v>
      </c>
      <c r="DH11" s="64">
        <f>IF(DG6="-",NA(),DG6)</f>
        <v>53.78</v>
      </c>
      <c r="DI11" s="64">
        <f>IF(DH6="-",NA(),DH6)</f>
        <v>55.79</v>
      </c>
      <c r="DO11" s="63" t="s">
        <v>23</v>
      </c>
      <c r="DP11" s="64">
        <f>IF(DO6="-",NA(),DO6)</f>
        <v>57.26</v>
      </c>
      <c r="DQ11" s="64">
        <f>IF(DP6="-",NA(),DP6)</f>
        <v>60.45</v>
      </c>
      <c r="DR11" s="64">
        <f>IF(DQ6="-",NA(),DQ6)</f>
        <v>63.51</v>
      </c>
      <c r="DS11" s="64">
        <f>IF(DR6="-",NA(),DR6)</f>
        <v>65.78</v>
      </c>
      <c r="DT11" s="64">
        <f>IF(DS6="-",NA(),DS6)</f>
        <v>65.75</v>
      </c>
      <c r="DZ11" s="63" t="s">
        <v>23</v>
      </c>
      <c r="EA11" s="64">
        <f>IF(DZ6="-",NA(),DZ6)</f>
        <v>0</v>
      </c>
      <c r="EB11" s="64">
        <f>IF(EA6="-",NA(),EA6)</f>
        <v>0.05</v>
      </c>
      <c r="EC11" s="64">
        <f>IF(EB6="-",NA(),EB6)</f>
        <v>0.05</v>
      </c>
      <c r="ED11" s="64">
        <f>IF(EC6="-",NA(),EC6)</f>
        <v>0.03</v>
      </c>
      <c r="EE11" s="64">
        <f>IF(ED6="-",NA(),ED6)</f>
        <v>0.02</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2020-01-28T07:04:36Z</cp:lastPrinted>
  <dcterms:created xsi:type="dcterms:W3CDTF">2019-12-05T07:46:33Z</dcterms:created>
  <dcterms:modified xsi:type="dcterms:W3CDTF">2020-01-29T02:58:45Z</dcterms:modified>
</cp:coreProperties>
</file>