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IGYOU\disk1\10_経営企画課\05 決算\H30決算\06経営比較分析表\sagyo\"/>
    </mc:Choice>
  </mc:AlternateContent>
  <workbookProtection workbookAlgorithmName="SHA-512" workbookHashValue="C4rifLGBTLxCMtQBpYUjSA55elJhyCmPsnxsEbuiH1kv30SwxVUFposgyyV6uEqCvVb0srqRgMofMWAbOz57vw==" workbookSaltValue="OxtGGPHjvRVFMR0Z2YMvH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<sst xmlns="http://schemas.openxmlformats.org/spreadsheetml/2006/main" count="262" uniqueCount="106">
  <si>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</si>
  <si>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</si>
  <si>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</si>
  <si>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</si>
  <si>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</si>
  <si>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</si>
  <si>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</si>
  <si>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</si>
  <si>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</si>
  <si>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</si>
  <si>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</si>
  <si>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</si>
  <si>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</si>
  <si>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</si>
  <si>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</si>
  <si>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</si>
  <si>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</si>
  <si>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</si>
  <si>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</si>
  <si>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</si>
  <si>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</si>
  <si>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</si>
  <si>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</si>
  <si>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</si>
  <si>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</si>
  <si>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</si>
  <si>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</si>
  <si>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</si>
  <si>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</si>
  <si>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</si>
  <si>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</si>
  <si>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</si>
  <si>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</si>
  <si>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</si>
  <si>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</si>
  <si>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</si>
  <si>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</si>
  <si>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</si>
  <si>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</si>
  <si>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</si>
  <si>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</si>
  <si>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</si>
  <si>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</si>
  <si>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</si>
  <si>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</si>
  <si>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</si>
  <si>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</si>
  <si>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</si>
  <si>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</si>
  <si>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</si>
  <si>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</si>
  <si>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</si>
  <si>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</si>
  <si>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</si>
  <si>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</si>
  <si>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</si>
  <si>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</si>
  <si>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</si>
  <si>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</si>
  <si>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</si>
  <si>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</si>
  <si>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</si>
  <si>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</si>
  <si>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</si>
  <si>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</si>
  <si>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</si>
  <si>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</si>
  <si>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</si>
  <si>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</si>
  <si>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</si>
  <si>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</si>
  <si>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</si>
  <si>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</si>
  <si>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</si>
  <si>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</si>
  <si>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</si>
  <si>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</si>
  <si>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</si>
  <si>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</si>
  <si>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</si>
  <si>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</si>
  <si>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</si>
  <si>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</si>
  <si>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</si>
  <si>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</si>
  <si>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</si>
  <si>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</si>
  <si>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310000</t>
  </si>
  <si>
    <t>46</t>
  </si>
  <si>
    <t>02</t>
  </si>
  <si>
    <t>0</t>
  </si>
  <si>
    <t>000</t>
  </si>
  <si>
    <t>鳥取県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</si>
  <si>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</si>
  <si>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</si>
  <si>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</si>
  <si>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</si>
  <si>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</si>
  <si>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</si>
  <si>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</si>
  <si>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</si>
  <si>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</si>
  <si>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</si>
  <si>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耐用年数を経過した管路については、比較的健全な状態を保っていることから、短期的には管路更新ではなく改修や修繕で対応することとしている。
　なお、管路以外の施設について、国の強靭化事業補助金制度を活用するなどして、長寿命化に着手しているところである。
　</t>
    <rPh sb="1" eb="3">
      <t>タイヨウ</t>
    </rPh>
    <rPh sb="3" eb="5">
      <t>ネンスウ</t>
    </rPh>
    <rPh sb="6" eb="8">
      <t>ケイカ</t>
    </rPh>
    <rPh sb="10" eb="12">
      <t>カンロ</t>
    </rPh>
    <rPh sb="18" eb="21">
      <t>ヒカクテキ</t>
    </rPh>
    <rPh sb="21" eb="23">
      <t>ケンゼン</t>
    </rPh>
    <rPh sb="24" eb="26">
      <t>ジョウタイ</t>
    </rPh>
    <rPh sb="27" eb="28">
      <t>タモ</t>
    </rPh>
    <rPh sb="37" eb="40">
      <t>タンキテキ</t>
    </rPh>
    <rPh sb="42" eb="44">
      <t>カンロ</t>
    </rPh>
    <rPh sb="44" eb="46">
      <t>コウシン</t>
    </rPh>
    <rPh sb="50" eb="52">
      <t>カイシュウ</t>
    </rPh>
    <rPh sb="53" eb="55">
      <t>シュウゼン</t>
    </rPh>
    <rPh sb="56" eb="58">
      <t>タイオウ</t>
    </rPh>
    <rPh sb="73" eb="75">
      <t>カンロ</t>
    </rPh>
    <rPh sb="75" eb="77">
      <t>イガイ</t>
    </rPh>
    <rPh sb="78" eb="80">
      <t>シセツ</t>
    </rPh>
    <phoneticPr fontId="5"/>
  </si>
  <si>
    <t>　経常収支比率については、過去の大口ユーザーの契約水量の大幅減以降、費用削減と積極的な営業活動を継続しているものの100％を割り込んでいる状況が続いている。
　この結果、累積欠損金が増加しており、累積欠損金比率は上昇傾向にある。急速な改善は困難が見込まれるものの引き続き費用削減と契約水量の増加を図っていく。
　流動比率について、主に現金預金の減少により下降している。現在企業債償還のピーク期に当たっており急速な改善は困難だが、一般会計からの出資金を充てるなどして改善を図っている。
　企業債残高対給水収益比率については、全国平均を上回っているものの、償還のピーク期を迎えていることから下降傾向にある。
　料金回収率から契約率については、過去の大口ユーザーの契約水量の大幅減の影響を受けたものとなっている。急速な改善は困難が見込まれるが、営業活動とともに今後施設規模の適正化にも努めていく。</t>
    <rPh sb="1" eb="3">
      <t>ケイジョウ</t>
    </rPh>
    <rPh sb="3" eb="5">
      <t>シュウシ</t>
    </rPh>
    <rPh sb="5" eb="7">
      <t>ヒリツ</t>
    </rPh>
    <rPh sb="13" eb="15">
      <t>カコ</t>
    </rPh>
    <rPh sb="16" eb="18">
      <t>オオグチ</t>
    </rPh>
    <rPh sb="23" eb="27">
      <t>ケイヤクスイリョウ</t>
    </rPh>
    <rPh sb="28" eb="31">
      <t>オオハバゲン</t>
    </rPh>
    <rPh sb="31" eb="33">
      <t>イコウ</t>
    </rPh>
    <rPh sb="34" eb="36">
      <t>ヒヨウ</t>
    </rPh>
    <rPh sb="36" eb="38">
      <t>サクゲン</t>
    </rPh>
    <rPh sb="39" eb="42">
      <t>セッキョクテキ</t>
    </rPh>
    <rPh sb="43" eb="45">
      <t>エイギョウ</t>
    </rPh>
    <rPh sb="45" eb="47">
      <t>カツドウ</t>
    </rPh>
    <rPh sb="48" eb="50">
      <t>ケイゾク</t>
    </rPh>
    <rPh sb="62" eb="63">
      <t>ワ</t>
    </rPh>
    <rPh sb="64" eb="65">
      <t>コ</t>
    </rPh>
    <rPh sb="69" eb="71">
      <t>ジョウキョウ</t>
    </rPh>
    <rPh sb="72" eb="73">
      <t>ツヅ</t>
    </rPh>
    <rPh sb="82" eb="84">
      <t>ケッカ</t>
    </rPh>
    <rPh sb="85" eb="87">
      <t>ルイセキ</t>
    </rPh>
    <rPh sb="87" eb="90">
      <t>ケッソンキン</t>
    </rPh>
    <rPh sb="91" eb="93">
      <t>ゾウカ</t>
    </rPh>
    <rPh sb="98" eb="100">
      <t>ルイセキ</t>
    </rPh>
    <rPh sb="100" eb="103">
      <t>ケッソンキン</t>
    </rPh>
    <rPh sb="103" eb="105">
      <t>ヒリツ</t>
    </rPh>
    <rPh sb="106" eb="108">
      <t>ジョウショウ</t>
    </rPh>
    <rPh sb="108" eb="110">
      <t>ケイコウ</t>
    </rPh>
    <rPh sb="131" eb="132">
      <t>ヒ</t>
    </rPh>
    <rPh sb="133" eb="134">
      <t>ツヅ</t>
    </rPh>
    <rPh sb="135" eb="137">
      <t>ヒヨウ</t>
    </rPh>
    <rPh sb="137" eb="139">
      <t>サクゲン</t>
    </rPh>
    <rPh sb="140" eb="142">
      <t>ケイヤク</t>
    </rPh>
    <rPh sb="142" eb="144">
      <t>スイリョウ</t>
    </rPh>
    <rPh sb="145" eb="147">
      <t>ゾウカ</t>
    </rPh>
    <rPh sb="148" eb="149">
      <t>ハカ</t>
    </rPh>
    <rPh sb="157" eb="159">
      <t>リュウドウ</t>
    </rPh>
    <rPh sb="159" eb="161">
      <t>ヒリツ</t>
    </rPh>
    <rPh sb="166" eb="167">
      <t>オモ</t>
    </rPh>
    <rPh sb="168" eb="170">
      <t>ゲンキン</t>
    </rPh>
    <rPh sb="170" eb="172">
      <t>ヨキン</t>
    </rPh>
    <rPh sb="173" eb="175">
      <t>ゲンショウ</t>
    </rPh>
    <rPh sb="178" eb="180">
      <t>カコウ</t>
    </rPh>
    <rPh sb="185" eb="187">
      <t>ゲンザイ</t>
    </rPh>
    <rPh sb="187" eb="190">
      <t>キギョウサイ</t>
    </rPh>
    <rPh sb="190" eb="192">
      <t>ショウカン</t>
    </rPh>
    <rPh sb="196" eb="197">
      <t>キ</t>
    </rPh>
    <rPh sb="198" eb="199">
      <t>ア</t>
    </rPh>
    <rPh sb="204" eb="206">
      <t>キュウソク</t>
    </rPh>
    <rPh sb="207" eb="209">
      <t>カイゼン</t>
    </rPh>
    <rPh sb="210" eb="212">
      <t>コンナン</t>
    </rPh>
    <rPh sb="215" eb="217">
      <t>イッパン</t>
    </rPh>
    <rPh sb="217" eb="219">
      <t>カイケイ</t>
    </rPh>
    <rPh sb="222" eb="225">
      <t>シュッシキン</t>
    </rPh>
    <rPh sb="226" eb="227">
      <t>ア</t>
    </rPh>
    <rPh sb="245" eb="248">
      <t>キギョウサイ</t>
    </rPh>
    <rPh sb="248" eb="250">
      <t>ザンダカ</t>
    </rPh>
    <rPh sb="250" eb="251">
      <t>タイ</t>
    </rPh>
    <rPh sb="251" eb="253">
      <t>キュウスイ</t>
    </rPh>
    <rPh sb="253" eb="255">
      <t>シュウエキ</t>
    </rPh>
    <rPh sb="255" eb="257">
      <t>ヒリツ</t>
    </rPh>
    <rPh sb="263" eb="265">
      <t>ゼンコク</t>
    </rPh>
    <rPh sb="265" eb="267">
      <t>ヘイキン</t>
    </rPh>
    <rPh sb="268" eb="270">
      <t>ウワマワ</t>
    </rPh>
    <rPh sb="278" eb="280">
      <t>ショウカン</t>
    </rPh>
    <rPh sb="284" eb="285">
      <t>キ</t>
    </rPh>
    <rPh sb="286" eb="287">
      <t>ムカ</t>
    </rPh>
    <rPh sb="295" eb="297">
      <t>カコウ</t>
    </rPh>
    <rPh sb="297" eb="299">
      <t>ケイコウ</t>
    </rPh>
    <rPh sb="306" eb="308">
      <t>リョウキン</t>
    </rPh>
    <rPh sb="308" eb="311">
      <t>カイシュウリツ</t>
    </rPh>
    <rPh sb="313" eb="316">
      <t>ケイヤクリツ</t>
    </rPh>
    <rPh sb="322" eb="324">
      <t>カコ</t>
    </rPh>
    <rPh sb="325" eb="327">
      <t>オオグチ</t>
    </rPh>
    <rPh sb="332" eb="336">
      <t>ケイヤクスイリョウ</t>
    </rPh>
    <rPh sb="365" eb="367">
      <t>ミコ</t>
    </rPh>
    <rPh sb="372" eb="374">
      <t>エイギョウ</t>
    </rPh>
    <rPh sb="374" eb="376">
      <t>カツドウ</t>
    </rPh>
    <rPh sb="380" eb="382">
      <t>コンゴ</t>
    </rPh>
    <rPh sb="382" eb="384">
      <t>シセツ</t>
    </rPh>
    <rPh sb="384" eb="386">
      <t>キボ</t>
    </rPh>
    <rPh sb="387" eb="390">
      <t>テキセイカ</t>
    </rPh>
    <rPh sb="392" eb="393">
      <t>ツト</t>
    </rPh>
    <phoneticPr fontId="5"/>
  </si>
  <si>
    <t>　当面急速な経営改善は難しいと見込まれるものの営業活動の成果が出つつあり、比較的大規模な契約案件が成立する見通しである。今後とも経費節減に努めつつ、商工部局や供給先自治体との連携を深め、営業活動を展開することで収入増につなげ、財務状況を改善し、引き続き県内産業を支えるインフラとしての役割を果たしたい。</t>
    <rPh sb="1" eb="3">
      <t>トウメン</t>
    </rPh>
    <rPh sb="3" eb="5">
      <t>キュウソク</t>
    </rPh>
    <rPh sb="6" eb="8">
      <t>ケイエイ</t>
    </rPh>
    <rPh sb="8" eb="10">
      <t>カイゼン</t>
    </rPh>
    <rPh sb="11" eb="12">
      <t>ムズカ</t>
    </rPh>
    <rPh sb="15" eb="17">
      <t>ミコ</t>
    </rPh>
    <rPh sb="23" eb="25">
      <t>エイギョウ</t>
    </rPh>
    <rPh sb="25" eb="27">
      <t>カツドウ</t>
    </rPh>
    <rPh sb="28" eb="30">
      <t>セイカ</t>
    </rPh>
    <rPh sb="31" eb="32">
      <t>デ</t>
    </rPh>
    <rPh sb="37" eb="40">
      <t>ヒカクテキ</t>
    </rPh>
    <rPh sb="40" eb="43">
      <t>ダイキボ</t>
    </rPh>
    <rPh sb="44" eb="46">
      <t>ケイヤク</t>
    </rPh>
    <rPh sb="46" eb="48">
      <t>アンケン</t>
    </rPh>
    <rPh sb="49" eb="51">
      <t>セイリツ</t>
    </rPh>
    <rPh sb="53" eb="55">
      <t>ミトオ</t>
    </rPh>
    <rPh sb="64" eb="66">
      <t>ケイヒ</t>
    </rPh>
    <rPh sb="66" eb="68">
      <t>セツゲン</t>
    </rPh>
    <rPh sb="69" eb="70">
      <t>ツト</t>
    </rPh>
    <rPh sb="74" eb="76">
      <t>ショウコウ</t>
    </rPh>
    <rPh sb="76" eb="77">
      <t>ブ</t>
    </rPh>
    <rPh sb="77" eb="78">
      <t>キョク</t>
    </rPh>
    <rPh sb="79" eb="81">
      <t>キョウキュウ</t>
    </rPh>
    <rPh sb="81" eb="82">
      <t>サキ</t>
    </rPh>
    <rPh sb="82" eb="85">
      <t>ジチタイ</t>
    </rPh>
    <rPh sb="87" eb="89">
      <t>レンケイ</t>
    </rPh>
    <rPh sb="90" eb="91">
      <t>フカ</t>
    </rPh>
    <rPh sb="93" eb="95">
      <t>エイギョウ</t>
    </rPh>
    <rPh sb="95" eb="97">
      <t>カツドウ</t>
    </rPh>
    <rPh sb="98" eb="100">
      <t>テンカイ</t>
    </rPh>
    <rPh sb="105" eb="108">
      <t>シュウニュウゾウ</t>
    </rPh>
    <rPh sb="113" eb="115">
      <t>ザイム</t>
    </rPh>
    <rPh sb="115" eb="117">
      <t>ジョウキョウ</t>
    </rPh>
    <rPh sb="118" eb="120">
      <t>カイゼン</t>
    </rPh>
    <rPh sb="122" eb="123">
      <t>ヒ</t>
    </rPh>
    <rPh sb="124" eb="125">
      <t>ツヅ</t>
    </rPh>
    <rPh sb="126" eb="128">
      <t>ケンナイ</t>
    </rPh>
    <rPh sb="128" eb="130">
      <t>サンギョウ</t>
    </rPh>
    <rPh sb="131" eb="132">
      <t>ササ</t>
    </rPh>
    <rPh sb="142" eb="144">
      <t>ヤクワリ</t>
    </rPh>
    <rPh sb="145" eb="146">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</si>
</sst>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47.19</c:v>
                </c:pt>
                <c:pt idx="1">
                  <c:v>49.59</c:v>
                </c:pt>
                <c:pt idx="2">
                  <c:v>51.86</c:v>
                </c:pt>
                <c:pt idx="3">
                  <c:v>54.17</c:v>
                </c:pt>
                <c:pt idx="4">
                  <c:v>56.38</c:v>
                </c:pt>
              </c:numCache>
            </c:numRef>
          </c:val>
          <c:extLst>
            <c:ext xmlns:c16="http://schemas.microsoft.com/office/drawing/2014/chart" uri="{C3380CC4-5D6E-409C-BE32-E72D297353CC}">
              <c16:uniqueId val="{00000000-F5DF-45EA-88D3-139F6061A6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F5DF-45EA-88D3-139F6061A63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653.92999999999995</c:v>
                </c:pt>
                <c:pt idx="1">
                  <c:v>685.68</c:v>
                </c:pt>
                <c:pt idx="2">
                  <c:v>786.27</c:v>
                </c:pt>
                <c:pt idx="3">
                  <c:v>837.87</c:v>
                </c:pt>
                <c:pt idx="4">
                  <c:v>895.82</c:v>
                </c:pt>
              </c:numCache>
            </c:numRef>
          </c:val>
          <c:extLst>
            <c:ext xmlns:c16="http://schemas.microsoft.com/office/drawing/2014/chart" uri="{C3380CC4-5D6E-409C-BE32-E72D297353CC}">
              <c16:uniqueId val="{00000000-AEC7-4EBB-B42F-8A293C1AF2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AEC7-4EBB-B42F-8A293C1AF2F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72.87</c:v>
                </c:pt>
                <c:pt idx="1">
                  <c:v>74.55</c:v>
                </c:pt>
                <c:pt idx="2">
                  <c:v>71.900000000000006</c:v>
                </c:pt>
                <c:pt idx="3">
                  <c:v>68.709999999999994</c:v>
                </c:pt>
                <c:pt idx="4">
                  <c:v>71.11</c:v>
                </c:pt>
              </c:numCache>
            </c:numRef>
          </c:val>
          <c:extLst>
            <c:ext xmlns:c16="http://schemas.microsoft.com/office/drawing/2014/chart" uri="{C3380CC4-5D6E-409C-BE32-E72D297353CC}">
              <c16:uniqueId val="{00000000-4100-48A8-9FCC-C41023D2DA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4100-48A8-9FCC-C41023D2DA1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52.28</c:v>
                </c:pt>
                <c:pt idx="1">
                  <c:v>52.28</c:v>
                </c:pt>
                <c:pt idx="2">
                  <c:v>52.28</c:v>
                </c:pt>
                <c:pt idx="3">
                  <c:v>52.28</c:v>
                </c:pt>
                <c:pt idx="4">
                  <c:v>52.28</c:v>
                </c:pt>
              </c:numCache>
            </c:numRef>
          </c:val>
          <c:extLst>
            <c:ext xmlns:c16="http://schemas.microsoft.com/office/drawing/2014/chart" uri="{C3380CC4-5D6E-409C-BE32-E72D297353CC}">
              <c16:uniqueId val="{00000000-6120-4E41-A344-8BC8F32DCF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6120-4E41-A344-8BC8F32DCFF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0E-4E4A-AECD-70C786CE3F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520E-4E4A-AECD-70C786CE3FA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85.88</c:v>
                </c:pt>
                <c:pt idx="1">
                  <c:v>76.41</c:v>
                </c:pt>
                <c:pt idx="2">
                  <c:v>123.73</c:v>
                </c:pt>
                <c:pt idx="3">
                  <c:v>92.61</c:v>
                </c:pt>
                <c:pt idx="4">
                  <c:v>68.099999999999994</c:v>
                </c:pt>
              </c:numCache>
            </c:numRef>
          </c:val>
          <c:extLst>
            <c:ext xmlns:c16="http://schemas.microsoft.com/office/drawing/2014/chart" uri="{C3380CC4-5D6E-409C-BE32-E72D297353CC}">
              <c16:uniqueId val="{00000000-7529-48FE-95C7-229F2EF758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7529-48FE-95C7-229F2EF7587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1632.52</c:v>
                </c:pt>
                <c:pt idx="1">
                  <c:v>1490.69</c:v>
                </c:pt>
                <c:pt idx="2">
                  <c:v>1474.43</c:v>
                </c:pt>
                <c:pt idx="3">
                  <c:v>1329.86</c:v>
                </c:pt>
                <c:pt idx="4">
                  <c:v>1209.01</c:v>
                </c:pt>
              </c:numCache>
            </c:numRef>
          </c:val>
          <c:extLst>
            <c:ext xmlns:c16="http://schemas.microsoft.com/office/drawing/2014/chart" uri="{C3380CC4-5D6E-409C-BE32-E72D297353CC}">
              <c16:uniqueId val="{00000000-F0FA-47F6-A2F2-2AB1064A7D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F0FA-47F6-A2F2-2AB1064A7DE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63.85</c:v>
                </c:pt>
                <c:pt idx="1">
                  <c:v>65.92</c:v>
                </c:pt>
                <c:pt idx="2">
                  <c:v>63.32</c:v>
                </c:pt>
                <c:pt idx="3">
                  <c:v>59.98</c:v>
                </c:pt>
                <c:pt idx="4">
                  <c:v>62.39</c:v>
                </c:pt>
              </c:numCache>
            </c:numRef>
          </c:val>
          <c:extLst>
            <c:ext xmlns:c16="http://schemas.microsoft.com/office/drawing/2014/chart" uri="{C3380CC4-5D6E-409C-BE32-E72D297353CC}">
              <c16:uniqueId val="{00000000-3170-4057-B4FA-52AB96C422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3170-4057-B4FA-52AB96C4227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45.35</c:v>
                </c:pt>
                <c:pt idx="1">
                  <c:v>44.88</c:v>
                </c:pt>
                <c:pt idx="2">
                  <c:v>45.94</c:v>
                </c:pt>
                <c:pt idx="3">
                  <c:v>49.13</c:v>
                </c:pt>
                <c:pt idx="4">
                  <c:v>46.81</c:v>
                </c:pt>
              </c:numCache>
            </c:numRef>
          </c:val>
          <c:extLst>
            <c:ext xmlns:c16="http://schemas.microsoft.com/office/drawing/2014/chart" uri="{C3380CC4-5D6E-409C-BE32-E72D297353CC}">
              <c16:uniqueId val="{00000000-24F0-451C-9E17-15EEDD6F43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24F0-451C-9E17-15EEDD6F436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24.35</c:v>
                </c:pt>
                <c:pt idx="1">
                  <c:v>24.47</c:v>
                </c:pt>
                <c:pt idx="2">
                  <c:v>24.78</c:v>
                </c:pt>
                <c:pt idx="3">
                  <c:v>24.84</c:v>
                </c:pt>
                <c:pt idx="4">
                  <c:v>24.55</c:v>
                </c:pt>
              </c:numCache>
            </c:numRef>
          </c:val>
          <c:extLst>
            <c:ext xmlns:c16="http://schemas.microsoft.com/office/drawing/2014/chart" uri="{C3380CC4-5D6E-409C-BE32-E72D297353CC}">
              <c16:uniqueId val="{00000000-4C0C-4D19-A2BE-B345649E23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4C0C-4D19-A2BE-B345649E23A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36.99</c:v>
                </c:pt>
                <c:pt idx="1">
                  <c:v>36.94</c:v>
                </c:pt>
                <c:pt idx="2">
                  <c:v>34.840000000000003</c:v>
                </c:pt>
                <c:pt idx="3">
                  <c:v>35.19</c:v>
                </c:pt>
                <c:pt idx="4">
                  <c:v>35.299999999999997</c:v>
                </c:pt>
              </c:numCache>
            </c:numRef>
          </c:val>
          <c:extLst>
            <c:ext xmlns:c16="http://schemas.microsoft.com/office/drawing/2014/chart" uri="{C3380CC4-5D6E-409C-BE32-E72D297353CC}">
              <c16:uniqueId val="{00000000-F315-41B5-810B-7E878C7CCB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F315-41B5-810B-7E878C7CCBA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13" zoomScale="80" zoomScaleNormal="80" workbookViewId="0">
      <selection activeCell="SL13" sqref="SL13"/>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鳥取県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97600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2</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23964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37.9</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95</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34450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72.87</v>
      </c>
      <c r="Y32" s="106"/>
      <c r="Z32" s="106"/>
      <c r="AA32" s="106"/>
      <c r="AB32" s="106"/>
      <c r="AC32" s="106"/>
      <c r="AD32" s="106"/>
      <c r="AE32" s="106"/>
      <c r="AF32" s="106"/>
      <c r="AG32" s="106"/>
      <c r="AH32" s="106"/>
      <c r="AI32" s="106"/>
      <c r="AJ32" s="106"/>
      <c r="AK32" s="106"/>
      <c r="AL32" s="106"/>
      <c r="AM32" s="106"/>
      <c r="AN32" s="106"/>
      <c r="AO32" s="106"/>
      <c r="AP32" s="106"/>
      <c r="AQ32" s="107"/>
      <c r="AR32" s="105">
        <f>データ!U6</f>
        <v>74.55</v>
      </c>
      <c r="AS32" s="106"/>
      <c r="AT32" s="106"/>
      <c r="AU32" s="106"/>
      <c r="AV32" s="106"/>
      <c r="AW32" s="106"/>
      <c r="AX32" s="106"/>
      <c r="AY32" s="106"/>
      <c r="AZ32" s="106"/>
      <c r="BA32" s="106"/>
      <c r="BB32" s="106"/>
      <c r="BC32" s="106"/>
      <c r="BD32" s="106"/>
      <c r="BE32" s="106"/>
      <c r="BF32" s="106"/>
      <c r="BG32" s="106"/>
      <c r="BH32" s="106"/>
      <c r="BI32" s="106"/>
      <c r="BJ32" s="106"/>
      <c r="BK32" s="107"/>
      <c r="BL32" s="105">
        <f>データ!V6</f>
        <v>71.900000000000006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68.709999999999994</v>
      </c>
      <c r="CG32" s="106"/>
      <c r="CH32" s="106"/>
      <c r="CI32" s="106"/>
      <c r="CJ32" s="106"/>
      <c r="CK32" s="106"/>
      <c r="CL32" s="106"/>
      <c r="CM32" s="106"/>
      <c r="CN32" s="106"/>
      <c r="CO32" s="106"/>
      <c r="CP32" s="106"/>
      <c r="CQ32" s="106"/>
      <c r="CR32" s="106"/>
      <c r="CS32" s="106"/>
      <c r="CT32" s="106"/>
      <c r="CU32" s="106"/>
      <c r="CV32" s="106"/>
      <c r="CW32" s="106"/>
      <c r="CX32" s="106"/>
      <c r="CY32" s="107"/>
      <c r="CZ32" s="105">
        <f>データ!X6</f>
        <v>71.11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653.92999999999995</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685.68</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786.27</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837.87</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895.82</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85.88</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76.41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123.73</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92.61</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68.099999999999994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1632.52</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1490.69</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1474.43</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1329.86</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1209.01</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103</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63.85</v>
      </c>
      <c r="Y55" s="106"/>
      <c r="Z55" s="106"/>
      <c r="AA55" s="106"/>
      <c r="AB55" s="106"/>
      <c r="AC55" s="106"/>
      <c r="AD55" s="106"/>
      <c r="AE55" s="106"/>
      <c r="AF55" s="106"/>
      <c r="AG55" s="106"/>
      <c r="AH55" s="106"/>
      <c r="AI55" s="106"/>
      <c r="AJ55" s="106"/>
      <c r="AK55" s="106"/>
      <c r="AL55" s="106"/>
      <c r="AM55" s="106"/>
      <c r="AN55" s="106"/>
      <c r="AO55" s="106"/>
      <c r="AP55" s="106"/>
      <c r="AQ55" s="107"/>
      <c r="AR55" s="105">
        <f>データ!BM6</f>
        <v>65.92</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63.32</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59.98</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62.39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45.35</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44.88</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45.94</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49.13</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46.81</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24.35</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24.47</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24.78</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24.84</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24.55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36.99</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36.94</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34.840000000000003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35.19</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35.299999999999997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47.19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49.59</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51.86</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54.17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56.38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52.28</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52.28</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52.28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52.28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52.28</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53.38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54.49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55.39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55.25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39.6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43.33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44.05</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0.48</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0.52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B+v+1T3RZgn+byTmyLJ30i+606+fVfzM4O4GiuoHnSRxQ1QDLQUbbjPB6rKfAM4/6b+PXYxvcb+fVpHw53ueg==" saltValue="KjoHRRKjqQRY2Zc3OqH9x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72.87</v>
      </c>
      <c r="U6" s="52">
        <f>U7</f>
        <v>74.55</v>
      </c>
      <c r="V6" s="52">
        <f>V7</f>
        <v>71.900000000000006</v>
      </c>
      <c r="W6" s="52">
        <f>W7</f>
        <v>68.709999999999994</v>
      </c>
      <c r="X6" s="52">
        <f t="shared" si="3"/>
        <v>71.11</v>
      </c>
      <c r="Y6" s="52">
        <f t="shared" si="3"/>
        <v>118.17</v>
      </c>
      <c r="Z6" s="52">
        <f t="shared" si="3"/>
        <v>119.31</v>
      </c>
      <c r="AA6" s="52">
        <f t="shared" si="3"/>
        <v>116.37</v>
      </c>
      <c r="AB6" s="52">
        <f t="shared" si="3"/>
        <v>117.28</v>
      </c>
      <c r="AC6" s="52">
        <f t="shared" si="3"/>
        <v>116.96</v>
      </c>
      <c r="AD6" s="50" t="str">
        <f>IF(AD7="-","【-】","【"&amp;SUBSTITUTE(TEXT(AD7,"#,##0.00"),"-","△")&amp;"】")</f>
        <v>【118.92】</v>
      </c>
      <c r="AE6" s="52">
        <f t="shared" si="3"/>
        <v>653.92999999999995</v>
      </c>
      <c r="AF6" s="52">
        <f>AF7</f>
        <v>685.68</v>
      </c>
      <c r="AG6" s="52">
        <f>AG7</f>
        <v>786.27</v>
      </c>
      <c r="AH6" s="52">
        <f>AH7</f>
        <v>837.87</v>
      </c>
      <c r="AI6" s="52">
        <f t="shared" si="3"/>
        <v>895.82</v>
      </c>
      <c r="AJ6" s="52">
        <f t="shared" si="3"/>
        <v>49.41</v>
      </c>
      <c r="AK6" s="52">
        <f t="shared" si="3"/>
        <v>50.52</v>
      </c>
      <c r="AL6" s="52">
        <f t="shared" si="3"/>
        <v>52.25</v>
      </c>
      <c r="AM6" s="52">
        <f t="shared" si="3"/>
        <v>53.3</v>
      </c>
      <c r="AN6" s="52">
        <f t="shared" si="3"/>
        <v>50.25</v>
      </c>
      <c r="AO6" s="50" t="str">
        <f>IF(AO7="-","【-】","【"&amp;SUBSTITUTE(TEXT(AO7,"#,##0.00"),"-","△")&amp;"】")</f>
        <v>【26.31】</v>
      </c>
      <c r="AP6" s="52">
        <f t="shared" si="3"/>
        <v>85.88</v>
      </c>
      <c r="AQ6" s="52">
        <f>AQ7</f>
        <v>76.41</v>
      </c>
      <c r="AR6" s="52">
        <f>AR7</f>
        <v>123.73</v>
      </c>
      <c r="AS6" s="52">
        <f>AS7</f>
        <v>92.61</v>
      </c>
      <c r="AT6" s="52">
        <f t="shared" si="3"/>
        <v>68.099999999999994</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1632.52</v>
      </c>
      <c r="BB6" s="52">
        <f>BB7</f>
        <v>1490.69</v>
      </c>
      <c r="BC6" s="52">
        <f>BC7</f>
        <v>1474.43</v>
      </c>
      <c r="BD6" s="52">
        <f>BD7</f>
        <v>1329.86</v>
      </c>
      <c r="BE6" s="52">
        <f t="shared" si="3"/>
        <v>1209.01</v>
      </c>
      <c r="BF6" s="52">
        <f t="shared" si="3"/>
        <v>235.11</v>
      </c>
      <c r="BG6" s="52">
        <f t="shared" si="3"/>
        <v>222.22</v>
      </c>
      <c r="BH6" s="52">
        <f t="shared" si="3"/>
        <v>216.41</v>
      </c>
      <c r="BI6" s="52">
        <f t="shared" si="3"/>
        <v>208.47</v>
      </c>
      <c r="BJ6" s="52">
        <f t="shared" si="3"/>
        <v>193.85</v>
      </c>
      <c r="BK6" s="50" t="str">
        <f>IF(BK7="-","【-】","【"&amp;SUBSTITUTE(TEXT(BK7,"#,##0.00"),"-","△")&amp;"】")</f>
        <v>【246.04】</v>
      </c>
      <c r="BL6" s="52">
        <f t="shared" si="3"/>
        <v>63.85</v>
      </c>
      <c r="BM6" s="52">
        <f>BM7</f>
        <v>65.92</v>
      </c>
      <c r="BN6" s="52">
        <f>BN7</f>
        <v>63.32</v>
      </c>
      <c r="BO6" s="52">
        <f>BO7</f>
        <v>59.98</v>
      </c>
      <c r="BP6" s="52">
        <f t="shared" si="3"/>
        <v>62.39</v>
      </c>
      <c r="BQ6" s="52">
        <f t="shared" si="3"/>
        <v>109.11</v>
      </c>
      <c r="BR6" s="52">
        <f t="shared" si="3"/>
        <v>109.19</v>
      </c>
      <c r="BS6" s="52">
        <f t="shared" si="3"/>
        <v>105.24</v>
      </c>
      <c r="BT6" s="52">
        <f t="shared" si="3"/>
        <v>105.71</v>
      </c>
      <c r="BU6" s="52">
        <f t="shared" si="3"/>
        <v>105.06</v>
      </c>
      <c r="BV6" s="50" t="str">
        <f>IF(BV7="-","【-】","【"&amp;SUBSTITUTE(TEXT(BV7,"#,##0.00"),"-","△")&amp;"】")</f>
        <v>【114.16】</v>
      </c>
      <c r="BW6" s="52">
        <f t="shared" si="3"/>
        <v>45.35</v>
      </c>
      <c r="BX6" s="52">
        <f>BX7</f>
        <v>44.88</v>
      </c>
      <c r="BY6" s="52">
        <f>BY7</f>
        <v>45.94</v>
      </c>
      <c r="BZ6" s="52">
        <f>BZ7</f>
        <v>49.13</v>
      </c>
      <c r="CA6" s="52">
        <f t="shared" si="3"/>
        <v>46.81</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24.35</v>
      </c>
      <c r="CI6" s="52">
        <f>CI7</f>
        <v>24.47</v>
      </c>
      <c r="CJ6" s="52">
        <f>CJ7</f>
        <v>24.78</v>
      </c>
      <c r="CK6" s="52">
        <f>CK7</f>
        <v>24.84</v>
      </c>
      <c r="CL6" s="52">
        <f t="shared" si="5"/>
        <v>24.55</v>
      </c>
      <c r="CM6" s="52">
        <f t="shared" si="5"/>
        <v>41.77</v>
      </c>
      <c r="CN6" s="52">
        <f t="shared" si="5"/>
        <v>40.97</v>
      </c>
      <c r="CO6" s="52">
        <f t="shared" si="5"/>
        <v>40.69</v>
      </c>
      <c r="CP6" s="52">
        <f t="shared" si="5"/>
        <v>40.67</v>
      </c>
      <c r="CQ6" s="52">
        <f t="shared" si="5"/>
        <v>40.89</v>
      </c>
      <c r="CR6" s="50" t="str">
        <f>IF(CR7="-","【-】","【"&amp;SUBSTITUTE(TEXT(CR7,"#,##0.00"),"-","△")&amp;"】")</f>
        <v>【55.52】</v>
      </c>
      <c r="CS6" s="52">
        <f t="shared" ref="CS6:DB6" si="6">CS7</f>
        <v>36.99</v>
      </c>
      <c r="CT6" s="52">
        <f>CT7</f>
        <v>36.94</v>
      </c>
      <c r="CU6" s="52">
        <f>CU7</f>
        <v>34.840000000000003</v>
      </c>
      <c r="CV6" s="52">
        <f>CV7</f>
        <v>35.19</v>
      </c>
      <c r="CW6" s="52">
        <f t="shared" si="6"/>
        <v>35.299999999999997</v>
      </c>
      <c r="CX6" s="52">
        <f t="shared" si="6"/>
        <v>64.95</v>
      </c>
      <c r="CY6" s="52">
        <f t="shared" si="6"/>
        <v>63.26</v>
      </c>
      <c r="CZ6" s="52">
        <f t="shared" si="6"/>
        <v>62.7</v>
      </c>
      <c r="DA6" s="52">
        <f t="shared" si="6"/>
        <v>62.59</v>
      </c>
      <c r="DB6" s="52">
        <f t="shared" si="6"/>
        <v>61.76</v>
      </c>
      <c r="DC6" s="50" t="str">
        <f>IF(DC7="-","【-】","【"&amp;SUBSTITUTE(TEXT(DC7,"#,##0.00"),"-","△")&amp;"】")</f>
        <v>【77.10】</v>
      </c>
      <c r="DD6" s="52">
        <f t="shared" ref="DD6:DM6" si="7">DD7</f>
        <v>47.19</v>
      </c>
      <c r="DE6" s="52">
        <f>DE7</f>
        <v>49.59</v>
      </c>
      <c r="DF6" s="52">
        <f>DF7</f>
        <v>51.86</v>
      </c>
      <c r="DG6" s="52">
        <f>DG7</f>
        <v>54.17</v>
      </c>
      <c r="DH6" s="52">
        <f t="shared" si="7"/>
        <v>56.38</v>
      </c>
      <c r="DI6" s="52">
        <f t="shared" si="7"/>
        <v>53.38</v>
      </c>
      <c r="DJ6" s="52">
        <f t="shared" si="7"/>
        <v>54.49</v>
      </c>
      <c r="DK6" s="52">
        <f t="shared" si="7"/>
        <v>55.39</v>
      </c>
      <c r="DL6" s="52">
        <f t="shared" si="7"/>
        <v>55.25</v>
      </c>
      <c r="DM6" s="52">
        <f t="shared" si="7"/>
        <v>57.11</v>
      </c>
      <c r="DN6" s="50" t="str">
        <f>IF(DN7="-","【-】","【"&amp;SUBSTITUTE(TEXT(DN7,"#,##0.00"),"-","△")&amp;"】")</f>
        <v>【58.53】</v>
      </c>
      <c r="DO6" s="52">
        <f t="shared" ref="DO6:DX6" si="8">DO7</f>
        <v>52.28</v>
      </c>
      <c r="DP6" s="52">
        <f>DP7</f>
        <v>52.28</v>
      </c>
      <c r="DQ6" s="52">
        <f>DQ7</f>
        <v>52.28</v>
      </c>
      <c r="DR6" s="52">
        <f>DR7</f>
        <v>52.28</v>
      </c>
      <c r="DS6" s="52">
        <f t="shared" si="8"/>
        <v>52.28</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v>
      </c>
      <c r="EB6" s="52">
        <f>EB7</f>
        <v>0</v>
      </c>
      <c r="EC6" s="52">
        <f>EC7</f>
        <v>0</v>
      </c>
      <c r="ED6" s="52">
        <f t="shared" si="9"/>
        <v>0</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97600</v>
      </c>
      <c r="L7" s="54" t="s">
        <v>95</v>
      </c>
      <c r="M7" s="55">
        <v>2</v>
      </c>
      <c r="N7" s="55">
        <v>23964</v>
      </c>
      <c r="O7" s="56" t="s">
        <v>96</v>
      </c>
      <c r="P7" s="56">
        <v>37.9</v>
      </c>
      <c r="Q7" s="55">
        <v>95</v>
      </c>
      <c r="R7" s="55">
        <v>34450</v>
      </c>
      <c r="S7" s="54" t="s">
        <v>97</v>
      </c>
      <c r="T7" s="57">
        <v>72.87</v>
      </c>
      <c r="U7" s="57">
        <v>74.55</v>
      </c>
      <c r="V7" s="57">
        <v>71.900000000000006</v>
      </c>
      <c r="W7" s="57">
        <v>68.709999999999994</v>
      </c>
      <c r="X7" s="57">
        <v>71.11</v>
      </c>
      <c r="Y7" s="57">
        <v>118.17</v>
      </c>
      <c r="Z7" s="57">
        <v>119.31</v>
      </c>
      <c r="AA7" s="57">
        <v>116.37</v>
      </c>
      <c r="AB7" s="57">
        <v>117.28</v>
      </c>
      <c r="AC7" s="58">
        <v>116.96</v>
      </c>
      <c r="AD7" s="57">
        <v>118.92</v>
      </c>
      <c r="AE7" s="57">
        <v>653.92999999999995</v>
      </c>
      <c r="AF7" s="57">
        <v>685.68</v>
      </c>
      <c r="AG7" s="57">
        <v>786.27</v>
      </c>
      <c r="AH7" s="57">
        <v>837.87</v>
      </c>
      <c r="AI7" s="57">
        <v>895.82</v>
      </c>
      <c r="AJ7" s="57">
        <v>49.41</v>
      </c>
      <c r="AK7" s="57">
        <v>50.52</v>
      </c>
      <c r="AL7" s="57">
        <v>52.25</v>
      </c>
      <c r="AM7" s="57">
        <v>53.3</v>
      </c>
      <c r="AN7" s="57">
        <v>50.25</v>
      </c>
      <c r="AO7" s="57">
        <v>26.31</v>
      </c>
      <c r="AP7" s="57">
        <v>85.88</v>
      </c>
      <c r="AQ7" s="57">
        <v>76.41</v>
      </c>
      <c r="AR7" s="57">
        <v>123.73</v>
      </c>
      <c r="AS7" s="57">
        <v>92.61</v>
      </c>
      <c r="AT7" s="57">
        <v>68.099999999999994</v>
      </c>
      <c r="AU7" s="57">
        <v>577.44000000000005</v>
      </c>
      <c r="AV7" s="57">
        <v>605.5</v>
      </c>
      <c r="AW7" s="57">
        <v>551.42999999999995</v>
      </c>
      <c r="AX7" s="57">
        <v>687.99</v>
      </c>
      <c r="AY7" s="57">
        <v>655.75</v>
      </c>
      <c r="AZ7" s="57">
        <v>450.05</v>
      </c>
      <c r="BA7" s="57">
        <v>1632.52</v>
      </c>
      <c r="BB7" s="57">
        <v>1490.69</v>
      </c>
      <c r="BC7" s="57">
        <v>1474.43</v>
      </c>
      <c r="BD7" s="57">
        <v>1329.86</v>
      </c>
      <c r="BE7" s="57">
        <v>1209.01</v>
      </c>
      <c r="BF7" s="57">
        <v>235.11</v>
      </c>
      <c r="BG7" s="57">
        <v>222.22</v>
      </c>
      <c r="BH7" s="57">
        <v>216.41</v>
      </c>
      <c r="BI7" s="57">
        <v>208.47</v>
      </c>
      <c r="BJ7" s="57">
        <v>193.85</v>
      </c>
      <c r="BK7" s="57">
        <v>246.04</v>
      </c>
      <c r="BL7" s="57">
        <v>63.85</v>
      </c>
      <c r="BM7" s="57">
        <v>65.92</v>
      </c>
      <c r="BN7" s="57">
        <v>63.32</v>
      </c>
      <c r="BO7" s="57">
        <v>59.98</v>
      </c>
      <c r="BP7" s="57">
        <v>62.39</v>
      </c>
      <c r="BQ7" s="57">
        <v>109.11</v>
      </c>
      <c r="BR7" s="57">
        <v>109.19</v>
      </c>
      <c r="BS7" s="57">
        <v>105.24</v>
      </c>
      <c r="BT7" s="57">
        <v>105.71</v>
      </c>
      <c r="BU7" s="57">
        <v>105.06</v>
      </c>
      <c r="BV7" s="57">
        <v>114.16</v>
      </c>
      <c r="BW7" s="57">
        <v>45.35</v>
      </c>
      <c r="BX7" s="57">
        <v>44.88</v>
      </c>
      <c r="BY7" s="57">
        <v>45.94</v>
      </c>
      <c r="BZ7" s="57">
        <v>49.13</v>
      </c>
      <c r="CA7" s="57">
        <v>46.81</v>
      </c>
      <c r="CB7" s="57">
        <v>25</v>
      </c>
      <c r="CC7" s="57">
        <v>25.13</v>
      </c>
      <c r="CD7" s="57">
        <v>26.03</v>
      </c>
      <c r="CE7" s="57">
        <v>25.98</v>
      </c>
      <c r="CF7" s="57">
        <v>26.84</v>
      </c>
      <c r="CG7" s="57">
        <v>18.71</v>
      </c>
      <c r="CH7" s="57">
        <v>24.35</v>
      </c>
      <c r="CI7" s="57">
        <v>24.47</v>
      </c>
      <c r="CJ7" s="57">
        <v>24.78</v>
      </c>
      <c r="CK7" s="57">
        <v>24.84</v>
      </c>
      <c r="CL7" s="57">
        <v>24.55</v>
      </c>
      <c r="CM7" s="57">
        <v>41.77</v>
      </c>
      <c r="CN7" s="57">
        <v>40.97</v>
      </c>
      <c r="CO7" s="57">
        <v>40.69</v>
      </c>
      <c r="CP7" s="57">
        <v>40.67</v>
      </c>
      <c r="CQ7" s="57">
        <v>40.89</v>
      </c>
      <c r="CR7" s="57">
        <v>55.52</v>
      </c>
      <c r="CS7" s="57">
        <v>36.99</v>
      </c>
      <c r="CT7" s="57">
        <v>36.94</v>
      </c>
      <c r="CU7" s="57">
        <v>34.840000000000003</v>
      </c>
      <c r="CV7" s="57">
        <v>35.19</v>
      </c>
      <c r="CW7" s="57">
        <v>35.299999999999997</v>
      </c>
      <c r="CX7" s="57">
        <v>64.95</v>
      </c>
      <c r="CY7" s="57">
        <v>63.26</v>
      </c>
      <c r="CZ7" s="57">
        <v>62.7</v>
      </c>
      <c r="DA7" s="57">
        <v>62.59</v>
      </c>
      <c r="DB7" s="57">
        <v>61.76</v>
      </c>
      <c r="DC7" s="57">
        <v>77.099999999999994</v>
      </c>
      <c r="DD7" s="57">
        <v>47.19</v>
      </c>
      <c r="DE7" s="57">
        <v>49.59</v>
      </c>
      <c r="DF7" s="57">
        <v>51.86</v>
      </c>
      <c r="DG7" s="57">
        <v>54.17</v>
      </c>
      <c r="DH7" s="57">
        <v>56.38</v>
      </c>
      <c r="DI7" s="57">
        <v>53.38</v>
      </c>
      <c r="DJ7" s="57">
        <v>54.49</v>
      </c>
      <c r="DK7" s="57">
        <v>55.39</v>
      </c>
      <c r="DL7" s="57">
        <v>55.25</v>
      </c>
      <c r="DM7" s="57">
        <v>57.11</v>
      </c>
      <c r="DN7" s="57">
        <v>58.53</v>
      </c>
      <c r="DO7" s="57">
        <v>52.28</v>
      </c>
      <c r="DP7" s="57">
        <v>52.28</v>
      </c>
      <c r="DQ7" s="57">
        <v>52.28</v>
      </c>
      <c r="DR7" s="57">
        <v>52.28</v>
      </c>
      <c r="DS7" s="57">
        <v>52.28</v>
      </c>
      <c r="DT7" s="57">
        <v>39.6</v>
      </c>
      <c r="DU7" s="57">
        <v>42</v>
      </c>
      <c r="DV7" s="57">
        <v>43.33</v>
      </c>
      <c r="DW7" s="57">
        <v>44.05</v>
      </c>
      <c r="DX7" s="57">
        <v>51.87</v>
      </c>
      <c r="DY7" s="57">
        <v>45.47</v>
      </c>
      <c r="DZ7" s="57">
        <v>0</v>
      </c>
      <c r="EA7" s="57">
        <v>0</v>
      </c>
      <c r="EB7" s="57">
        <v>0</v>
      </c>
      <c r="EC7" s="57">
        <v>0</v>
      </c>
      <c r="ED7" s="57">
        <v>0</v>
      </c>
      <c r="EE7" s="57">
        <v>0.41</v>
      </c>
      <c r="EF7" s="57">
        <v>0.48</v>
      </c>
      <c r="EG7" s="57">
        <v>0.52</v>
      </c>
      <c r="EH7" s="57">
        <v>1.3</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72.87</v>
      </c>
      <c r="V11" s="64">
        <f>IF(U6="-",NA(),U6)</f>
        <v>74.55</v>
      </c>
      <c r="W11" s="64">
        <f>IF(V6="-",NA(),V6)</f>
        <v>71.900000000000006</v>
      </c>
      <c r="X11" s="64">
        <f>IF(W6="-",NA(),W6)</f>
        <v>68.709999999999994</v>
      </c>
      <c r="Y11" s="64">
        <f>IF(X6="-",NA(),X6)</f>
        <v>71.11</v>
      </c>
      <c r="AE11" s="63" t="s">
        <v>23</v>
      </c>
      <c r="AF11" s="64">
        <f>IF(AE6="-",NA(),AE6)</f>
        <v>653.92999999999995</v>
      </c>
      <c r="AG11" s="64">
        <f>IF(AF6="-",NA(),AF6)</f>
        <v>685.68</v>
      </c>
      <c r="AH11" s="64">
        <f>IF(AG6="-",NA(),AG6)</f>
        <v>786.27</v>
      </c>
      <c r="AI11" s="64">
        <f>IF(AH6="-",NA(),AH6)</f>
        <v>837.87</v>
      </c>
      <c r="AJ11" s="64">
        <f>IF(AI6="-",NA(),AI6)</f>
        <v>895.82</v>
      </c>
      <c r="AP11" s="63" t="s">
        <v>23</v>
      </c>
      <c r="AQ11" s="64">
        <f>IF(AP6="-",NA(),AP6)</f>
        <v>85.88</v>
      </c>
      <c r="AR11" s="64">
        <f>IF(AQ6="-",NA(),AQ6)</f>
        <v>76.41</v>
      </c>
      <c r="AS11" s="64">
        <f>IF(AR6="-",NA(),AR6)</f>
        <v>123.73</v>
      </c>
      <c r="AT11" s="64">
        <f>IF(AS6="-",NA(),AS6)</f>
        <v>92.61</v>
      </c>
      <c r="AU11" s="64">
        <f>IF(AT6="-",NA(),AT6)</f>
        <v>68.099999999999994</v>
      </c>
      <c r="BA11" s="63" t="s">
        <v>23</v>
      </c>
      <c r="BB11" s="64">
        <f>IF(BA6="-",NA(),BA6)</f>
        <v>1632.52</v>
      </c>
      <c r="BC11" s="64">
        <f>IF(BB6="-",NA(),BB6)</f>
        <v>1490.69</v>
      </c>
      <c r="BD11" s="64">
        <f>IF(BC6="-",NA(),BC6)</f>
        <v>1474.43</v>
      </c>
      <c r="BE11" s="64">
        <f>IF(BD6="-",NA(),BD6)</f>
        <v>1329.86</v>
      </c>
      <c r="BF11" s="64">
        <f>IF(BE6="-",NA(),BE6)</f>
        <v>1209.01</v>
      </c>
      <c r="BL11" s="63" t="s">
        <v>23</v>
      </c>
      <c r="BM11" s="64">
        <f>IF(BL6="-",NA(),BL6)</f>
        <v>63.85</v>
      </c>
      <c r="BN11" s="64">
        <f>IF(BM6="-",NA(),BM6)</f>
        <v>65.92</v>
      </c>
      <c r="BO11" s="64">
        <f>IF(BN6="-",NA(),BN6)</f>
        <v>63.32</v>
      </c>
      <c r="BP11" s="64">
        <f>IF(BO6="-",NA(),BO6)</f>
        <v>59.98</v>
      </c>
      <c r="BQ11" s="64">
        <f>IF(BP6="-",NA(),BP6)</f>
        <v>62.39</v>
      </c>
      <c r="BW11" s="63" t="s">
        <v>23</v>
      </c>
      <c r="BX11" s="64">
        <f>IF(BW6="-",NA(),BW6)</f>
        <v>45.35</v>
      </c>
      <c r="BY11" s="64">
        <f>IF(BX6="-",NA(),BX6)</f>
        <v>44.88</v>
      </c>
      <c r="BZ11" s="64">
        <f>IF(BY6="-",NA(),BY6)</f>
        <v>45.94</v>
      </c>
      <c r="CA11" s="64">
        <f>IF(BZ6="-",NA(),BZ6)</f>
        <v>49.13</v>
      </c>
      <c r="CB11" s="64">
        <f>IF(CA6="-",NA(),CA6)</f>
        <v>46.81</v>
      </c>
      <c r="CH11" s="63" t="s">
        <v>23</v>
      </c>
      <c r="CI11" s="64">
        <f>IF(CH6="-",NA(),CH6)</f>
        <v>24.35</v>
      </c>
      <c r="CJ11" s="64">
        <f>IF(CI6="-",NA(),CI6)</f>
        <v>24.47</v>
      </c>
      <c r="CK11" s="64">
        <f>IF(CJ6="-",NA(),CJ6)</f>
        <v>24.78</v>
      </c>
      <c r="CL11" s="64">
        <f>IF(CK6="-",NA(),CK6)</f>
        <v>24.84</v>
      </c>
      <c r="CM11" s="64">
        <f>IF(CL6="-",NA(),CL6)</f>
        <v>24.55</v>
      </c>
      <c r="CS11" s="63" t="s">
        <v>23</v>
      </c>
      <c r="CT11" s="64">
        <f>IF(CS6="-",NA(),CS6)</f>
        <v>36.99</v>
      </c>
      <c r="CU11" s="64">
        <f>IF(CT6="-",NA(),CT6)</f>
        <v>36.94</v>
      </c>
      <c r="CV11" s="64">
        <f>IF(CU6="-",NA(),CU6)</f>
        <v>34.840000000000003</v>
      </c>
      <c r="CW11" s="64">
        <f>IF(CV6="-",NA(),CV6)</f>
        <v>35.19</v>
      </c>
      <c r="CX11" s="64">
        <f>IF(CW6="-",NA(),CW6)</f>
        <v>35.299999999999997</v>
      </c>
      <c r="DD11" s="63" t="s">
        <v>23</v>
      </c>
      <c r="DE11" s="64">
        <f>IF(DD6="-",NA(),DD6)</f>
        <v>47.19</v>
      </c>
      <c r="DF11" s="64">
        <f>IF(DE6="-",NA(),DE6)</f>
        <v>49.59</v>
      </c>
      <c r="DG11" s="64">
        <f>IF(DF6="-",NA(),DF6)</f>
        <v>51.86</v>
      </c>
      <c r="DH11" s="64">
        <f>IF(DG6="-",NA(),DG6)</f>
        <v>54.17</v>
      </c>
      <c r="DI11" s="64">
        <f>IF(DH6="-",NA(),DH6)</f>
        <v>56.38</v>
      </c>
      <c r="DO11" s="63" t="s">
        <v>23</v>
      </c>
      <c r="DP11" s="64">
        <f>IF(DO6="-",NA(),DO6)</f>
        <v>52.28</v>
      </c>
      <c r="DQ11" s="64">
        <f>IF(DP6="-",NA(),DP6)</f>
        <v>52.28</v>
      </c>
      <c r="DR11" s="64">
        <f>IF(DQ6="-",NA(),DQ6)</f>
        <v>52.28</v>
      </c>
      <c r="DS11" s="64">
        <f>IF(DR6="-",NA(),DR6)</f>
        <v>52.28</v>
      </c>
      <c r="DT11" s="64">
        <f>IF(DS6="-",NA(),DS6)</f>
        <v>52.28</v>
      </c>
      <c r="DZ11" s="63" t="s">
        <v>23</v>
      </c>
      <c r="EA11" s="64">
        <f>IF(DZ6="-",NA(),DZ6)</f>
        <v>0</v>
      </c>
      <c r="EB11" s="64">
        <f>IF(EA6="-",NA(),EA6)</f>
        <v>0</v>
      </c>
      <c r="EC11" s="64">
        <f>IF(EB6="-",NA(),EB6)</f>
        <v>0</v>
      </c>
      <c r="ED11" s="64">
        <f>IF(EC6="-",NA(),EC6)</f>
        <v>0</v>
      </c>
      <c r="EE11" s="64">
        <f>IF(ED6="-",NA(),ED6)</f>
        <v>0</v>
      </c>
    </row>
    <row r="12" spans="1:140" x14ac:dyDescent="0.15">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2020-01-27T23:42:08Z</cp:lastPrinted>
  <dcterms:created xsi:type="dcterms:W3CDTF">2019-12-05T07:46:42Z</dcterms:created>
  <dcterms:modified xsi:type="dcterms:W3CDTF">2020-01-28T10:41:24Z</dcterms:modified>
  <cp:category/>
</cp:coreProperties>
</file>