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4303\Desktop\"/>
    </mc:Choice>
  </mc:AlternateContent>
  <workbookProtection workbookAlgorithmName="SHA-512" workbookHashValue="3WjkVMMPZYz7EaiAV1azVUTDnQXZFiFwfP0pWOsu+otYmFv8oe9cSN0nzT1QpZDCnSZ5AbKdDKAUnSTYGbYvRA==" workbookSaltValue="2I0U6qLzjaK9bzxVyyXvT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EH90" i="4"/>
  <c r="DG90" i="4"/>
  <c r="BE90" i="4"/>
  <c r="AD90" i="4"/>
  <c r="C90" i="4"/>
  <c r="PZ81" i="4"/>
  <c r="OY81" i="4"/>
  <c r="KO81" i="4"/>
  <c r="JN81" i="4"/>
  <c r="IM81" i="4"/>
  <c r="HL81" i="4"/>
  <c r="GK81" i="4"/>
  <c r="EC81" i="4"/>
  <c r="AZ81" i="4"/>
  <c r="Y81" i="4"/>
  <c r="RA80" i="4"/>
  <c r="PZ80" i="4"/>
  <c r="OY80" i="4"/>
  <c r="NX80" i="4"/>
  <c r="MW80" i="4"/>
  <c r="JN80" i="4"/>
  <c r="IM80" i="4"/>
  <c r="EC80" i="4"/>
  <c r="DB80" i="4"/>
  <c r="CA80" i="4"/>
  <c r="AZ80" i="4"/>
  <c r="Y80" i="4"/>
  <c r="RA79" i="4"/>
  <c r="OY79" i="4"/>
  <c r="NX79" i="4"/>
  <c r="MW79" i="4"/>
  <c r="IM79" i="4"/>
  <c r="HL79" i="4"/>
  <c r="CA79" i="4"/>
  <c r="AZ79" i="4"/>
  <c r="RH56" i="4"/>
  <c r="QN56" i="4"/>
  <c r="OF56" i="4"/>
  <c r="MN56" i="4"/>
  <c r="LT56" i="4"/>
  <c r="KZ56" i="4"/>
  <c r="KF56" i="4"/>
  <c r="JL56" i="4"/>
  <c r="GF56" i="4"/>
  <c r="FL56" i="4"/>
  <c r="CZ56" i="4"/>
  <c r="CF56" i="4"/>
  <c r="BL56" i="4"/>
  <c r="AR56" i="4"/>
  <c r="X56" i="4"/>
  <c r="RH55" i="4"/>
  <c r="QN55" i="4"/>
  <c r="OZ55" i="4"/>
  <c r="OF55" i="4"/>
  <c r="MN55" i="4"/>
  <c r="LT55" i="4"/>
  <c r="JL55" i="4"/>
  <c r="GZ55" i="4"/>
  <c r="GF55" i="4"/>
  <c r="FL55" i="4"/>
  <c r="BL55" i="4"/>
  <c r="AR55" i="4"/>
  <c r="RH54" i="4"/>
  <c r="QN54" i="4"/>
  <c r="PT54" i="4"/>
  <c r="OZ54" i="4"/>
  <c r="OF54" i="4"/>
  <c r="MN54" i="4"/>
  <c r="KZ54" i="4"/>
  <c r="KF54" i="4"/>
  <c r="JL54" i="4"/>
  <c r="GF54" i="4"/>
  <c r="FL54" i="4"/>
  <c r="BL54" i="4"/>
  <c r="AR54" i="4"/>
  <c r="RH33" i="4"/>
  <c r="QN33" i="4"/>
  <c r="OF33" i="4"/>
  <c r="MN33" i="4"/>
  <c r="LT33" i="4"/>
  <c r="KZ33" i="4"/>
  <c r="KF33" i="4"/>
  <c r="JL33" i="4"/>
  <c r="GF33" i="4"/>
  <c r="FL33" i="4"/>
  <c r="CZ33" i="4"/>
  <c r="CF33" i="4"/>
  <c r="BL33" i="4"/>
  <c r="AR33" i="4"/>
  <c r="X33" i="4"/>
  <c r="RH32" i="4"/>
  <c r="QN32" i="4"/>
  <c r="OZ32" i="4"/>
  <c r="OF32" i="4"/>
  <c r="MN32" i="4"/>
  <c r="LT32" i="4"/>
  <c r="JL32" i="4"/>
  <c r="GZ32" i="4"/>
  <c r="GF32" i="4"/>
  <c r="FL32" i="4"/>
  <c r="BL32" i="4"/>
  <c r="AR32" i="4"/>
  <c r="RH31" i="4"/>
  <c r="QN31" i="4"/>
  <c r="PT31" i="4"/>
  <c r="OZ31" i="4"/>
  <c r="OF31" i="4"/>
  <c r="MN31" i="4"/>
  <c r="KZ31" i="4"/>
  <c r="KF31" i="4"/>
  <c r="JL31" i="4"/>
  <c r="GF31" i="4"/>
  <c r="FL31" i="4"/>
  <c r="BL31" i="4"/>
  <c r="AR31" i="4"/>
  <c r="LZ10" i="4"/>
  <c r="IT10" i="4"/>
  <c r="FN10" i="4"/>
  <c r="CH10" i="4"/>
  <c r="B10" i="4"/>
  <c r="PF8" i="4"/>
  <c r="LZ8" i="4"/>
  <c r="IT8" i="4"/>
  <c r="FN8" i="4"/>
  <c r="CH8" i="4"/>
  <c r="B8" i="4"/>
  <c r="B5" i="4"/>
  <c r="CF32" i="4" l="1"/>
  <c r="KF32" i="4"/>
  <c r="CF55" i="4"/>
  <c r="KF55" i="4"/>
  <c r="DB79" i="4"/>
  <c r="CA81" i="4"/>
  <c r="MW81" i="4"/>
  <c r="RA81" i="4"/>
  <c r="CF31" i="4"/>
  <c r="CF54" i="4"/>
  <c r="X31" i="4"/>
  <c r="CZ31" i="4"/>
  <c r="GZ31" i="4"/>
  <c r="X32" i="4"/>
  <c r="CZ32" i="4"/>
  <c r="KZ32" i="4"/>
  <c r="GZ33" i="4"/>
  <c r="OZ33" i="4"/>
  <c r="X54" i="4"/>
  <c r="CZ54" i="4"/>
  <c r="GZ54" i="4"/>
  <c r="X55" i="4"/>
  <c r="CZ55" i="4"/>
  <c r="KZ55" i="4"/>
  <c r="GZ56" i="4"/>
  <c r="OZ56" i="4"/>
  <c r="Y79" i="4"/>
  <c r="EC79" i="4"/>
  <c r="JN79" i="4"/>
  <c r="GK80" i="4"/>
  <c r="KO80" i="4"/>
  <c r="ER31" i="4"/>
  <c r="HT31" i="4"/>
  <c r="LT31" i="4"/>
  <c r="ER32" i="4"/>
  <c r="HT32" i="4"/>
  <c r="PT32" i="4"/>
  <c r="ER33" i="4"/>
  <c r="HT33" i="4"/>
  <c r="PT33" i="4"/>
  <c r="ER54" i="4"/>
  <c r="HT54" i="4"/>
  <c r="LT54" i="4"/>
  <c r="ER55" i="4"/>
  <c r="HT55" i="4"/>
  <c r="PT55" i="4"/>
  <c r="ER56" i="4"/>
  <c r="HT56" i="4"/>
  <c r="PT56" i="4"/>
  <c r="GK79" i="4"/>
  <c r="KO79" i="4"/>
  <c r="PZ79" i="4"/>
  <c r="HL80" i="4"/>
  <c r="DB81" i="4"/>
  <c r="NX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<sst xmlns="http://schemas.openxmlformats.org/spreadsheetml/2006/main" count="262" uniqueCount="109">
  <si>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</si>
  <si>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</si>
  <si>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</si>
  <si>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</si>
  <si>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</si>
  <si>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</si>
  <si>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</si>
  <si>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</si>
  <si>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</si>
  <si>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</si>
  <si>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</si>
  <si>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</si>
  <si>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</si>
  <si>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</si>
  <si>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</si>
  <si>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</si>
  <si>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</si>
  <si>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</si>
  <si>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</si>
  <si>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</si>
  <si>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</si>
  <si>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</si>
  <si>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</si>
  <si>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</si>
  <si>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</si>
  <si>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</si>
  <si>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</si>
  <si>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</si>
  <si>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</si>
  <si>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</si>
  <si>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</si>
  <si>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</si>
  <si>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</si>
  <si>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</si>
  <si>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</si>
  <si>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</si>
  <si>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</si>
  <si>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</si>
  <si>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</si>
  <si>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</si>
  <si>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</si>
  <si>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</si>
  <si>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</si>
  <si>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</si>
  <si>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</si>
  <si>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</si>
  <si>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</si>
  <si>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</si>
  <si>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</si>
  <si>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</si>
  <si>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</si>
  <si>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</si>
  <si>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</si>
  <si>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</si>
  <si>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</si>
  <si>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</si>
  <si>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</si>
  <si>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</si>
  <si>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</si>
  <si>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</si>
  <si>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</si>
  <si>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</si>
  <si>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</si>
  <si>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</si>
  <si>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</si>
  <si>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</si>
  <si>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</si>
  <si>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</si>
  <si>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</si>
  <si>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</si>
  <si>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</si>
  <si>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</si>
  <si>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</si>
  <si>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</si>
  <si>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</si>
  <si>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</si>
  <si>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</si>
  <si>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</si>
  <si>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</si>
  <si>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</si>
  <si>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</si>
  <si>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</si>
  <si>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</si>
  <si>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</si>
  <si>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</si>
  <si>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</si>
  <si>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</si>
  <si>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</si>
  <si>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</si>
  <si>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</si>
  <si>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350001</t>
  </si>
  <si>
    <t>46</t>
  </si>
  <si>
    <t>02</t>
  </si>
  <si>
    <t>0</t>
  </si>
  <si>
    <t>000</t>
  </si>
  <si>
    <t>山口県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</si>
  <si>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</si>
  <si>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</si>
  <si>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</si>
  <si>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</si>
  <si>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</si>
  <si>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</si>
  <si>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</si>
  <si>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</si>
  <si>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</si>
  <si>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</si>
  <si>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○経常収支比率は、前年度に比べ自主節水減免の増に伴う減収等により減少しているものの、１００％以上であり、給水収益以外の収入への依存も低く、経営の健全性は確保されている。　　　　　　　　　　　　　　　　　　　　　　　　　　　　　　　　　　　　　　　　　　　　　　　　　　　　　　　　　　　　　　○累積欠損金比率は、０％であり、経営の健全性は確保されている。　　　　　　　　　　　　　　　　　　　　　　　　　　　　　　　　　　　　　　　　　　　　　　　　　　　　　　　○流動比率は、１００％以上であり、前年度に比べ長期貸付の返還等により増加し、経営の健全性は確保されている。　　　　　　　　　　　　　　　　　　　　　　　　　　　　　　　　　　　　　　　　　　　　　　　　　　　　　　　　　　　　　　　　　　○企業債残高対給水収益比率は、全国平均より高く、経年的には横ばいとなっている。これは、老朽化・耐震化対策の推進に合わせ企業債を発行しているためである。
○料金回収率は、前年度に比べ自主節水減免の増等に伴う減収等により減少しているものの、１００％以上であり、経営の健全性は確保されている。
○給水原価は、前年度に比べほぼ横ばいであり、全国平均より低く、効率的な経営が行われている。　　　　　　　　　　　　　　　　　　　　　　　　　　　　　　　　　　　　　　　　　　　　　　　　　　　　○施設利用率は、前年度に比べ自主節水の増等による配水量の減により減少しているものの、全国平均より高く、施設規模は適正である。
○契約率は、１００％に近く、また全国平均と比較しても高い水準であり、適切な規模の投資ができている。</t>
    <rPh sb="15" eb="16">
      <t>ジ</t>
    </rPh>
    <rPh sb="16" eb="17">
      <t>シュ</t>
    </rPh>
    <rPh sb="52" eb="54">
      <t>キュウスイ</t>
    </rPh>
    <rPh sb="54" eb="56">
      <t>シュウエキ</t>
    </rPh>
    <rPh sb="147" eb="149">
      <t>ルイセキ</t>
    </rPh>
    <rPh sb="149" eb="151">
      <t>ケッソン</t>
    </rPh>
    <rPh sb="151" eb="152">
      <t>キン</t>
    </rPh>
    <rPh sb="152" eb="154">
      <t>ヒリツ</t>
    </rPh>
    <rPh sb="249" eb="252">
      <t>ゼンネンド</t>
    </rPh>
    <rPh sb="253" eb="254">
      <t>クラ</t>
    </rPh>
    <rPh sb="255" eb="257">
      <t>チョウキ</t>
    </rPh>
    <rPh sb="257" eb="259">
      <t>カシツケ</t>
    </rPh>
    <rPh sb="260" eb="262">
      <t>ヘンカン</t>
    </rPh>
    <rPh sb="262" eb="263">
      <t>トウ</t>
    </rPh>
    <rPh sb="266" eb="268">
      <t>ゾウカ</t>
    </rPh>
    <rPh sb="270" eb="272">
      <t>ケイエイ</t>
    </rPh>
    <rPh sb="273" eb="276">
      <t>ケンゼンセイ</t>
    </rPh>
    <rPh sb="277" eb="279">
      <t>カクホ</t>
    </rPh>
    <rPh sb="358" eb="360">
      <t>キュウスイ</t>
    </rPh>
    <rPh sb="360" eb="362">
      <t>シュウエキ</t>
    </rPh>
    <rPh sb="407" eb="408">
      <t>ア</t>
    </rPh>
    <rPh sb="410" eb="412">
      <t>キギョウ</t>
    </rPh>
    <rPh sb="412" eb="413">
      <t>サイ</t>
    </rPh>
    <rPh sb="414" eb="416">
      <t>ハッコウ</t>
    </rPh>
    <rPh sb="428" eb="430">
      <t>リョウキン</t>
    </rPh>
    <rPh sb="430" eb="432">
      <t>カイシュウ</t>
    </rPh>
    <rPh sb="432" eb="433">
      <t>リツ</t>
    </rPh>
    <rPh sb="441" eb="442">
      <t>ジ</t>
    </rPh>
    <rPh sb="442" eb="443">
      <t>シュ</t>
    </rPh>
    <rPh sb="443" eb="445">
      <t>セッスイ</t>
    </rPh>
    <rPh sb="445" eb="447">
      <t>ゲンメン</t>
    </rPh>
    <rPh sb="448" eb="449">
      <t>ゾウ</t>
    </rPh>
    <rPh sb="449" eb="450">
      <t>トウ</t>
    </rPh>
    <rPh sb="451" eb="452">
      <t>トモナ</t>
    </rPh>
    <rPh sb="453" eb="455">
      <t>ゲンシュウ</t>
    </rPh>
    <rPh sb="455" eb="456">
      <t>トウ</t>
    </rPh>
    <rPh sb="459" eb="461">
      <t>ゲンショウ</t>
    </rPh>
    <rPh sb="473" eb="475">
      <t>イジョウ</t>
    </rPh>
    <rPh sb="479" eb="481">
      <t>ケイエイ</t>
    </rPh>
    <rPh sb="482" eb="485">
      <t>ケンゼンセイ</t>
    </rPh>
    <rPh sb="486" eb="488">
      <t>カクホ</t>
    </rPh>
    <rPh sb="496" eb="498">
      <t>キュウスイ</t>
    </rPh>
    <rPh sb="510" eb="511">
      <t>ヨコ</t>
    </rPh>
    <rPh sb="523" eb="524">
      <t>ヒク</t>
    </rPh>
    <rPh sb="526" eb="529">
      <t>コウリツテキ</t>
    </rPh>
    <rPh sb="530" eb="532">
      <t>ケイエイ</t>
    </rPh>
    <rPh sb="533" eb="534">
      <t>オコナ</t>
    </rPh>
    <rPh sb="593" eb="595">
      <t>シセツ</t>
    </rPh>
    <rPh sb="616" eb="618">
      <t>ハイスイ</t>
    </rPh>
    <rPh sb="624" eb="626">
      <t>ゲンショウ</t>
    </rPh>
    <rPh sb="640" eb="641">
      <t>タカ</t>
    </rPh>
    <rPh sb="643" eb="645">
      <t>シセツ</t>
    </rPh>
    <rPh sb="645" eb="647">
      <t>キボ</t>
    </rPh>
    <rPh sb="648" eb="650">
      <t>テキセイ</t>
    </rPh>
    <rPh sb="656" eb="659">
      <t>ケイヤクリツ</t>
    </rPh>
    <rPh sb="666" eb="667">
      <t>チカ</t>
    </rPh>
    <rPh sb="671" eb="673">
      <t>ゼンコク</t>
    </rPh>
    <rPh sb="673" eb="675">
      <t>ヘイキン</t>
    </rPh>
    <rPh sb="676" eb="678">
      <t>ヒカク</t>
    </rPh>
    <rPh sb="681" eb="682">
      <t>タカ</t>
    </rPh>
    <rPh sb="683" eb="685">
      <t>スイジュン</t>
    </rPh>
    <rPh sb="689" eb="691">
      <t>テキセツ</t>
    </rPh>
    <rPh sb="692" eb="694">
      <t>キボ</t>
    </rPh>
    <rPh sb="695" eb="697">
      <t>トウシ</t>
    </rPh>
    <phoneticPr fontId="5"/>
  </si>
  <si>
    <t>○有形固定資産減価償却率は、全国平均より低いが、上昇傾向にあり、施設の老朽化に伴い、保有資産が法定耐用年数に近づきつつある。「工業用水道事業施設整備１０か年計画（2019～2028）」に基づき、計画的かつ効率的に施設の更新を行っていく。　　　　　　　　　　　　　　　　　　　　　　　　　　　　　　　　　　　　　　　　　　　　　　　　　　　　　　　　　　　　　　　　　　　　　　　　　　　　　　　　　　○管路経年化率（隧道を含む）は、全国平均を下回っているが、上昇傾向にある。これについては、「工業用水道事業施設整備１０か年計画（2019～2028）」に基づき、計画的かつ効率的に更新を行っていく。
　※隧道を除く管路経年化率は、４０．１％。
○管路更新率（隧道を含む）は、全国平均を下回っている。これについては、「工業用水道事業施設整備１０か年計画（2019～2028）」に基づき、計画的かつ効率的に更新を行っていく。　
  ※新たに布設した管で布設替に伴い布設した管路延長を計上。</t>
    <rPh sb="20" eb="21">
      <t>ヒク</t>
    </rPh>
    <rPh sb="32" eb="34">
      <t>シセツ</t>
    </rPh>
    <rPh sb="35" eb="38">
      <t>ロウキュウカ</t>
    </rPh>
    <rPh sb="39" eb="40">
      <t>トモナ</t>
    </rPh>
    <rPh sb="63" eb="66">
      <t>コウギョウヨウ</t>
    </rPh>
    <rPh sb="66" eb="68">
      <t>スイドウ</t>
    </rPh>
    <rPh sb="68" eb="70">
      <t>ジギョウ</t>
    </rPh>
    <rPh sb="102" eb="105">
      <t>コウリツテキ</t>
    </rPh>
    <rPh sb="201" eb="203">
      <t>カンロ</t>
    </rPh>
    <rPh sb="203" eb="206">
      <t>ケイネンカ</t>
    </rPh>
    <rPh sb="206" eb="207">
      <t>リツ</t>
    </rPh>
    <rPh sb="208" eb="210">
      <t>ズイドウ</t>
    </rPh>
    <rPh sb="211" eb="212">
      <t>フク</t>
    </rPh>
    <rPh sb="216" eb="218">
      <t>ゼンコク</t>
    </rPh>
    <rPh sb="218" eb="220">
      <t>ヘイキン</t>
    </rPh>
    <rPh sb="221" eb="223">
      <t>シタマワ</t>
    </rPh>
    <rPh sb="285" eb="288">
      <t>コウリツテキ</t>
    </rPh>
    <rPh sb="306" eb="308">
      <t>カンロ</t>
    </rPh>
    <rPh sb="308" eb="310">
      <t>ケイネン</t>
    </rPh>
    <rPh sb="310" eb="311">
      <t>カ</t>
    </rPh>
    <rPh sb="311" eb="312">
      <t>リツ</t>
    </rPh>
    <rPh sb="322" eb="324">
      <t>カンロ</t>
    </rPh>
    <rPh sb="324" eb="326">
      <t>コウシン</t>
    </rPh>
    <rPh sb="326" eb="327">
      <t>リツ</t>
    </rPh>
    <rPh sb="336" eb="338">
      <t>ゼンコク</t>
    </rPh>
    <rPh sb="338" eb="340">
      <t>ヘイキン</t>
    </rPh>
    <rPh sb="341" eb="343">
      <t>シタマワ</t>
    </rPh>
    <rPh sb="438" eb="440">
      <t>ケイジョウ</t>
    </rPh>
    <phoneticPr fontId="5"/>
  </si>
  <si>
    <t>○指標の分析からは、これまでのところ、経営は堅調に推移している。　　　　　　　　　　　　　　　　　　　　　　　　　　　　　　　　　　　○当該期間中、「第３次経営計画（H25～H30）」の収支計画に基づき経営の健全化・効率化を推進してきたが、H30年度に第４次経営計画(2019～2028）を策定し、経営比較分析表の一部指標を経営管理指標に新たに取り入れるとともに、安定供給体制の強化や老朽化・耐震化対策を計画的かつ効率的に行うこととした。　　　　　　　　　　　　　　　　　　　　　　　　　　　　　　　　　　　　　　　　　　　　　　　　　　　○企業債については、老朽化・耐震化対策による支出の増加が見込まれるが、新規企業債発行の抑制と着実な償還により、計画的な企業債残高の増嵩の抑制を図っていく。　　　　　　　　　　　　　　　　　　　　　　　　　　　　　　　　　　　　　　　　　　　　　　　　　　　　　　　　　　　　　　　　　　　　　　　　　　　　　　　　　　　　　　　　　　　　　　　　　　　　　　　　　　　　　　　　　　　○「工業用水道事業施設整備１０か年計画(2019～2028）」に基づき、計画的かつ効果的な投資を行うとともに、新技術、新工法の導入や効率的な施工方法の採用等で工事コストを削減し、経費支出の抑制に努めていく。　　　　　　　　　　　　　　　　　　　　　　　　　　　　　　　　　　　　　　　　　　　　　　　　　　　　　　　　　　　　　　　　　　　　　　　　　　　　　　　　　　　　　　　　　　　　　　　　　　　　　　　　　　　　　　　　　　　　　　　　　　　　　                                                                                        　　　　　　　　　　　　　　　　　　　　　　　　　　　　　　　　　　　　　　　　　　　　　　　　　　　　　　　　　　　　　　　　　　</t>
    <rPh sb="123" eb="125">
      <t>ネンド</t>
    </rPh>
    <rPh sb="182" eb="184">
      <t>アンテイ</t>
    </rPh>
    <rPh sb="184" eb="186">
      <t>キョウキュウ</t>
    </rPh>
    <rPh sb="186" eb="188">
      <t>タイセイ</t>
    </rPh>
    <rPh sb="189" eb="191">
      <t>キョウカ</t>
    </rPh>
    <rPh sb="192" eb="195">
      <t>ロウキュウカ</t>
    </rPh>
    <rPh sb="196" eb="199">
      <t>タイシンカ</t>
    </rPh>
    <rPh sb="199" eb="201">
      <t>タイサク</t>
    </rPh>
    <rPh sb="202" eb="205">
      <t>ケイカクテキ</t>
    </rPh>
    <rPh sb="207" eb="210">
      <t>コウリツテキ</t>
    </rPh>
    <rPh sb="211" eb="212">
      <t>オコナ</t>
    </rPh>
    <rPh sb="305" eb="307">
      <t>シンキ</t>
    </rPh>
    <rPh sb="307" eb="309">
      <t>キギョウ</t>
    </rPh>
    <rPh sb="309" eb="310">
      <t>サイ</t>
    </rPh>
    <rPh sb="310" eb="312">
      <t>ハッコウ</t>
    </rPh>
    <rPh sb="313" eb="315">
      <t>ヨクセイ</t>
    </rPh>
    <rPh sb="316" eb="318">
      <t>チャクジツ</t>
    </rPh>
    <rPh sb="319" eb="321">
      <t>ショウカン</t>
    </rPh>
    <rPh sb="335" eb="336">
      <t>ゾウ</t>
    </rPh>
    <rPh sb="338" eb="340">
      <t>ヨクセイ</t>
    </rPh>
    <rPh sb="464" eb="467">
      <t>コウギョウヨウ</t>
    </rPh>
    <rPh sb="467" eb="469">
      <t>スイドウ</t>
    </rPh>
    <rPh sb="503" eb="505">
      <t>コウカ</t>
    </rPh>
    <rPh sb="528" eb="530">
      <t>コウリツ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</si>
</sst>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51.33</c:v>
                </c:pt>
                <c:pt idx="1">
                  <c:v>52.44</c:v>
                </c:pt>
                <c:pt idx="2">
                  <c:v>53.3</c:v>
                </c:pt>
                <c:pt idx="3">
                  <c:v>54.02</c:v>
                </c:pt>
                <c:pt idx="4">
                  <c:v>54.61</c:v>
                </c:pt>
              </c:numCache>
            </c:numRef>
          </c:val>
          <c:extLst>
            <c:ext xmlns:c16="http://schemas.microsoft.com/office/drawing/2014/chart" uri="{C3380CC4-5D6E-409C-BE32-E72D297353CC}">
              <c16:uniqueId val="{00000000-5A21-4A58-B325-0350F6D0865E}"/>
            </c:ext>
          </c:extLst>
        </c:ser>
        <c:dLbls>
          <c:showLegendKey val="0"/>
          <c:showVal val="0"/>
          <c:showCatName val="0"/>
          <c:showSerName val="0"/>
          <c:showPercent val="0"/>
          <c:showBubbleSize val="0"/>
        </c:dLbls>
        <c:gapWidth val="150"/>
        <c:axId val="316129424"/>
        <c:axId val="11914405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5A21-4A58-B325-0350F6D0865E}"/>
            </c:ext>
          </c:extLst>
        </c:ser>
        <c:dLbls>
          <c:showLegendKey val="0"/>
          <c:showVal val="0"/>
          <c:showCatName val="0"/>
          <c:showSerName val="0"/>
          <c:showPercent val="0"/>
          <c:showBubbleSize val="0"/>
        </c:dLbls>
        <c:marker val="1"/>
        <c:smooth val="0"/>
        <c:axId val="316129424"/>
        <c:axId val="119144056"/>
      </c:lineChart>
      <c:dateAx>
        <c:axId val="316129424"/>
        <c:scaling>
          <c:orientation val="minMax"/>
        </c:scaling>
        <c:delete val="1"/>
        <c:axPos val="b"/>
        <c:numFmt formatCode="ge" sourceLinked="1"/>
        <c:majorTickMark val="none"/>
        <c:minorTickMark val="none"/>
        <c:tickLblPos val="none"/>
        <c:crossAx val="119144056"/>
        <c:crosses val="autoZero"/>
        <c:auto val="1"/>
        <c:lblOffset val="100"/>
        <c:baseTimeUnit val="years"/>
      </c:dateAx>
      <c:valAx>
        <c:axId val="119144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61294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428.02</c:v>
                </c:pt>
                <c:pt idx="1">
                  <c:v>0</c:v>
                </c:pt>
                <c:pt idx="2">
                  <c:v>0</c:v>
                </c:pt>
                <c:pt idx="3">
                  <c:v>0</c:v>
                </c:pt>
                <c:pt idx="4">
                  <c:v>0</c:v>
                </c:pt>
              </c:numCache>
            </c:numRef>
          </c:val>
          <c:extLst>
            <c:ext xmlns:c16="http://schemas.microsoft.com/office/drawing/2014/chart" uri="{C3380CC4-5D6E-409C-BE32-E72D297353CC}">
              <c16:uniqueId val="{00000000-6AFC-4EE8-9509-7A4165936F38}"/>
            </c:ext>
          </c:extLst>
        </c:ser>
        <c:dLbls>
          <c:showLegendKey val="0"/>
          <c:showVal val="0"/>
          <c:showCatName val="0"/>
          <c:showSerName val="0"/>
          <c:showPercent val="0"/>
          <c:showBubbleSize val="0"/>
        </c:dLbls>
        <c:gapWidth val="150"/>
        <c:axId val="317742304"/>
        <c:axId val="317738776"/>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6AFC-4EE8-9509-7A4165936F38}"/>
            </c:ext>
          </c:extLst>
        </c:ser>
        <c:dLbls>
          <c:showLegendKey val="0"/>
          <c:showVal val="0"/>
          <c:showCatName val="0"/>
          <c:showSerName val="0"/>
          <c:showPercent val="0"/>
          <c:showBubbleSize val="0"/>
        </c:dLbls>
        <c:marker val="1"/>
        <c:smooth val="0"/>
        <c:axId val="317742304"/>
        <c:axId val="317738776"/>
      </c:lineChart>
      <c:dateAx>
        <c:axId val="317742304"/>
        <c:scaling>
          <c:orientation val="minMax"/>
        </c:scaling>
        <c:delete val="1"/>
        <c:axPos val="b"/>
        <c:numFmt formatCode="ge" sourceLinked="1"/>
        <c:majorTickMark val="none"/>
        <c:minorTickMark val="none"/>
        <c:tickLblPos val="none"/>
        <c:crossAx val="317738776"/>
        <c:crosses val="autoZero"/>
        <c:auto val="1"/>
        <c:lblOffset val="100"/>
        <c:baseTimeUnit val="years"/>
      </c:dateAx>
      <c:valAx>
        <c:axId val="3177387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7423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122.33</c:v>
                </c:pt>
                <c:pt idx="1">
                  <c:v>119.28</c:v>
                </c:pt>
                <c:pt idx="2">
                  <c:v>119.46</c:v>
                </c:pt>
                <c:pt idx="3">
                  <c:v>117.22</c:v>
                </c:pt>
                <c:pt idx="4">
                  <c:v>113.43</c:v>
                </c:pt>
              </c:numCache>
            </c:numRef>
          </c:val>
          <c:extLst>
            <c:ext xmlns:c16="http://schemas.microsoft.com/office/drawing/2014/chart" uri="{C3380CC4-5D6E-409C-BE32-E72D297353CC}">
              <c16:uniqueId val="{00000000-C7E7-48E1-84FB-BA2943384F6B}"/>
            </c:ext>
          </c:extLst>
        </c:ser>
        <c:dLbls>
          <c:showLegendKey val="0"/>
          <c:showVal val="0"/>
          <c:showCatName val="0"/>
          <c:showSerName val="0"/>
          <c:showPercent val="0"/>
          <c:showBubbleSize val="0"/>
        </c:dLbls>
        <c:gapWidth val="150"/>
        <c:axId val="317740736"/>
        <c:axId val="31773916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C7E7-48E1-84FB-BA2943384F6B}"/>
            </c:ext>
          </c:extLst>
        </c:ser>
        <c:dLbls>
          <c:showLegendKey val="0"/>
          <c:showVal val="0"/>
          <c:showCatName val="0"/>
          <c:showSerName val="0"/>
          <c:showPercent val="0"/>
          <c:showBubbleSize val="0"/>
        </c:dLbls>
        <c:marker val="1"/>
        <c:smooth val="0"/>
        <c:axId val="317740736"/>
        <c:axId val="317739168"/>
      </c:lineChart>
      <c:dateAx>
        <c:axId val="317740736"/>
        <c:scaling>
          <c:orientation val="minMax"/>
        </c:scaling>
        <c:delete val="1"/>
        <c:axPos val="b"/>
        <c:numFmt formatCode="ge" sourceLinked="1"/>
        <c:majorTickMark val="none"/>
        <c:minorTickMark val="none"/>
        <c:tickLblPos val="none"/>
        <c:crossAx val="317739168"/>
        <c:crosses val="autoZero"/>
        <c:auto val="1"/>
        <c:lblOffset val="100"/>
        <c:baseTimeUnit val="years"/>
      </c:dateAx>
      <c:valAx>
        <c:axId val="317739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7407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16.350000000000001</c:v>
                </c:pt>
                <c:pt idx="1">
                  <c:v>20.93</c:v>
                </c:pt>
                <c:pt idx="2">
                  <c:v>20.93</c:v>
                </c:pt>
                <c:pt idx="3">
                  <c:v>24.39</c:v>
                </c:pt>
                <c:pt idx="4">
                  <c:v>28.12</c:v>
                </c:pt>
              </c:numCache>
            </c:numRef>
          </c:val>
          <c:extLst>
            <c:ext xmlns:c16="http://schemas.microsoft.com/office/drawing/2014/chart" uri="{C3380CC4-5D6E-409C-BE32-E72D297353CC}">
              <c16:uniqueId val="{00000000-AC23-4702-800B-DE6E6546B52F}"/>
            </c:ext>
          </c:extLst>
        </c:ser>
        <c:dLbls>
          <c:showLegendKey val="0"/>
          <c:showVal val="0"/>
          <c:showCatName val="0"/>
          <c:showSerName val="0"/>
          <c:showPercent val="0"/>
          <c:showBubbleSize val="0"/>
        </c:dLbls>
        <c:gapWidth val="150"/>
        <c:axId val="119142880"/>
        <c:axId val="11914366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AC23-4702-800B-DE6E6546B52F}"/>
            </c:ext>
          </c:extLst>
        </c:ser>
        <c:dLbls>
          <c:showLegendKey val="0"/>
          <c:showVal val="0"/>
          <c:showCatName val="0"/>
          <c:showSerName val="0"/>
          <c:showPercent val="0"/>
          <c:showBubbleSize val="0"/>
        </c:dLbls>
        <c:marker val="1"/>
        <c:smooth val="0"/>
        <c:axId val="119142880"/>
        <c:axId val="119143664"/>
      </c:lineChart>
      <c:dateAx>
        <c:axId val="119142880"/>
        <c:scaling>
          <c:orientation val="minMax"/>
        </c:scaling>
        <c:delete val="1"/>
        <c:axPos val="b"/>
        <c:numFmt formatCode="ge" sourceLinked="1"/>
        <c:majorTickMark val="none"/>
        <c:minorTickMark val="none"/>
        <c:tickLblPos val="none"/>
        <c:crossAx val="119143664"/>
        <c:crosses val="autoZero"/>
        <c:auto val="1"/>
        <c:lblOffset val="100"/>
        <c:baseTimeUnit val="years"/>
      </c:dateAx>
      <c:valAx>
        <c:axId val="119143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142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BD-4F15-B434-9EC9071FD5A1}"/>
            </c:ext>
          </c:extLst>
        </c:ser>
        <c:dLbls>
          <c:showLegendKey val="0"/>
          <c:showVal val="0"/>
          <c:showCatName val="0"/>
          <c:showSerName val="0"/>
          <c:showPercent val="0"/>
          <c:showBubbleSize val="0"/>
        </c:dLbls>
        <c:gapWidth val="150"/>
        <c:axId val="119143272"/>
        <c:axId val="31725229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D4BD-4F15-B434-9EC9071FD5A1}"/>
            </c:ext>
          </c:extLst>
        </c:ser>
        <c:dLbls>
          <c:showLegendKey val="0"/>
          <c:showVal val="0"/>
          <c:showCatName val="0"/>
          <c:showSerName val="0"/>
          <c:showPercent val="0"/>
          <c:showBubbleSize val="0"/>
        </c:dLbls>
        <c:marker val="1"/>
        <c:smooth val="0"/>
        <c:axId val="119143272"/>
        <c:axId val="317252296"/>
      </c:lineChart>
      <c:dateAx>
        <c:axId val="119143272"/>
        <c:scaling>
          <c:orientation val="minMax"/>
        </c:scaling>
        <c:delete val="1"/>
        <c:axPos val="b"/>
        <c:numFmt formatCode="ge" sourceLinked="1"/>
        <c:majorTickMark val="none"/>
        <c:minorTickMark val="none"/>
        <c:tickLblPos val="none"/>
        <c:crossAx val="317252296"/>
        <c:crosses val="autoZero"/>
        <c:auto val="1"/>
        <c:lblOffset val="100"/>
        <c:baseTimeUnit val="years"/>
      </c:dateAx>
      <c:valAx>
        <c:axId val="3172522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91432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111.64</c:v>
                </c:pt>
                <c:pt idx="1">
                  <c:v>300.45999999999998</c:v>
                </c:pt>
                <c:pt idx="2">
                  <c:v>188.06</c:v>
                </c:pt>
                <c:pt idx="3">
                  <c:v>177.45</c:v>
                </c:pt>
                <c:pt idx="4">
                  <c:v>339.42</c:v>
                </c:pt>
              </c:numCache>
            </c:numRef>
          </c:val>
          <c:extLst>
            <c:ext xmlns:c16="http://schemas.microsoft.com/office/drawing/2014/chart" uri="{C3380CC4-5D6E-409C-BE32-E72D297353CC}">
              <c16:uniqueId val="{00000000-C8AF-40D0-9E8F-45B2D629003E}"/>
            </c:ext>
          </c:extLst>
        </c:ser>
        <c:dLbls>
          <c:showLegendKey val="0"/>
          <c:showVal val="0"/>
          <c:showCatName val="0"/>
          <c:showSerName val="0"/>
          <c:showPercent val="0"/>
          <c:showBubbleSize val="0"/>
        </c:dLbls>
        <c:gapWidth val="150"/>
        <c:axId val="317252688"/>
        <c:axId val="317254256"/>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C8AF-40D0-9E8F-45B2D629003E}"/>
            </c:ext>
          </c:extLst>
        </c:ser>
        <c:dLbls>
          <c:showLegendKey val="0"/>
          <c:showVal val="0"/>
          <c:showCatName val="0"/>
          <c:showSerName val="0"/>
          <c:showPercent val="0"/>
          <c:showBubbleSize val="0"/>
        </c:dLbls>
        <c:marker val="1"/>
        <c:smooth val="0"/>
        <c:axId val="317252688"/>
        <c:axId val="317254256"/>
      </c:lineChart>
      <c:dateAx>
        <c:axId val="317252688"/>
        <c:scaling>
          <c:orientation val="minMax"/>
        </c:scaling>
        <c:delete val="1"/>
        <c:axPos val="b"/>
        <c:numFmt formatCode="ge" sourceLinked="1"/>
        <c:majorTickMark val="none"/>
        <c:minorTickMark val="none"/>
        <c:tickLblPos val="none"/>
        <c:crossAx val="317254256"/>
        <c:crosses val="autoZero"/>
        <c:auto val="1"/>
        <c:lblOffset val="100"/>
        <c:baseTimeUnit val="years"/>
      </c:dateAx>
      <c:valAx>
        <c:axId val="3172542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2526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326.2</c:v>
                </c:pt>
                <c:pt idx="1">
                  <c:v>310.57</c:v>
                </c:pt>
                <c:pt idx="2">
                  <c:v>308.18</c:v>
                </c:pt>
                <c:pt idx="3">
                  <c:v>310.26</c:v>
                </c:pt>
                <c:pt idx="4">
                  <c:v>317.56</c:v>
                </c:pt>
              </c:numCache>
            </c:numRef>
          </c:val>
          <c:extLst>
            <c:ext xmlns:c16="http://schemas.microsoft.com/office/drawing/2014/chart" uri="{C3380CC4-5D6E-409C-BE32-E72D297353CC}">
              <c16:uniqueId val="{00000000-9D1B-4500-997B-2E360C109C7E}"/>
            </c:ext>
          </c:extLst>
        </c:ser>
        <c:dLbls>
          <c:showLegendKey val="0"/>
          <c:showVal val="0"/>
          <c:showCatName val="0"/>
          <c:showSerName val="0"/>
          <c:showPercent val="0"/>
          <c:showBubbleSize val="0"/>
        </c:dLbls>
        <c:gapWidth val="150"/>
        <c:axId val="317251120"/>
        <c:axId val="3172515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9D1B-4500-997B-2E360C109C7E}"/>
            </c:ext>
          </c:extLst>
        </c:ser>
        <c:dLbls>
          <c:showLegendKey val="0"/>
          <c:showVal val="0"/>
          <c:showCatName val="0"/>
          <c:showSerName val="0"/>
          <c:showPercent val="0"/>
          <c:showBubbleSize val="0"/>
        </c:dLbls>
        <c:marker val="1"/>
        <c:smooth val="0"/>
        <c:axId val="317251120"/>
        <c:axId val="317251512"/>
      </c:lineChart>
      <c:dateAx>
        <c:axId val="317251120"/>
        <c:scaling>
          <c:orientation val="minMax"/>
        </c:scaling>
        <c:delete val="1"/>
        <c:axPos val="b"/>
        <c:numFmt formatCode="ge" sourceLinked="1"/>
        <c:majorTickMark val="none"/>
        <c:minorTickMark val="none"/>
        <c:tickLblPos val="none"/>
        <c:crossAx val="317251512"/>
        <c:crosses val="autoZero"/>
        <c:auto val="1"/>
        <c:lblOffset val="100"/>
        <c:baseTimeUnit val="years"/>
      </c:dateAx>
      <c:valAx>
        <c:axId val="3172515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2511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118.82</c:v>
                </c:pt>
                <c:pt idx="1">
                  <c:v>116.4</c:v>
                </c:pt>
                <c:pt idx="2">
                  <c:v>116.71</c:v>
                </c:pt>
                <c:pt idx="3">
                  <c:v>114.06</c:v>
                </c:pt>
                <c:pt idx="4">
                  <c:v>109.98</c:v>
                </c:pt>
              </c:numCache>
            </c:numRef>
          </c:val>
          <c:extLst>
            <c:ext xmlns:c16="http://schemas.microsoft.com/office/drawing/2014/chart" uri="{C3380CC4-5D6E-409C-BE32-E72D297353CC}">
              <c16:uniqueId val="{00000000-AAF8-4A66-9AF5-13CA578893BB}"/>
            </c:ext>
          </c:extLst>
        </c:ser>
        <c:dLbls>
          <c:showLegendKey val="0"/>
          <c:showVal val="0"/>
          <c:showCatName val="0"/>
          <c:showSerName val="0"/>
          <c:showPercent val="0"/>
          <c:showBubbleSize val="0"/>
        </c:dLbls>
        <c:gapWidth val="150"/>
        <c:axId val="317251904"/>
        <c:axId val="31724759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AAF8-4A66-9AF5-13CA578893BB}"/>
            </c:ext>
          </c:extLst>
        </c:ser>
        <c:dLbls>
          <c:showLegendKey val="0"/>
          <c:showVal val="0"/>
          <c:showCatName val="0"/>
          <c:showSerName val="0"/>
          <c:showPercent val="0"/>
          <c:showBubbleSize val="0"/>
        </c:dLbls>
        <c:marker val="1"/>
        <c:smooth val="0"/>
        <c:axId val="317251904"/>
        <c:axId val="317247592"/>
      </c:lineChart>
      <c:dateAx>
        <c:axId val="317251904"/>
        <c:scaling>
          <c:orientation val="minMax"/>
        </c:scaling>
        <c:delete val="1"/>
        <c:axPos val="b"/>
        <c:numFmt formatCode="ge" sourceLinked="1"/>
        <c:majorTickMark val="none"/>
        <c:minorTickMark val="none"/>
        <c:tickLblPos val="none"/>
        <c:crossAx val="317247592"/>
        <c:crosses val="autoZero"/>
        <c:auto val="1"/>
        <c:lblOffset val="100"/>
        <c:baseTimeUnit val="years"/>
      </c:dateAx>
      <c:valAx>
        <c:axId val="3172475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2519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8.31</c:v>
                </c:pt>
                <c:pt idx="1">
                  <c:v>8.5</c:v>
                </c:pt>
                <c:pt idx="2">
                  <c:v>8.3800000000000008</c:v>
                </c:pt>
                <c:pt idx="3">
                  <c:v>8.42</c:v>
                </c:pt>
                <c:pt idx="4">
                  <c:v>8.51</c:v>
                </c:pt>
              </c:numCache>
            </c:numRef>
          </c:val>
          <c:extLst>
            <c:ext xmlns:c16="http://schemas.microsoft.com/office/drawing/2014/chart" uri="{C3380CC4-5D6E-409C-BE32-E72D297353CC}">
              <c16:uniqueId val="{00000000-D453-467C-A702-657C9FE79E44}"/>
            </c:ext>
          </c:extLst>
        </c:ser>
        <c:dLbls>
          <c:showLegendKey val="0"/>
          <c:showVal val="0"/>
          <c:showCatName val="0"/>
          <c:showSerName val="0"/>
          <c:showPercent val="0"/>
          <c:showBubbleSize val="0"/>
        </c:dLbls>
        <c:gapWidth val="150"/>
        <c:axId val="317247200"/>
        <c:axId val="31725347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D453-467C-A702-657C9FE79E44}"/>
            </c:ext>
          </c:extLst>
        </c:ser>
        <c:dLbls>
          <c:showLegendKey val="0"/>
          <c:showVal val="0"/>
          <c:showCatName val="0"/>
          <c:showSerName val="0"/>
          <c:showPercent val="0"/>
          <c:showBubbleSize val="0"/>
        </c:dLbls>
        <c:marker val="1"/>
        <c:smooth val="0"/>
        <c:axId val="317247200"/>
        <c:axId val="317253472"/>
      </c:lineChart>
      <c:dateAx>
        <c:axId val="317247200"/>
        <c:scaling>
          <c:orientation val="minMax"/>
        </c:scaling>
        <c:delete val="1"/>
        <c:axPos val="b"/>
        <c:numFmt formatCode="ge" sourceLinked="1"/>
        <c:majorTickMark val="none"/>
        <c:minorTickMark val="none"/>
        <c:tickLblPos val="none"/>
        <c:crossAx val="317253472"/>
        <c:crosses val="autoZero"/>
        <c:auto val="1"/>
        <c:lblOffset val="100"/>
        <c:baseTimeUnit val="years"/>
      </c:dateAx>
      <c:valAx>
        <c:axId val="3172534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2472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64.38</c:v>
                </c:pt>
                <c:pt idx="1">
                  <c:v>63.93</c:v>
                </c:pt>
                <c:pt idx="2">
                  <c:v>63.9</c:v>
                </c:pt>
                <c:pt idx="3">
                  <c:v>63.51</c:v>
                </c:pt>
                <c:pt idx="4">
                  <c:v>61.04</c:v>
                </c:pt>
              </c:numCache>
            </c:numRef>
          </c:val>
          <c:extLst>
            <c:ext xmlns:c16="http://schemas.microsoft.com/office/drawing/2014/chart" uri="{C3380CC4-5D6E-409C-BE32-E72D297353CC}">
              <c16:uniqueId val="{00000000-5933-460F-8B1B-5C7D8F021FCB}"/>
            </c:ext>
          </c:extLst>
        </c:ser>
        <c:dLbls>
          <c:showLegendKey val="0"/>
          <c:showVal val="0"/>
          <c:showCatName val="0"/>
          <c:showSerName val="0"/>
          <c:showPercent val="0"/>
          <c:showBubbleSize val="0"/>
        </c:dLbls>
        <c:gapWidth val="150"/>
        <c:axId val="317248376"/>
        <c:axId val="31724876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5933-460F-8B1B-5C7D8F021FCB}"/>
            </c:ext>
          </c:extLst>
        </c:ser>
        <c:dLbls>
          <c:showLegendKey val="0"/>
          <c:showVal val="0"/>
          <c:showCatName val="0"/>
          <c:showSerName val="0"/>
          <c:showPercent val="0"/>
          <c:showBubbleSize val="0"/>
        </c:dLbls>
        <c:marker val="1"/>
        <c:smooth val="0"/>
        <c:axId val="317248376"/>
        <c:axId val="317248768"/>
      </c:lineChart>
      <c:dateAx>
        <c:axId val="317248376"/>
        <c:scaling>
          <c:orientation val="minMax"/>
        </c:scaling>
        <c:delete val="1"/>
        <c:axPos val="b"/>
        <c:numFmt formatCode="ge" sourceLinked="1"/>
        <c:majorTickMark val="none"/>
        <c:minorTickMark val="none"/>
        <c:tickLblPos val="none"/>
        <c:crossAx val="317248768"/>
        <c:crosses val="autoZero"/>
        <c:auto val="1"/>
        <c:lblOffset val="100"/>
        <c:baseTimeUnit val="years"/>
      </c:dateAx>
      <c:valAx>
        <c:axId val="3172487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2483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92.83</c:v>
                </c:pt>
                <c:pt idx="1">
                  <c:v>92.89</c:v>
                </c:pt>
                <c:pt idx="2">
                  <c:v>92.88</c:v>
                </c:pt>
                <c:pt idx="3">
                  <c:v>92.02</c:v>
                </c:pt>
                <c:pt idx="4">
                  <c:v>92.41</c:v>
                </c:pt>
              </c:numCache>
            </c:numRef>
          </c:val>
          <c:extLst>
            <c:ext xmlns:c16="http://schemas.microsoft.com/office/drawing/2014/chart" uri="{C3380CC4-5D6E-409C-BE32-E72D297353CC}">
              <c16:uniqueId val="{00000000-E55C-4FA5-852B-84BD923020F5}"/>
            </c:ext>
          </c:extLst>
        </c:ser>
        <c:dLbls>
          <c:showLegendKey val="0"/>
          <c:showVal val="0"/>
          <c:showCatName val="0"/>
          <c:showSerName val="0"/>
          <c:showPercent val="0"/>
          <c:showBubbleSize val="0"/>
        </c:dLbls>
        <c:gapWidth val="150"/>
        <c:axId val="317249552"/>
        <c:axId val="31724994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E55C-4FA5-852B-84BD923020F5}"/>
            </c:ext>
          </c:extLst>
        </c:ser>
        <c:dLbls>
          <c:showLegendKey val="0"/>
          <c:showVal val="0"/>
          <c:showCatName val="0"/>
          <c:showSerName val="0"/>
          <c:showPercent val="0"/>
          <c:showBubbleSize val="0"/>
        </c:dLbls>
        <c:marker val="1"/>
        <c:smooth val="0"/>
        <c:axId val="317249552"/>
        <c:axId val="317249944"/>
      </c:lineChart>
      <c:dateAx>
        <c:axId val="317249552"/>
        <c:scaling>
          <c:orientation val="minMax"/>
        </c:scaling>
        <c:delete val="1"/>
        <c:axPos val="b"/>
        <c:numFmt formatCode="ge" sourceLinked="1"/>
        <c:majorTickMark val="none"/>
        <c:minorTickMark val="none"/>
        <c:tickLblPos val="none"/>
        <c:crossAx val="317249944"/>
        <c:crosses val="autoZero"/>
        <c:auto val="1"/>
        <c:lblOffset val="100"/>
        <c:baseTimeUnit val="years"/>
      </c:dateAx>
      <c:valAx>
        <c:axId val="317249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72495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B1" zoomScale="80" zoomScaleNormal="8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山口県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1710050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14</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1043900</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72.400000000000006</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125</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1580310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106</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122.33</v>
      </c>
      <c r="Y32" s="128"/>
      <c r="Z32" s="128"/>
      <c r="AA32" s="128"/>
      <c r="AB32" s="128"/>
      <c r="AC32" s="128"/>
      <c r="AD32" s="128"/>
      <c r="AE32" s="128"/>
      <c r="AF32" s="128"/>
      <c r="AG32" s="128"/>
      <c r="AH32" s="128"/>
      <c r="AI32" s="128"/>
      <c r="AJ32" s="128"/>
      <c r="AK32" s="128"/>
      <c r="AL32" s="128"/>
      <c r="AM32" s="128"/>
      <c r="AN32" s="128"/>
      <c r="AO32" s="128"/>
      <c r="AP32" s="128"/>
      <c r="AQ32" s="129"/>
      <c r="AR32" s="127">
        <f>データ!U6</f>
        <v>119.28</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119.46</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117.22</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113.43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428.02</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111.64</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300.45999999999998</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188.06</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177.45</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339.42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326.2</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310.57</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308.18</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310.26</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317.56</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107</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118.82</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116.4</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116.71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114.06</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109.98</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8.31</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8.5</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8.3800000000000008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8.42</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8.51</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64.38</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63.93</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63.9</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63.51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61.04</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92.83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92.89</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92.88</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92.02</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92.41</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108</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51.33</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52.44</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53.3</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54.02</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54.61</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16.350000000000001</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20.93</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20.93</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24.39</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28.12</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38</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o902PtGE8CCFpnGJg0HcojXKnjBzVduuGWObLwWiTVBTfUHBSacEv/akYVTadwNTHNcdBfRRddBZ8LwP7TxOQ==" saltValue="RZMdlDoDolq/HlE/vS7xC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122.33</v>
      </c>
      <c r="U6" s="52">
        <f>U7</f>
        <v>119.28</v>
      </c>
      <c r="V6" s="52">
        <f>V7</f>
        <v>119.46</v>
      </c>
      <c r="W6" s="52">
        <f>W7</f>
        <v>117.22</v>
      </c>
      <c r="X6" s="52">
        <f t="shared" si="3"/>
        <v>113.43</v>
      </c>
      <c r="Y6" s="52">
        <f t="shared" si="3"/>
        <v>122.19</v>
      </c>
      <c r="Z6" s="52">
        <f t="shared" si="3"/>
        <v>123.35</v>
      </c>
      <c r="AA6" s="52">
        <f t="shared" si="3"/>
        <v>121.58</v>
      </c>
      <c r="AB6" s="52">
        <f t="shared" si="3"/>
        <v>121.19</v>
      </c>
      <c r="AC6" s="52">
        <f t="shared" si="3"/>
        <v>120.32</v>
      </c>
      <c r="AD6" s="50" t="str">
        <f>IF(AD7="-","【-】","【"&amp;SUBSTITUTE(TEXT(AD7,"#,##0.00"),"-","△")&amp;"】")</f>
        <v>【118.92】</v>
      </c>
      <c r="AE6" s="52">
        <f t="shared" si="3"/>
        <v>428.02</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111.64</v>
      </c>
      <c r="AQ6" s="52">
        <f>AQ7</f>
        <v>300.45999999999998</v>
      </c>
      <c r="AR6" s="52">
        <f>AR7</f>
        <v>188.06</v>
      </c>
      <c r="AS6" s="52">
        <f>AS7</f>
        <v>177.45</v>
      </c>
      <c r="AT6" s="52">
        <f t="shared" si="3"/>
        <v>339.42</v>
      </c>
      <c r="AU6" s="52">
        <f t="shared" si="3"/>
        <v>221.79</v>
      </c>
      <c r="AV6" s="52">
        <f t="shared" si="3"/>
        <v>312.67</v>
      </c>
      <c r="AW6" s="52">
        <f t="shared" si="3"/>
        <v>345.05</v>
      </c>
      <c r="AX6" s="52">
        <f t="shared" si="3"/>
        <v>379.14</v>
      </c>
      <c r="AY6" s="52">
        <f t="shared" si="3"/>
        <v>394.58</v>
      </c>
      <c r="AZ6" s="50" t="str">
        <f>IF(AZ7="-","【-】","【"&amp;SUBSTITUTE(TEXT(AZ7,"#,##0.00"),"-","△")&amp;"】")</f>
        <v>【450.05】</v>
      </c>
      <c r="BA6" s="52">
        <f t="shared" si="3"/>
        <v>326.2</v>
      </c>
      <c r="BB6" s="52">
        <f>BB7</f>
        <v>310.57</v>
      </c>
      <c r="BC6" s="52">
        <f>BC7</f>
        <v>308.18</v>
      </c>
      <c r="BD6" s="52">
        <f>BD7</f>
        <v>310.26</v>
      </c>
      <c r="BE6" s="52">
        <f t="shared" si="3"/>
        <v>317.56</v>
      </c>
      <c r="BF6" s="52">
        <f t="shared" si="3"/>
        <v>297.23</v>
      </c>
      <c r="BG6" s="52">
        <f t="shared" si="3"/>
        <v>272.8</v>
      </c>
      <c r="BH6" s="52">
        <f t="shared" si="3"/>
        <v>255.89</v>
      </c>
      <c r="BI6" s="52">
        <f t="shared" si="3"/>
        <v>242.57</v>
      </c>
      <c r="BJ6" s="52">
        <f t="shared" si="3"/>
        <v>235.79</v>
      </c>
      <c r="BK6" s="50" t="str">
        <f>IF(BK7="-","【-】","【"&amp;SUBSTITUTE(TEXT(BK7,"#,##0.00"),"-","△")&amp;"】")</f>
        <v>【246.04】</v>
      </c>
      <c r="BL6" s="52">
        <f t="shared" si="3"/>
        <v>118.82</v>
      </c>
      <c r="BM6" s="52">
        <f>BM7</f>
        <v>116.4</v>
      </c>
      <c r="BN6" s="52">
        <f>BN7</f>
        <v>116.71</v>
      </c>
      <c r="BO6" s="52">
        <f>BO7</f>
        <v>114.06</v>
      </c>
      <c r="BP6" s="52">
        <f t="shared" si="3"/>
        <v>109.98</v>
      </c>
      <c r="BQ6" s="52">
        <f t="shared" si="3"/>
        <v>118.2</v>
      </c>
      <c r="BR6" s="52">
        <f t="shared" si="3"/>
        <v>119.5</v>
      </c>
      <c r="BS6" s="52">
        <f t="shared" si="3"/>
        <v>118.99</v>
      </c>
      <c r="BT6" s="52">
        <f t="shared" si="3"/>
        <v>119.17</v>
      </c>
      <c r="BU6" s="52">
        <f t="shared" si="3"/>
        <v>117.72</v>
      </c>
      <c r="BV6" s="50" t="str">
        <f>IF(BV7="-","【-】","【"&amp;SUBSTITUTE(TEXT(BV7,"#,##0.00"),"-","△")&amp;"】")</f>
        <v>【114.16】</v>
      </c>
      <c r="BW6" s="52">
        <f t="shared" si="3"/>
        <v>8.31</v>
      </c>
      <c r="BX6" s="52">
        <f>BX7</f>
        <v>8.5</v>
      </c>
      <c r="BY6" s="52">
        <f>BY7</f>
        <v>8.3800000000000008</v>
      </c>
      <c r="BZ6" s="52">
        <f>BZ7</f>
        <v>8.42</v>
      </c>
      <c r="CA6" s="52">
        <f t="shared" si="3"/>
        <v>8.51</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64.38</v>
      </c>
      <c r="CI6" s="52">
        <f>CI7</f>
        <v>63.93</v>
      </c>
      <c r="CJ6" s="52">
        <f>CJ7</f>
        <v>63.9</v>
      </c>
      <c r="CK6" s="52">
        <f>CK7</f>
        <v>63.51</v>
      </c>
      <c r="CL6" s="52">
        <f t="shared" si="5"/>
        <v>61.04</v>
      </c>
      <c r="CM6" s="52">
        <f t="shared" si="5"/>
        <v>57.65</v>
      </c>
      <c r="CN6" s="52">
        <f t="shared" si="5"/>
        <v>57.52</v>
      </c>
      <c r="CO6" s="52">
        <f t="shared" si="5"/>
        <v>57.55</v>
      </c>
      <c r="CP6" s="52">
        <f t="shared" si="5"/>
        <v>57.69</v>
      </c>
      <c r="CQ6" s="52">
        <f t="shared" si="5"/>
        <v>58.56</v>
      </c>
      <c r="CR6" s="50" t="str">
        <f>IF(CR7="-","【-】","【"&amp;SUBSTITUTE(TEXT(CR7,"#,##0.00"),"-","△")&amp;"】")</f>
        <v>【55.52】</v>
      </c>
      <c r="CS6" s="52">
        <f t="shared" ref="CS6:DB6" si="6">CS7</f>
        <v>92.83</v>
      </c>
      <c r="CT6" s="52">
        <f>CT7</f>
        <v>92.89</v>
      </c>
      <c r="CU6" s="52">
        <f>CU7</f>
        <v>92.88</v>
      </c>
      <c r="CV6" s="52">
        <f>CV7</f>
        <v>92.02</v>
      </c>
      <c r="CW6" s="52">
        <f t="shared" si="6"/>
        <v>92.41</v>
      </c>
      <c r="CX6" s="52">
        <f t="shared" si="6"/>
        <v>79.72</v>
      </c>
      <c r="CY6" s="52">
        <f t="shared" si="6"/>
        <v>79.7</v>
      </c>
      <c r="CZ6" s="52">
        <f t="shared" si="6"/>
        <v>79.42</v>
      </c>
      <c r="DA6" s="52">
        <f t="shared" si="6"/>
        <v>79.2</v>
      </c>
      <c r="DB6" s="52">
        <f t="shared" si="6"/>
        <v>80.5</v>
      </c>
      <c r="DC6" s="50" t="str">
        <f>IF(DC7="-","【-】","【"&amp;SUBSTITUTE(TEXT(DC7,"#,##0.00"),"-","△")&amp;"】")</f>
        <v>【77.10】</v>
      </c>
      <c r="DD6" s="52">
        <f t="shared" ref="DD6:DM6" si="7">DD7</f>
        <v>51.33</v>
      </c>
      <c r="DE6" s="52">
        <f>DE7</f>
        <v>52.44</v>
      </c>
      <c r="DF6" s="52">
        <f>DF7</f>
        <v>53.3</v>
      </c>
      <c r="DG6" s="52">
        <f>DG7</f>
        <v>54.02</v>
      </c>
      <c r="DH6" s="52">
        <f t="shared" si="7"/>
        <v>54.61</v>
      </c>
      <c r="DI6" s="52">
        <f t="shared" si="7"/>
        <v>56.41</v>
      </c>
      <c r="DJ6" s="52">
        <f t="shared" si="7"/>
        <v>57.35</v>
      </c>
      <c r="DK6" s="52">
        <f t="shared" si="7"/>
        <v>57.93</v>
      </c>
      <c r="DL6" s="52">
        <f t="shared" si="7"/>
        <v>58.88</v>
      </c>
      <c r="DM6" s="52">
        <f t="shared" si="7"/>
        <v>59.48</v>
      </c>
      <c r="DN6" s="50" t="str">
        <f>IF(DN7="-","【-】","【"&amp;SUBSTITUTE(TEXT(DN7,"#,##0.00"),"-","△")&amp;"】")</f>
        <v>【58.53】</v>
      </c>
      <c r="DO6" s="52">
        <f t="shared" ref="DO6:DX6" si="8">DO7</f>
        <v>16.350000000000001</v>
      </c>
      <c r="DP6" s="52">
        <f>DP7</f>
        <v>20.93</v>
      </c>
      <c r="DQ6" s="52">
        <f>DQ7</f>
        <v>20.93</v>
      </c>
      <c r="DR6" s="52">
        <f>DR7</f>
        <v>24.39</v>
      </c>
      <c r="DS6" s="52">
        <f t="shared" si="8"/>
        <v>28.12</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1710050</v>
      </c>
      <c r="L7" s="54" t="s">
        <v>98</v>
      </c>
      <c r="M7" s="55">
        <v>14</v>
      </c>
      <c r="N7" s="55">
        <v>1043900</v>
      </c>
      <c r="O7" s="56" t="s">
        <v>99</v>
      </c>
      <c r="P7" s="56">
        <v>72.400000000000006</v>
      </c>
      <c r="Q7" s="55">
        <v>125</v>
      </c>
      <c r="R7" s="55">
        <v>1580310</v>
      </c>
      <c r="S7" s="54" t="s">
        <v>100</v>
      </c>
      <c r="T7" s="57">
        <v>122.33</v>
      </c>
      <c r="U7" s="57">
        <v>119.28</v>
      </c>
      <c r="V7" s="57">
        <v>119.46</v>
      </c>
      <c r="W7" s="57">
        <v>117.22</v>
      </c>
      <c r="X7" s="57">
        <v>113.43</v>
      </c>
      <c r="Y7" s="57">
        <v>122.19</v>
      </c>
      <c r="Z7" s="57">
        <v>123.35</v>
      </c>
      <c r="AA7" s="57">
        <v>121.58</v>
      </c>
      <c r="AB7" s="57">
        <v>121.19</v>
      </c>
      <c r="AC7" s="58">
        <v>120.32</v>
      </c>
      <c r="AD7" s="57">
        <v>118.92</v>
      </c>
      <c r="AE7" s="57">
        <v>428.02</v>
      </c>
      <c r="AF7" s="57">
        <v>0</v>
      </c>
      <c r="AG7" s="57">
        <v>0</v>
      </c>
      <c r="AH7" s="57">
        <v>0</v>
      </c>
      <c r="AI7" s="57">
        <v>0</v>
      </c>
      <c r="AJ7" s="57">
        <v>50.49</v>
      </c>
      <c r="AK7" s="57">
        <v>23.81</v>
      </c>
      <c r="AL7" s="57">
        <v>22.44</v>
      </c>
      <c r="AM7" s="57">
        <v>18.82</v>
      </c>
      <c r="AN7" s="57">
        <v>17.88</v>
      </c>
      <c r="AO7" s="57">
        <v>26.31</v>
      </c>
      <c r="AP7" s="57">
        <v>111.64</v>
      </c>
      <c r="AQ7" s="57">
        <v>300.45999999999998</v>
      </c>
      <c r="AR7" s="57">
        <v>188.06</v>
      </c>
      <c r="AS7" s="57">
        <v>177.45</v>
      </c>
      <c r="AT7" s="57">
        <v>339.42</v>
      </c>
      <c r="AU7" s="57">
        <v>221.79</v>
      </c>
      <c r="AV7" s="57">
        <v>312.67</v>
      </c>
      <c r="AW7" s="57">
        <v>345.05</v>
      </c>
      <c r="AX7" s="57">
        <v>379.14</v>
      </c>
      <c r="AY7" s="57">
        <v>394.58</v>
      </c>
      <c r="AZ7" s="57">
        <v>450.05</v>
      </c>
      <c r="BA7" s="57">
        <v>326.2</v>
      </c>
      <c r="BB7" s="57">
        <v>310.57</v>
      </c>
      <c r="BC7" s="57">
        <v>308.18</v>
      </c>
      <c r="BD7" s="57">
        <v>310.26</v>
      </c>
      <c r="BE7" s="57">
        <v>317.56</v>
      </c>
      <c r="BF7" s="57">
        <v>297.23</v>
      </c>
      <c r="BG7" s="57">
        <v>272.8</v>
      </c>
      <c r="BH7" s="57">
        <v>255.89</v>
      </c>
      <c r="BI7" s="57">
        <v>242.57</v>
      </c>
      <c r="BJ7" s="57">
        <v>235.79</v>
      </c>
      <c r="BK7" s="57">
        <v>246.04</v>
      </c>
      <c r="BL7" s="57">
        <v>118.82</v>
      </c>
      <c r="BM7" s="57">
        <v>116.4</v>
      </c>
      <c r="BN7" s="57">
        <v>116.71</v>
      </c>
      <c r="BO7" s="57">
        <v>114.06</v>
      </c>
      <c r="BP7" s="57">
        <v>109.98</v>
      </c>
      <c r="BQ7" s="57">
        <v>118.2</v>
      </c>
      <c r="BR7" s="57">
        <v>119.5</v>
      </c>
      <c r="BS7" s="57">
        <v>118.99</v>
      </c>
      <c r="BT7" s="57">
        <v>119.17</v>
      </c>
      <c r="BU7" s="57">
        <v>117.72</v>
      </c>
      <c r="BV7" s="57">
        <v>114.16</v>
      </c>
      <c r="BW7" s="57">
        <v>8.31</v>
      </c>
      <c r="BX7" s="57">
        <v>8.5</v>
      </c>
      <c r="BY7" s="57">
        <v>8.3800000000000008</v>
      </c>
      <c r="BZ7" s="57">
        <v>8.42</v>
      </c>
      <c r="CA7" s="57">
        <v>8.51</v>
      </c>
      <c r="CB7" s="57">
        <v>17.100000000000001</v>
      </c>
      <c r="CC7" s="57">
        <v>16.91</v>
      </c>
      <c r="CD7" s="57">
        <v>16.850000000000001</v>
      </c>
      <c r="CE7" s="57">
        <v>16.8</v>
      </c>
      <c r="CF7" s="57">
        <v>17.03</v>
      </c>
      <c r="CG7" s="57">
        <v>18.71</v>
      </c>
      <c r="CH7" s="57">
        <v>64.38</v>
      </c>
      <c r="CI7" s="57">
        <v>63.93</v>
      </c>
      <c r="CJ7" s="57">
        <v>63.9</v>
      </c>
      <c r="CK7" s="57">
        <v>63.51</v>
      </c>
      <c r="CL7" s="57">
        <v>61.04</v>
      </c>
      <c r="CM7" s="57">
        <v>57.65</v>
      </c>
      <c r="CN7" s="57">
        <v>57.52</v>
      </c>
      <c r="CO7" s="57">
        <v>57.55</v>
      </c>
      <c r="CP7" s="57">
        <v>57.69</v>
      </c>
      <c r="CQ7" s="57">
        <v>58.56</v>
      </c>
      <c r="CR7" s="57">
        <v>55.52</v>
      </c>
      <c r="CS7" s="57">
        <v>92.83</v>
      </c>
      <c r="CT7" s="57">
        <v>92.89</v>
      </c>
      <c r="CU7" s="57">
        <v>92.88</v>
      </c>
      <c r="CV7" s="57">
        <v>92.02</v>
      </c>
      <c r="CW7" s="57">
        <v>92.41</v>
      </c>
      <c r="CX7" s="57">
        <v>79.72</v>
      </c>
      <c r="CY7" s="57">
        <v>79.7</v>
      </c>
      <c r="CZ7" s="57">
        <v>79.42</v>
      </c>
      <c r="DA7" s="57">
        <v>79.2</v>
      </c>
      <c r="DB7" s="57">
        <v>80.5</v>
      </c>
      <c r="DC7" s="57">
        <v>77.099999999999994</v>
      </c>
      <c r="DD7" s="57">
        <v>51.33</v>
      </c>
      <c r="DE7" s="57">
        <v>52.44</v>
      </c>
      <c r="DF7" s="57">
        <v>53.3</v>
      </c>
      <c r="DG7" s="57">
        <v>54.02</v>
      </c>
      <c r="DH7" s="57">
        <v>54.61</v>
      </c>
      <c r="DI7" s="57">
        <v>56.41</v>
      </c>
      <c r="DJ7" s="57">
        <v>57.35</v>
      </c>
      <c r="DK7" s="57">
        <v>57.93</v>
      </c>
      <c r="DL7" s="57">
        <v>58.88</v>
      </c>
      <c r="DM7" s="57">
        <v>59.48</v>
      </c>
      <c r="DN7" s="57">
        <v>58.53</v>
      </c>
      <c r="DO7" s="57">
        <v>16.350000000000001</v>
      </c>
      <c r="DP7" s="57">
        <v>20.93</v>
      </c>
      <c r="DQ7" s="57">
        <v>20.93</v>
      </c>
      <c r="DR7" s="57">
        <v>24.39</v>
      </c>
      <c r="DS7" s="57">
        <v>28.12</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122.33</v>
      </c>
      <c r="V11" s="64">
        <f>IF(U6="-",NA(),U6)</f>
        <v>119.28</v>
      </c>
      <c r="W11" s="64">
        <f>IF(V6="-",NA(),V6)</f>
        <v>119.46</v>
      </c>
      <c r="X11" s="64">
        <f>IF(W6="-",NA(),W6)</f>
        <v>117.22</v>
      </c>
      <c r="Y11" s="64">
        <f>IF(X6="-",NA(),X6)</f>
        <v>113.43</v>
      </c>
      <c r="AE11" s="63" t="s">
        <v>23</v>
      </c>
      <c r="AF11" s="64">
        <f>IF(AE6="-",NA(),AE6)</f>
        <v>428.02</v>
      </c>
      <c r="AG11" s="64">
        <f>IF(AF6="-",NA(),AF6)</f>
        <v>0</v>
      </c>
      <c r="AH11" s="64">
        <f>IF(AG6="-",NA(),AG6)</f>
        <v>0</v>
      </c>
      <c r="AI11" s="64">
        <f>IF(AH6="-",NA(),AH6)</f>
        <v>0</v>
      </c>
      <c r="AJ11" s="64">
        <f>IF(AI6="-",NA(),AI6)</f>
        <v>0</v>
      </c>
      <c r="AP11" s="63" t="s">
        <v>23</v>
      </c>
      <c r="AQ11" s="64">
        <f>IF(AP6="-",NA(),AP6)</f>
        <v>111.64</v>
      </c>
      <c r="AR11" s="64">
        <f>IF(AQ6="-",NA(),AQ6)</f>
        <v>300.45999999999998</v>
      </c>
      <c r="AS11" s="64">
        <f>IF(AR6="-",NA(),AR6)</f>
        <v>188.06</v>
      </c>
      <c r="AT11" s="64">
        <f>IF(AS6="-",NA(),AS6)</f>
        <v>177.45</v>
      </c>
      <c r="AU11" s="64">
        <f>IF(AT6="-",NA(),AT6)</f>
        <v>339.42</v>
      </c>
      <c r="BA11" s="63" t="s">
        <v>23</v>
      </c>
      <c r="BB11" s="64">
        <f>IF(BA6="-",NA(),BA6)</f>
        <v>326.2</v>
      </c>
      <c r="BC11" s="64">
        <f>IF(BB6="-",NA(),BB6)</f>
        <v>310.57</v>
      </c>
      <c r="BD11" s="64">
        <f>IF(BC6="-",NA(),BC6)</f>
        <v>308.18</v>
      </c>
      <c r="BE11" s="64">
        <f>IF(BD6="-",NA(),BD6)</f>
        <v>310.26</v>
      </c>
      <c r="BF11" s="64">
        <f>IF(BE6="-",NA(),BE6)</f>
        <v>317.56</v>
      </c>
      <c r="BL11" s="63" t="s">
        <v>23</v>
      </c>
      <c r="BM11" s="64">
        <f>IF(BL6="-",NA(),BL6)</f>
        <v>118.82</v>
      </c>
      <c r="BN11" s="64">
        <f>IF(BM6="-",NA(),BM6)</f>
        <v>116.4</v>
      </c>
      <c r="BO11" s="64">
        <f>IF(BN6="-",NA(),BN6)</f>
        <v>116.71</v>
      </c>
      <c r="BP11" s="64">
        <f>IF(BO6="-",NA(),BO6)</f>
        <v>114.06</v>
      </c>
      <c r="BQ11" s="64">
        <f>IF(BP6="-",NA(),BP6)</f>
        <v>109.98</v>
      </c>
      <c r="BW11" s="63" t="s">
        <v>23</v>
      </c>
      <c r="BX11" s="64">
        <f>IF(BW6="-",NA(),BW6)</f>
        <v>8.31</v>
      </c>
      <c r="BY11" s="64">
        <f>IF(BX6="-",NA(),BX6)</f>
        <v>8.5</v>
      </c>
      <c r="BZ11" s="64">
        <f>IF(BY6="-",NA(),BY6)</f>
        <v>8.3800000000000008</v>
      </c>
      <c r="CA11" s="64">
        <f>IF(BZ6="-",NA(),BZ6)</f>
        <v>8.42</v>
      </c>
      <c r="CB11" s="64">
        <f>IF(CA6="-",NA(),CA6)</f>
        <v>8.51</v>
      </c>
      <c r="CH11" s="63" t="s">
        <v>23</v>
      </c>
      <c r="CI11" s="64">
        <f>IF(CH6="-",NA(),CH6)</f>
        <v>64.38</v>
      </c>
      <c r="CJ11" s="64">
        <f>IF(CI6="-",NA(),CI6)</f>
        <v>63.93</v>
      </c>
      <c r="CK11" s="64">
        <f>IF(CJ6="-",NA(),CJ6)</f>
        <v>63.9</v>
      </c>
      <c r="CL11" s="64">
        <f>IF(CK6="-",NA(),CK6)</f>
        <v>63.51</v>
      </c>
      <c r="CM11" s="64">
        <f>IF(CL6="-",NA(),CL6)</f>
        <v>61.04</v>
      </c>
      <c r="CS11" s="63" t="s">
        <v>23</v>
      </c>
      <c r="CT11" s="64">
        <f>IF(CS6="-",NA(),CS6)</f>
        <v>92.83</v>
      </c>
      <c r="CU11" s="64">
        <f>IF(CT6="-",NA(),CT6)</f>
        <v>92.89</v>
      </c>
      <c r="CV11" s="64">
        <f>IF(CU6="-",NA(),CU6)</f>
        <v>92.88</v>
      </c>
      <c r="CW11" s="64">
        <f>IF(CV6="-",NA(),CV6)</f>
        <v>92.02</v>
      </c>
      <c r="CX11" s="64">
        <f>IF(CW6="-",NA(),CW6)</f>
        <v>92.41</v>
      </c>
      <c r="DD11" s="63" t="s">
        <v>23</v>
      </c>
      <c r="DE11" s="64">
        <f>IF(DD6="-",NA(),DD6)</f>
        <v>51.33</v>
      </c>
      <c r="DF11" s="64">
        <f>IF(DE6="-",NA(),DE6)</f>
        <v>52.44</v>
      </c>
      <c r="DG11" s="64">
        <f>IF(DF6="-",NA(),DF6)</f>
        <v>53.3</v>
      </c>
      <c r="DH11" s="64">
        <f>IF(DG6="-",NA(),DG6)</f>
        <v>54.02</v>
      </c>
      <c r="DI11" s="64">
        <f>IF(DH6="-",NA(),DH6)</f>
        <v>54.61</v>
      </c>
      <c r="DO11" s="63" t="s">
        <v>23</v>
      </c>
      <c r="DP11" s="64">
        <f>IF(DO6="-",NA(),DO6)</f>
        <v>16.350000000000001</v>
      </c>
      <c r="DQ11" s="64">
        <f>IF(DP6="-",NA(),DP6)</f>
        <v>20.93</v>
      </c>
      <c r="DR11" s="64">
        <f>IF(DQ6="-",NA(),DQ6)</f>
        <v>20.93</v>
      </c>
      <c r="DS11" s="64">
        <f>IF(DR6="-",NA(),DR6)</f>
        <v>24.39</v>
      </c>
      <c r="DT11" s="64">
        <f>IF(DS6="-",NA(),DS6)</f>
        <v>28.12</v>
      </c>
      <c r="DZ11" s="63" t="s">
        <v>23</v>
      </c>
      <c r="EA11" s="64">
        <f>IF(DZ6="-",NA(),DZ6)</f>
        <v>0</v>
      </c>
      <c r="EB11" s="64">
        <f>IF(EA6="-",NA(),EA6)</f>
        <v>0</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大溝　勇太</cp:lastModifiedBy>
  <cp:lastPrinted>2020-01-28T08:15:41Z</cp:lastPrinted>
  <dcterms:created xsi:type="dcterms:W3CDTF">2019-12-05T07:46:57Z</dcterms:created>
  <dcterms:modified xsi:type="dcterms:W3CDTF">2020-01-29T08:46:14Z</dcterms:modified>
  <cp:category/>
</cp:coreProperties>
</file>