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21(企業)管理課\A　総務通年\総務2019(H31)\C（財務）予算・決算\3 決算（H30年度）\06経営比較分析表\（回答）各事業作業\02 工水事業（新規：今年度から追加）\"/>
    </mc:Choice>
  </mc:AlternateContent>
  <workbookProtection workbookAlgorithmName="SHA-512" workbookHashValue="ME1E7xi2jVgPIm2p304gyp9gTPQM3XchagdIVvu0gQtR/mbxebtch2byTtzM1hF16tf8x0/v5TBHVFdlWW/lZA==" workbookSaltValue="FEsJJncoNZrgpwTegvFh6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<sst xmlns="http://schemas.openxmlformats.org/spreadsheetml/2006/main" count="262" uniqueCount="109">
  <si>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</si>
  <si>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</si>
  <si>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</si>
  <si>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</si>
  <si>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</si>
  <si>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</si>
  <si>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</si>
  <si>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</si>
  <si>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</si>
  <si>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</si>
  <si>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</si>
  <si>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</si>
  <si>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</si>
  <si>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</si>
  <si>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</si>
  <si>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</si>
  <si>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</si>
  <si>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</si>
  <si>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</si>
  <si>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</si>
  <si>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</si>
  <si>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</si>
  <si>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</si>
  <si>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</si>
  <si>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</si>
  <si>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</si>
  <si>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</si>
  <si>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</si>
  <si>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</si>
  <si>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</si>
  <si>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</si>
  <si>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</si>
  <si>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</si>
  <si>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</si>
  <si>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</si>
  <si>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</si>
  <si>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</si>
  <si>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</si>
  <si>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</si>
  <si>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</si>
  <si>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</si>
  <si>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</si>
  <si>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</si>
  <si>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</si>
  <si>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</si>
  <si>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</si>
  <si>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</si>
  <si>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</si>
  <si>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</si>
  <si>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</si>
  <si>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</si>
  <si>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</si>
  <si>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</si>
  <si>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</si>
  <si>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</si>
  <si>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</si>
  <si>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</si>
  <si>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</si>
  <si>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</si>
  <si>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</si>
  <si>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</si>
  <si>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</si>
  <si>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</si>
  <si>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</si>
  <si>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</si>
  <si>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</si>
  <si>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</si>
  <si>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</si>
  <si>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</si>
  <si>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</si>
  <si>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</si>
  <si>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</si>
  <si>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</si>
  <si>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</si>
  <si>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</si>
  <si>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</si>
  <si>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</si>
  <si>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</si>
  <si>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</si>
  <si>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</si>
  <si>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</si>
  <si>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</si>
  <si>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</si>
  <si>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</si>
  <si>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</si>
  <si>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</si>
  <si>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</si>
  <si>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</si>
  <si>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</si>
  <si>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</si>
  <si>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400009</t>
  </si>
  <si>
    <t>46</t>
  </si>
  <si>
    <t>02</t>
  </si>
  <si>
    <t>0</t>
  </si>
  <si>
    <t>000</t>
  </si>
  <si>
    <t>福岡県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</si>
  <si>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</si>
  <si>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</si>
  <si>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</si>
  <si>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</si>
  <si>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</si>
  <si>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</si>
  <si>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</si>
  <si>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</si>
  <si>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</si>
  <si>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</si>
  <si>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・「経常収支比率」、「料金回収率」はいずれも100％を上回った状態で安定して推移している。
・「累積欠損金比率」は0％。
・「流動資産比率」は100％を上回っており、現金預金は増加傾向にある。
・「企業債残高対給水収益比率」は平均値に比べ高くなっているが、複数の新規契約に対応するための大規模投資に伴うものである。
・「料金回収率」は100％を上回っている。
・「給水原価」が平均値に比べ高くなっている。費用抑制に努めていく。
・「施設利用率」、「契約率」は平均値に比べ低くなっているが、令和2年度以降に複数の新規契約による給水を開始予定であり、上昇が見込まれる。</t>
    <rPh sb="11" eb="13">
      <t>リョウキン</t>
    </rPh>
    <rPh sb="13" eb="15">
      <t>カイシュウ</t>
    </rPh>
    <rPh sb="15" eb="16">
      <t>リツ</t>
    </rPh>
    <rPh sb="31" eb="33">
      <t>ジョウタイ</t>
    </rPh>
    <rPh sb="34" eb="36">
      <t>アンテイ</t>
    </rPh>
    <rPh sb="63" eb="65">
      <t>リュウドウ</t>
    </rPh>
    <rPh sb="65" eb="67">
      <t>シサン</t>
    </rPh>
    <rPh sb="67" eb="69">
      <t>ヒリツ</t>
    </rPh>
    <rPh sb="76" eb="78">
      <t>ウワマワ</t>
    </rPh>
    <rPh sb="83" eb="85">
      <t>ゲンキン</t>
    </rPh>
    <rPh sb="85" eb="87">
      <t>ヨキン</t>
    </rPh>
    <rPh sb="88" eb="90">
      <t>ゾウカ</t>
    </rPh>
    <rPh sb="90" eb="92">
      <t>ケイコウ</t>
    </rPh>
    <rPh sb="99" eb="101">
      <t>キギョウ</t>
    </rPh>
    <rPh sb="101" eb="102">
      <t>サイ</t>
    </rPh>
    <rPh sb="102" eb="104">
      <t>ザンダカ</t>
    </rPh>
    <rPh sb="104" eb="105">
      <t>タイ</t>
    </rPh>
    <rPh sb="105" eb="107">
      <t>キュウスイ</t>
    </rPh>
    <rPh sb="107" eb="109">
      <t>シュウエキ</t>
    </rPh>
    <rPh sb="109" eb="111">
      <t>ヒリツ</t>
    </rPh>
    <rPh sb="113" eb="116">
      <t>ヘイキンチ</t>
    </rPh>
    <rPh sb="117" eb="118">
      <t>クラ</t>
    </rPh>
    <rPh sb="119" eb="120">
      <t>タカ</t>
    </rPh>
    <rPh sb="128" eb="130">
      <t>フクスウ</t>
    </rPh>
    <rPh sb="131" eb="133">
      <t>シンキ</t>
    </rPh>
    <rPh sb="133" eb="135">
      <t>ケイヤク</t>
    </rPh>
    <rPh sb="136" eb="138">
      <t>タイオウ</t>
    </rPh>
    <rPh sb="143" eb="146">
      <t>ダイキボ</t>
    </rPh>
    <rPh sb="146" eb="148">
      <t>トウシ</t>
    </rPh>
    <rPh sb="149" eb="150">
      <t>トモナ</t>
    </rPh>
    <rPh sb="160" eb="162">
      <t>リョウキン</t>
    </rPh>
    <rPh sb="162" eb="164">
      <t>カイシュウ</t>
    </rPh>
    <rPh sb="164" eb="165">
      <t>リツ</t>
    </rPh>
    <rPh sb="172" eb="174">
      <t>ウワマワ</t>
    </rPh>
    <rPh sb="188" eb="191">
      <t>ヘイキンチ</t>
    </rPh>
    <rPh sb="202" eb="204">
      <t>ヒヨウ</t>
    </rPh>
    <rPh sb="204" eb="206">
      <t>ヨクセイ</t>
    </rPh>
    <rPh sb="207" eb="208">
      <t>ツト</t>
    </rPh>
    <rPh sb="216" eb="218">
      <t>シセツ</t>
    </rPh>
    <rPh sb="218" eb="220">
      <t>リヨウ</t>
    </rPh>
    <rPh sb="220" eb="221">
      <t>リツ</t>
    </rPh>
    <rPh sb="224" eb="226">
      <t>ケイヤク</t>
    </rPh>
    <rPh sb="226" eb="227">
      <t>リツ</t>
    </rPh>
    <rPh sb="229" eb="232">
      <t>ヘイキンチ</t>
    </rPh>
    <rPh sb="233" eb="234">
      <t>クラ</t>
    </rPh>
    <rPh sb="235" eb="236">
      <t>ヒク</t>
    </rPh>
    <rPh sb="244" eb="246">
      <t>レイワ</t>
    </rPh>
    <rPh sb="247" eb="249">
      <t>ネンド</t>
    </rPh>
    <rPh sb="249" eb="251">
      <t>イコウ</t>
    </rPh>
    <rPh sb="252" eb="254">
      <t>フクスウ</t>
    </rPh>
    <rPh sb="255" eb="257">
      <t>シンキ</t>
    </rPh>
    <rPh sb="257" eb="259">
      <t>ケイヤク</t>
    </rPh>
    <rPh sb="262" eb="264">
      <t>キュウスイ</t>
    </rPh>
    <rPh sb="265" eb="267">
      <t>カイシ</t>
    </rPh>
    <rPh sb="267" eb="269">
      <t>ヨテイ</t>
    </rPh>
    <rPh sb="273" eb="275">
      <t>ジョウショウ</t>
    </rPh>
    <rPh sb="276" eb="278">
      <t>ミコ</t>
    </rPh>
    <phoneticPr fontId="5"/>
  </si>
  <si>
    <t>・「有形固定資産減価償却率」は平均値と比べ低い水準で推移している。
・「管路経年化率」は平均値と比べ低い水準で推移している。管路更新率は上昇しており、直近年では平均値を上回っている。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8">
      <t>ヘイキンチ</t>
    </rPh>
    <rPh sb="19" eb="20">
      <t>クラ</t>
    </rPh>
    <rPh sb="21" eb="22">
      <t>ヒク</t>
    </rPh>
    <rPh sb="23" eb="25">
      <t>スイジュン</t>
    </rPh>
    <rPh sb="26" eb="28">
      <t>スイイ</t>
    </rPh>
    <rPh sb="36" eb="38">
      <t>カンロ</t>
    </rPh>
    <rPh sb="38" eb="41">
      <t>ケイネンカ</t>
    </rPh>
    <rPh sb="41" eb="42">
      <t>リツ</t>
    </rPh>
    <rPh sb="44" eb="46">
      <t>ヘイキン</t>
    </rPh>
    <rPh sb="46" eb="47">
      <t>チ</t>
    </rPh>
    <rPh sb="48" eb="49">
      <t>クラ</t>
    </rPh>
    <rPh sb="50" eb="51">
      <t>ヒク</t>
    </rPh>
    <rPh sb="52" eb="54">
      <t>スイジュン</t>
    </rPh>
    <rPh sb="55" eb="57">
      <t>スイイ</t>
    </rPh>
    <rPh sb="62" eb="64">
      <t>カンロ</t>
    </rPh>
    <rPh sb="64" eb="66">
      <t>コウシン</t>
    </rPh>
    <rPh sb="66" eb="67">
      <t>リツ</t>
    </rPh>
    <rPh sb="68" eb="70">
      <t>ジョウショウ</t>
    </rPh>
    <rPh sb="75" eb="77">
      <t>チョッキン</t>
    </rPh>
    <rPh sb="77" eb="78">
      <t>ネン</t>
    </rPh>
    <rPh sb="80" eb="82">
      <t>ヘイキン</t>
    </rPh>
    <rPh sb="82" eb="83">
      <t>チ</t>
    </rPh>
    <rPh sb="84" eb="86">
      <t>ウワマワ</t>
    </rPh>
    <phoneticPr fontId="5"/>
  </si>
  <si>
    <t>・経営状況に関しては、収益が安定しており、現状問題ないが、効率的な経営のため費用抑制に努めていく。
・管路や施設等の老朽化対策を、計画的に実施していく。</t>
    <rPh sb="21" eb="23">
      <t>ゲンジョウ</t>
    </rPh>
    <rPh sb="23" eb="25">
      <t>モンダイ</t>
    </rPh>
    <rPh sb="29" eb="32">
      <t>コウリツテキ</t>
    </rPh>
    <rPh sb="33" eb="35">
      <t>ケイエイ</t>
    </rPh>
    <rPh sb="38" eb="40">
      <t>ヒヨウ</t>
    </rPh>
    <rPh sb="40" eb="42">
      <t>ヨクセイ</t>
    </rPh>
    <rPh sb="43" eb="44">
      <t>ツト</t>
    </rPh>
    <rPh sb="51" eb="53">
      <t>カンロ</t>
    </rPh>
    <rPh sb="54" eb="56">
      <t>シセツ</t>
    </rPh>
    <rPh sb="58" eb="61">
      <t>ロウキュウカ</t>
    </rPh>
    <rPh sb="61" eb="63">
      <t>タイサク</t>
    </rPh>
    <rPh sb="65" eb="68">
      <t>ケイカクテキ</t>
    </rPh>
    <rPh sb="69" eb="71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</si>
</sst>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46.05</c:v>
                </c:pt>
                <c:pt idx="1">
                  <c:v>47.9</c:v>
                </c:pt>
                <c:pt idx="2">
                  <c:v>48.16</c:v>
                </c:pt>
                <c:pt idx="3">
                  <c:v>49.2</c:v>
                </c:pt>
                <c:pt idx="4">
                  <c:v>50.85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C-4EB0-A965-D251621DF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38816"/>
        <c:axId val="-1676851328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53.38</c:v>
                </c:pt>
                <c:pt idx="1">
                  <c:v>54.49</c:v>
                </c:pt>
                <c:pt idx="2">
                  <c:v>55.39</c:v>
                </c:pt>
                <c:pt idx="3">
                  <c:v>55.25</c:v>
                </c:pt>
                <c:pt idx="4">
                  <c:v>57.11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C-4EB0-A965-D251621DF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38816"/>
        <c:axId val="-1676851328"/>
      </c:lineChart>
      <c:dateAx>
        <c:axId val="-167683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51328"/>
        <c:crosses val="autoZero"/>
        <c:auto val="1"/>
        <c:lblOffset val="100"/>
        <c:baseTimeUnit val="years"/>
      </c:dateAx>
      <c:valAx>
        <c:axId val="-167685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3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23.41</c:v>
                </c:pt>
                <c:pt idx="1">
                  <c:v>27.04</c:v>
                </c:pt>
                <c:pt idx="2">
                  <c:v>29.68</c:v>
                </c:pt>
                <c:pt idx="3">
                  <c:v>29.16</c:v>
                </c:pt>
                <c:pt idx="4">
                  <c:v>28.96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4-422B-9DA6-D6B1FB0D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51872"/>
        <c:axId val="-167685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39.6</c:v>
                </c:pt>
                <c:pt idx="1">
                  <c:v>42</c:v>
                </c:pt>
                <c:pt idx="2">
                  <c:v>43.33</c:v>
                </c:pt>
                <c:pt idx="3">
                  <c:v>44.05</c:v>
                </c:pt>
                <c:pt idx="4">
                  <c:v>51.87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44-422B-9DA6-D6B1FB0D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51872"/>
        <c:axId val="-1676853504"/>
      </c:lineChart>
      <c:dateAx>
        <c:axId val="-167685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53504"/>
        <c:crosses val="autoZero"/>
        <c:auto val="1"/>
        <c:lblOffset val="100"/>
        <c:baseTimeUnit val="years"/>
      </c:dateAx>
      <c:valAx>
        <c:axId val="-16768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51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1.1000000000000001</c:v>
                </c:pt>
                <c:pt idx="1">
                  <c:v>0</c:v>
                </c:pt>
                <c:pt idx="2">
                  <c:v>0.08</c:v>
                </c:pt>
                <c:pt idx="3">
                  <c:v>0.06</c:v>
                </c:pt>
                <c:pt idx="4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9F-421E-A89E-C969925E8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6432"/>
        <c:axId val="-1676841536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0.41</c:v>
                </c:pt>
                <c:pt idx="1">
                  <c:v>0.48</c:v>
                </c:pt>
                <c:pt idx="2">
                  <c:v>0.52</c:v>
                </c:pt>
                <c:pt idx="3">
                  <c:v>1.3</c:v>
                </c:pt>
                <c:pt idx="4">
                  <c:v>0.28000000000000003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9F-421E-A89E-C969925E8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6432"/>
        <c:axId val="-1676841536"/>
      </c:lineChart>
      <c:dateAx>
        <c:axId val="-16768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1536"/>
        <c:crosses val="autoZero"/>
        <c:auto val="1"/>
        <c:lblOffset val="100"/>
        <c:baseTimeUnit val="years"/>
      </c:dateAx>
      <c:valAx>
        <c:axId val="-167684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6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232.95</c:v>
                </c:pt>
                <c:pt idx="1">
                  <c:v>262.26</c:v>
                </c:pt>
                <c:pt idx="2">
                  <c:v>241.49</c:v>
                </c:pt>
                <c:pt idx="3">
                  <c:v>340.23</c:v>
                </c:pt>
                <c:pt idx="4">
                  <c:v>283.66000000000003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E-4459-A53E-E1B63671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38272"/>
        <c:axId val="-1676843168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577.44000000000005</c:v>
                </c:pt>
                <c:pt idx="1">
                  <c:v>605.5</c:v>
                </c:pt>
                <c:pt idx="2">
                  <c:v>551.42999999999995</c:v>
                </c:pt>
                <c:pt idx="3">
                  <c:v>687.99</c:v>
                </c:pt>
                <c:pt idx="4">
                  <c:v>655.75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BE-4459-A53E-E1B63671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38272"/>
        <c:axId val="-1676843168"/>
      </c:lineChart>
      <c:dateAx>
        <c:axId val="-167683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3168"/>
        <c:crosses val="autoZero"/>
        <c:auto val="1"/>
        <c:lblOffset val="100"/>
        <c:baseTimeUnit val="years"/>
      </c:dateAx>
      <c:valAx>
        <c:axId val="-167684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38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277.95</c:v>
                </c:pt>
                <c:pt idx="1">
                  <c:v>254.08</c:v>
                </c:pt>
                <c:pt idx="2">
                  <c:v>229.95</c:v>
                </c:pt>
                <c:pt idx="3">
                  <c:v>211.98</c:v>
                </c:pt>
                <c:pt idx="4">
                  <c:v>259.45999999999998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1-41A5-8B9B-82734D68B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6976"/>
        <c:axId val="-167685078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235.11</c:v>
                </c:pt>
                <c:pt idx="1">
                  <c:v>222.22</c:v>
                </c:pt>
                <c:pt idx="2">
                  <c:v>216.41</c:v>
                </c:pt>
                <c:pt idx="3">
                  <c:v>208.47</c:v>
                </c:pt>
                <c:pt idx="4">
                  <c:v>193.85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61-41A5-8B9B-82734D68B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6976"/>
        <c:axId val="-1676850784"/>
      </c:lineChart>
      <c:dateAx>
        <c:axId val="-167684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50784"/>
        <c:crosses val="autoZero"/>
        <c:auto val="1"/>
        <c:lblOffset val="100"/>
        <c:baseTimeUnit val="years"/>
      </c:dateAx>
      <c:valAx>
        <c:axId val="-167685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133.78</c:v>
                </c:pt>
                <c:pt idx="1">
                  <c:v>143.75</c:v>
                </c:pt>
                <c:pt idx="2">
                  <c:v>141.9</c:v>
                </c:pt>
                <c:pt idx="3">
                  <c:v>138.83000000000001</c:v>
                </c:pt>
                <c:pt idx="4">
                  <c:v>135.55000000000001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0B-4C2A-AE6A-23D404FE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2624"/>
        <c:axId val="-167684806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109.11</c:v>
                </c:pt>
                <c:pt idx="1">
                  <c:v>109.19</c:v>
                </c:pt>
                <c:pt idx="2">
                  <c:v>105.24</c:v>
                </c:pt>
                <c:pt idx="3">
                  <c:v>105.71</c:v>
                </c:pt>
                <c:pt idx="4">
                  <c:v>105.06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0B-4C2A-AE6A-23D404FE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2624"/>
        <c:axId val="-1676848064"/>
      </c:lineChart>
      <c:dateAx>
        <c:axId val="-167684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8064"/>
        <c:crosses val="autoZero"/>
        <c:auto val="1"/>
        <c:lblOffset val="100"/>
        <c:baseTimeUnit val="years"/>
      </c:dateAx>
      <c:valAx>
        <c:axId val="-167684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28.69</c:v>
                </c:pt>
                <c:pt idx="1">
                  <c:v>26.77</c:v>
                </c:pt>
                <c:pt idx="2">
                  <c:v>27.26</c:v>
                </c:pt>
                <c:pt idx="3">
                  <c:v>27.87</c:v>
                </c:pt>
                <c:pt idx="4">
                  <c:v>28.45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40-44DB-9FB9-D82F41EF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9152"/>
        <c:axId val="-1676849696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</c:v>
                </c:pt>
                <c:pt idx="1">
                  <c:v>25.13</c:v>
                </c:pt>
                <c:pt idx="2">
                  <c:v>26.03</c:v>
                </c:pt>
                <c:pt idx="3">
                  <c:v>25.98</c:v>
                </c:pt>
                <c:pt idx="4">
                  <c:v>26.84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40-44DB-9FB9-D82F41EF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9152"/>
        <c:axId val="-1676849696"/>
      </c:lineChart>
      <c:dateAx>
        <c:axId val="-167684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9696"/>
        <c:crosses val="autoZero"/>
        <c:auto val="1"/>
        <c:lblOffset val="100"/>
        <c:baseTimeUnit val="years"/>
      </c:dateAx>
      <c:valAx>
        <c:axId val="-167684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9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30.44</c:v>
                </c:pt>
                <c:pt idx="1">
                  <c:v>30.09</c:v>
                </c:pt>
                <c:pt idx="2">
                  <c:v>30.43</c:v>
                </c:pt>
                <c:pt idx="3">
                  <c:v>30.81</c:v>
                </c:pt>
                <c:pt idx="4">
                  <c:v>32.42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EA-4CED-899A-1DD4A7FD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2080"/>
        <c:axId val="-1676852960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41.77</c:v>
                </c:pt>
                <c:pt idx="1">
                  <c:v>40.97</c:v>
                </c:pt>
                <c:pt idx="2">
                  <c:v>40.69</c:v>
                </c:pt>
                <c:pt idx="3">
                  <c:v>40.67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EA-4CED-899A-1DD4A7FD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2080"/>
        <c:axId val="-1676852960"/>
      </c:lineChart>
      <c:dateAx>
        <c:axId val="-167684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52960"/>
        <c:crosses val="autoZero"/>
        <c:auto val="1"/>
        <c:lblOffset val="100"/>
        <c:baseTimeUnit val="years"/>
      </c:dateAx>
      <c:valAx>
        <c:axId val="-167685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2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60.91</c:v>
                </c:pt>
                <c:pt idx="1">
                  <c:v>61.23</c:v>
                </c:pt>
                <c:pt idx="2">
                  <c:v>61.04</c:v>
                </c:pt>
                <c:pt idx="3">
                  <c:v>60.95</c:v>
                </c:pt>
                <c:pt idx="4">
                  <c:v>61.04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7-46F6-826B-E4876251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8608"/>
        <c:axId val="-1676847520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64.95</c:v>
                </c:pt>
                <c:pt idx="1">
                  <c:v>63.26</c:v>
                </c:pt>
                <c:pt idx="2">
                  <c:v>62.7</c:v>
                </c:pt>
                <c:pt idx="3">
                  <c:v>62.59</c:v>
                </c:pt>
                <c:pt idx="4">
                  <c:v>61.76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7-46F6-826B-E4876251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8608"/>
        <c:axId val="-1676847520"/>
      </c:lineChart>
      <c:dateAx>
        <c:axId val="-167684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7520"/>
        <c:crosses val="autoZero"/>
        <c:auto val="1"/>
        <c:lblOffset val="100"/>
        <c:baseTimeUnit val="years"/>
      </c:dateAx>
      <c:valAx>
        <c:axId val="-167684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8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A-43E8-A937-B76D530B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5888"/>
        <c:axId val="-167684480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49.41</c:v>
                </c:pt>
                <c:pt idx="1">
                  <c:v>50.52</c:v>
                </c:pt>
                <c:pt idx="2">
                  <c:v>52.25</c:v>
                </c:pt>
                <c:pt idx="3">
                  <c:v>53.3</c:v>
                </c:pt>
                <c:pt idx="4">
                  <c:v>50.25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FA-43E8-A937-B76D530B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5888"/>
        <c:axId val="-1676844800"/>
      </c:lineChart>
      <c:dateAx>
        <c:axId val="-167684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4800"/>
        <c:crosses val="autoZero"/>
        <c:auto val="1"/>
        <c:lblOffset val="100"/>
        <c:baseTimeUnit val="years"/>
      </c:dateAx>
      <c:valAx>
        <c:axId val="-16768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129.94</c:v>
                </c:pt>
                <c:pt idx="1">
                  <c:v>135.86000000000001</c:v>
                </c:pt>
                <c:pt idx="2">
                  <c:v>136.21</c:v>
                </c:pt>
                <c:pt idx="3">
                  <c:v>131.46</c:v>
                </c:pt>
                <c:pt idx="4">
                  <c:v>130.16999999999999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0-4EB5-BD34-F6BE7340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844256"/>
        <c:axId val="-167684371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118.17</c:v>
                </c:pt>
                <c:pt idx="1">
                  <c:v>119.31</c:v>
                </c:pt>
                <c:pt idx="2">
                  <c:v>116.37</c:v>
                </c:pt>
                <c:pt idx="3">
                  <c:v>117.28</c:v>
                </c:pt>
                <c:pt idx="4">
                  <c:v>116.96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A0-4EB5-BD34-F6BE7340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844256"/>
        <c:axId val="-1676843712"/>
      </c:lineChart>
      <c:dateAx>
        <c:axId val="-167684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1676843712"/>
        <c:crosses val="autoZero"/>
        <c:auto val="1"/>
        <c:lblOffset val="100"/>
        <c:baseTimeUnit val="years"/>
      </c:dateAx>
      <c:valAx>
        <c:axId val="-167684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67684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Z64" zoomScaleNormal="100" workbookViewId="0">
      <selection activeCell="SM68" sqref="SM68:TA8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>
      <c r="A5" s="2"/>
      <c r="B5" s="146" t="str">
        <f>データ!H7</f>
        <v>福岡県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189750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中規模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4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61526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80.3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63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115820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自治体職員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106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129.94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135.86000000000001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136.21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131.46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130.16999999999999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232.95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262.26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241.49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340.23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283.66000000000003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277.95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254.08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229.95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211.98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259.45999999999998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118.17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119.31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116.37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117.28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116.96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49.41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50.52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52.25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53.3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50.25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577.44000000000005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605.5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551.42999999999995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687.99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655.75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235.11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222.22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216.41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208.47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193.85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7"/>
      <c r="DV34" s="2"/>
      <c r="DW34" s="2"/>
      <c r="DX34" s="2"/>
      <c r="DY34" s="2"/>
      <c r="DZ34" s="2"/>
      <c r="EA34" s="2"/>
      <c r="EB34" s="2"/>
      <c r="EC34" s="2"/>
      <c r="ED34" s="65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7"/>
      <c r="IP34" s="2"/>
      <c r="IQ34" s="2"/>
      <c r="IR34" s="2"/>
      <c r="IS34" s="2"/>
      <c r="IT34" s="2"/>
      <c r="IU34" s="2"/>
      <c r="IV34" s="2"/>
      <c r="IW34" s="2"/>
      <c r="IX34" s="65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7"/>
      <c r="NJ34" s="2"/>
      <c r="NK34" s="2"/>
      <c r="NL34" s="2"/>
      <c r="NM34" s="2"/>
      <c r="NN34" s="2"/>
      <c r="NO34" s="2"/>
      <c r="NP34" s="2"/>
      <c r="NQ34" s="2"/>
      <c r="NR34" s="65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7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107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133.78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143.75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141.9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138.83000000000001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135.55000000000001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28.69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26.77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27.26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27.87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28.45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30.44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30.09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30.43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30.81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32.42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60.91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61.23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61.04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60.95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61.04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109.11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109.19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105.24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105.71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105.06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25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25.13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26.03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25.98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26.84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41.77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40.97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40.69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40.67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40.89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64.95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63.26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62.7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62.59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61.76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65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7"/>
      <c r="DV57" s="2"/>
      <c r="DW57" s="2"/>
      <c r="DX57" s="2"/>
      <c r="DY57" s="2"/>
      <c r="DZ57" s="2"/>
      <c r="EA57" s="2"/>
      <c r="EB57" s="2"/>
      <c r="EC57" s="2"/>
      <c r="ED57" s="65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7"/>
      <c r="IP57" s="2"/>
      <c r="IQ57" s="2"/>
      <c r="IR57" s="2"/>
      <c r="IS57" s="2"/>
      <c r="IT57" s="2"/>
      <c r="IU57" s="2"/>
      <c r="IV57" s="2"/>
      <c r="IW57" s="2"/>
      <c r="IX57" s="65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7"/>
      <c r="NJ57" s="2"/>
      <c r="NK57" s="2"/>
      <c r="NL57" s="2"/>
      <c r="NM57" s="2"/>
      <c r="NN57" s="2"/>
      <c r="NO57" s="2"/>
      <c r="NP57" s="2"/>
      <c r="NQ57" s="2"/>
      <c r="NR57" s="65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7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108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5">
        <f>データ!$B$10</f>
        <v>41640</v>
      </c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7"/>
      <c r="AZ79" s="75">
        <f>データ!$C$10</f>
        <v>42005</v>
      </c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  <c r="CA79" s="75">
        <f>データ!$D$10</f>
        <v>42370</v>
      </c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7"/>
      <c r="DB79" s="75">
        <f>データ!$E$10</f>
        <v>42736</v>
      </c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7"/>
      <c r="EC79" s="75">
        <f>データ!$F$10</f>
        <v>43101</v>
      </c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5">
        <f>データ!$B$10</f>
        <v>41640</v>
      </c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7"/>
      <c r="HL79" s="75">
        <f>データ!$C$10</f>
        <v>42005</v>
      </c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7"/>
      <c r="IM79" s="75">
        <f>データ!$D$10</f>
        <v>42370</v>
      </c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7"/>
      <c r="JN79" s="75">
        <f>データ!$E$10</f>
        <v>42736</v>
      </c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7"/>
      <c r="KO79" s="75">
        <f>データ!$F$10</f>
        <v>43101</v>
      </c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5">
        <f>データ!$B$10</f>
        <v>41640</v>
      </c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7"/>
      <c r="NX79" s="75">
        <f>データ!$C$10</f>
        <v>42005</v>
      </c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7"/>
      <c r="OY79" s="75">
        <f>データ!$D$10</f>
        <v>42370</v>
      </c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7"/>
      <c r="PZ79" s="75">
        <f>データ!$E$10</f>
        <v>42736</v>
      </c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7"/>
      <c r="RA79" s="75">
        <f>データ!$F$10</f>
        <v>43101</v>
      </c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>
        <f>データ!DD6</f>
        <v>46.05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47.9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48.16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49.2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50.85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1">
        <f>データ!DO6</f>
        <v>23.41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27.04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29.68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29.16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28.96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1">
        <f>データ!DZ6</f>
        <v>1.1000000000000001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0.08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0.06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0.28999999999999998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>
        <f>データ!DI6</f>
        <v>53.38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54.49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55.39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55.25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57.11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1">
        <f>データ!DT6</f>
        <v>39.6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42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43.33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44.05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51.87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1">
        <f>データ!EE6</f>
        <v>0.41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0.48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0.52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1.3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0.28000000000000003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65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7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5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6"/>
      <c r="LE82" s="66"/>
      <c r="LF82" s="66"/>
      <c r="LG82" s="66"/>
      <c r="LH82" s="66"/>
      <c r="LI82" s="66"/>
      <c r="LJ82" s="66"/>
      <c r="LK82" s="66"/>
      <c r="LL82" s="66"/>
      <c r="LM82" s="66"/>
      <c r="LN82" s="66"/>
      <c r="LO82" s="66"/>
      <c r="LP82" s="66"/>
      <c r="LQ82" s="67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5"/>
      <c r="MI82" s="66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66"/>
      <c r="MU82" s="66"/>
      <c r="MV82" s="66"/>
      <c r="MW82" s="66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66"/>
      <c r="NI82" s="66"/>
      <c r="NJ82" s="66"/>
      <c r="NK82" s="66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66"/>
      <c r="NW82" s="66"/>
      <c r="NX82" s="66"/>
      <c r="NY82" s="66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66"/>
      <c r="OK82" s="66"/>
      <c r="OL82" s="66"/>
      <c r="OM82" s="66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6"/>
      <c r="OY82" s="66"/>
      <c r="OZ82" s="66"/>
      <c r="PA82" s="66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66"/>
      <c r="PM82" s="66"/>
      <c r="PN82" s="66"/>
      <c r="PO82" s="66"/>
      <c r="PP82" s="66"/>
      <c r="PQ82" s="66"/>
      <c r="PR82" s="66"/>
      <c r="PS82" s="66"/>
      <c r="PT82" s="66"/>
      <c r="PU82" s="66"/>
      <c r="PV82" s="66"/>
      <c r="PW82" s="66"/>
      <c r="PX82" s="66"/>
      <c r="PY82" s="66"/>
      <c r="PZ82" s="66"/>
      <c r="QA82" s="66"/>
      <c r="QB82" s="66"/>
      <c r="QC82" s="66"/>
      <c r="QD82" s="66"/>
      <c r="QE82" s="66"/>
      <c r="QF82" s="66"/>
      <c r="QG82" s="66"/>
      <c r="QH82" s="66"/>
      <c r="QI82" s="66"/>
      <c r="QJ82" s="66"/>
      <c r="QK82" s="66"/>
      <c r="QL82" s="66"/>
      <c r="QM82" s="66"/>
      <c r="QN82" s="66"/>
      <c r="QO82" s="66"/>
      <c r="QP82" s="66"/>
      <c r="QQ82" s="66"/>
      <c r="QR82" s="66"/>
      <c r="QS82" s="66"/>
      <c r="QT82" s="66"/>
      <c r="QU82" s="66"/>
      <c r="QV82" s="66"/>
      <c r="QW82" s="66"/>
      <c r="QX82" s="66"/>
      <c r="QY82" s="66"/>
      <c r="QZ82" s="66"/>
      <c r="RA82" s="66"/>
      <c r="RB82" s="66"/>
      <c r="RC82" s="66"/>
      <c r="RD82" s="66"/>
      <c r="RE82" s="66"/>
      <c r="RF82" s="66"/>
      <c r="RG82" s="66"/>
      <c r="RH82" s="66"/>
      <c r="RI82" s="66"/>
      <c r="RJ82" s="66"/>
      <c r="RK82" s="66"/>
      <c r="RL82" s="66"/>
      <c r="RM82" s="66"/>
      <c r="RN82" s="66"/>
      <c r="RO82" s="66"/>
      <c r="RP82" s="66"/>
      <c r="RQ82" s="66"/>
      <c r="RR82" s="66"/>
      <c r="RS82" s="66"/>
      <c r="RT82" s="66"/>
      <c r="RU82" s="66"/>
      <c r="RV82" s="66"/>
      <c r="RW82" s="66"/>
      <c r="RX82" s="66"/>
      <c r="RY82" s="66"/>
      <c r="RZ82" s="66"/>
      <c r="SA82" s="66"/>
      <c r="SB82" s="66"/>
      <c r="SC82" s="67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68" t="s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 t="s">
        <v>30</v>
      </c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 t="s">
        <v>31</v>
      </c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 t="s">
        <v>32</v>
      </c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 t="s">
        <v>33</v>
      </c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 t="s">
        <v>34</v>
      </c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 t="s">
        <v>35</v>
      </c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 t="s">
        <v>36</v>
      </c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 t="s">
        <v>37</v>
      </c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 t="s">
        <v>38</v>
      </c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 t="s">
        <v>31</v>
      </c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69" t="str">
        <f>データ!AD6</f>
        <v>【118.92】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 t="str">
        <f>データ!AO6</f>
        <v>【26.31】</v>
      </c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 t="str">
        <f>データ!AZ6</f>
        <v>【450.05】</v>
      </c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 t="str">
        <f>データ!BK6</f>
        <v>【246.04】</v>
      </c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 t="str">
        <f>データ!BV6</f>
        <v>【114.16】</v>
      </c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 t="str">
        <f>データ!CG6</f>
        <v>【18.71】</v>
      </c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 t="str">
        <f>データ!CR6</f>
        <v>【55.52】</v>
      </c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69" t="str">
        <f>データ!DC6</f>
        <v>【77.10】</v>
      </c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69" t="str">
        <f>データ!DN6</f>
        <v>【58.53】</v>
      </c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69" t="str">
        <f>データ!DY6</f>
        <v>【45.47】</v>
      </c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69" t="str">
        <f>データ!EJ6</f>
        <v>【0.16】</v>
      </c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+no89A/WZw9moiechWuRYh4QRCe8BHXNqnbYSVIH4T/xkDK87wu2ngLjnX/9q+UaXiSh2rSNY7B0Lr6X25fmzQ==" saltValue="AA/pNAsIdeiSsg+Zzpyr8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39</v>
      </c>
    </row>
    <row r="2" spans="1:140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3" t="s">
        <v>48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49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50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>
      <c r="A4" s="45" t="s">
        <v>51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52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53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54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55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56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57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58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59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60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61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62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129.94</v>
      </c>
      <c r="U6" s="52">
        <f>U7</f>
        <v>135.86000000000001</v>
      </c>
      <c r="V6" s="52">
        <f>V7</f>
        <v>136.21</v>
      </c>
      <c r="W6" s="52">
        <f>W7</f>
        <v>131.46</v>
      </c>
      <c r="X6" s="52">
        <f t="shared" si="3"/>
        <v>130.16999999999999</v>
      </c>
      <c r="Y6" s="52">
        <f t="shared" si="3"/>
        <v>118.17</v>
      </c>
      <c r="Z6" s="52">
        <f t="shared" si="3"/>
        <v>119.31</v>
      </c>
      <c r="AA6" s="52">
        <f t="shared" si="3"/>
        <v>116.37</v>
      </c>
      <c r="AB6" s="52">
        <f t="shared" si="3"/>
        <v>117.28</v>
      </c>
      <c r="AC6" s="52">
        <f t="shared" si="3"/>
        <v>116.96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49.41</v>
      </c>
      <c r="AK6" s="52">
        <f t="shared" si="3"/>
        <v>50.52</v>
      </c>
      <c r="AL6" s="52">
        <f t="shared" si="3"/>
        <v>52.25</v>
      </c>
      <c r="AM6" s="52">
        <f t="shared" si="3"/>
        <v>53.3</v>
      </c>
      <c r="AN6" s="52">
        <f t="shared" si="3"/>
        <v>50.25</v>
      </c>
      <c r="AO6" s="50" t="str">
        <f>IF(AO7="-","【-】","【"&amp;SUBSTITUTE(TEXT(AO7,"#,##0.00"),"-","△")&amp;"】")</f>
        <v>【26.31】</v>
      </c>
      <c r="AP6" s="52">
        <f t="shared" si="3"/>
        <v>232.95</v>
      </c>
      <c r="AQ6" s="52">
        <f>AQ7</f>
        <v>262.26</v>
      </c>
      <c r="AR6" s="52">
        <f>AR7</f>
        <v>241.49</v>
      </c>
      <c r="AS6" s="52">
        <f>AS7</f>
        <v>340.23</v>
      </c>
      <c r="AT6" s="52">
        <f t="shared" si="3"/>
        <v>283.66000000000003</v>
      </c>
      <c r="AU6" s="52">
        <f t="shared" si="3"/>
        <v>577.44000000000005</v>
      </c>
      <c r="AV6" s="52">
        <f t="shared" si="3"/>
        <v>605.5</v>
      </c>
      <c r="AW6" s="52">
        <f t="shared" si="3"/>
        <v>551.42999999999995</v>
      </c>
      <c r="AX6" s="52">
        <f t="shared" si="3"/>
        <v>687.99</v>
      </c>
      <c r="AY6" s="52">
        <f t="shared" si="3"/>
        <v>655.75</v>
      </c>
      <c r="AZ6" s="50" t="str">
        <f>IF(AZ7="-","【-】","【"&amp;SUBSTITUTE(TEXT(AZ7,"#,##0.00"),"-","△")&amp;"】")</f>
        <v>【450.05】</v>
      </c>
      <c r="BA6" s="52">
        <f t="shared" si="3"/>
        <v>277.95</v>
      </c>
      <c r="BB6" s="52">
        <f>BB7</f>
        <v>254.08</v>
      </c>
      <c r="BC6" s="52">
        <f>BC7</f>
        <v>229.95</v>
      </c>
      <c r="BD6" s="52">
        <f>BD7</f>
        <v>211.98</v>
      </c>
      <c r="BE6" s="52">
        <f t="shared" si="3"/>
        <v>259.45999999999998</v>
      </c>
      <c r="BF6" s="52">
        <f t="shared" si="3"/>
        <v>235.11</v>
      </c>
      <c r="BG6" s="52">
        <f t="shared" si="3"/>
        <v>222.22</v>
      </c>
      <c r="BH6" s="52">
        <f t="shared" si="3"/>
        <v>216.41</v>
      </c>
      <c r="BI6" s="52">
        <f t="shared" si="3"/>
        <v>208.47</v>
      </c>
      <c r="BJ6" s="52">
        <f t="shared" si="3"/>
        <v>193.85</v>
      </c>
      <c r="BK6" s="50" t="str">
        <f>IF(BK7="-","【-】","【"&amp;SUBSTITUTE(TEXT(BK7,"#,##0.00"),"-","△")&amp;"】")</f>
        <v>【246.04】</v>
      </c>
      <c r="BL6" s="52">
        <f t="shared" si="3"/>
        <v>133.78</v>
      </c>
      <c r="BM6" s="52">
        <f>BM7</f>
        <v>143.75</v>
      </c>
      <c r="BN6" s="52">
        <f>BN7</f>
        <v>141.9</v>
      </c>
      <c r="BO6" s="52">
        <f>BO7</f>
        <v>138.83000000000001</v>
      </c>
      <c r="BP6" s="52">
        <f t="shared" si="3"/>
        <v>135.55000000000001</v>
      </c>
      <c r="BQ6" s="52">
        <f t="shared" si="3"/>
        <v>109.11</v>
      </c>
      <c r="BR6" s="52">
        <f t="shared" si="3"/>
        <v>109.19</v>
      </c>
      <c r="BS6" s="52">
        <f t="shared" si="3"/>
        <v>105.24</v>
      </c>
      <c r="BT6" s="52">
        <f t="shared" si="3"/>
        <v>105.71</v>
      </c>
      <c r="BU6" s="52">
        <f t="shared" si="3"/>
        <v>105.06</v>
      </c>
      <c r="BV6" s="50" t="str">
        <f>IF(BV7="-","【-】","【"&amp;SUBSTITUTE(TEXT(BV7,"#,##0.00"),"-","△")&amp;"】")</f>
        <v>【114.16】</v>
      </c>
      <c r="BW6" s="52">
        <f t="shared" si="3"/>
        <v>28.69</v>
      </c>
      <c r="BX6" s="52">
        <f>BX7</f>
        <v>26.77</v>
      </c>
      <c r="BY6" s="52">
        <f>BY7</f>
        <v>27.26</v>
      </c>
      <c r="BZ6" s="52">
        <f>BZ7</f>
        <v>27.87</v>
      </c>
      <c r="CA6" s="52">
        <f t="shared" si="3"/>
        <v>28.45</v>
      </c>
      <c r="CB6" s="52">
        <f t="shared" si="3"/>
        <v>25</v>
      </c>
      <c r="CC6" s="52">
        <f t="shared" si="3"/>
        <v>25.13</v>
      </c>
      <c r="CD6" s="52">
        <f t="shared" si="3"/>
        <v>26.03</v>
      </c>
      <c r="CE6" s="52">
        <f t="shared" si="3"/>
        <v>25.98</v>
      </c>
      <c r="CF6" s="52">
        <f t="shared" ref="CF6" si="4">CF7</f>
        <v>26.84</v>
      </c>
      <c r="CG6" s="50" t="str">
        <f>IF(CG7="-","【-】","【"&amp;SUBSTITUTE(TEXT(CG7,"#,##0.00"),"-","△")&amp;"】")</f>
        <v>【18.71】</v>
      </c>
      <c r="CH6" s="52">
        <f t="shared" ref="CH6:CQ6" si="5">CH7</f>
        <v>30.44</v>
      </c>
      <c r="CI6" s="52">
        <f>CI7</f>
        <v>30.09</v>
      </c>
      <c r="CJ6" s="52">
        <f>CJ7</f>
        <v>30.43</v>
      </c>
      <c r="CK6" s="52">
        <f>CK7</f>
        <v>30.81</v>
      </c>
      <c r="CL6" s="52">
        <f t="shared" si="5"/>
        <v>32.42</v>
      </c>
      <c r="CM6" s="52">
        <f t="shared" si="5"/>
        <v>41.77</v>
      </c>
      <c r="CN6" s="52">
        <f t="shared" si="5"/>
        <v>40.97</v>
      </c>
      <c r="CO6" s="52">
        <f t="shared" si="5"/>
        <v>40.69</v>
      </c>
      <c r="CP6" s="52">
        <f t="shared" si="5"/>
        <v>40.67</v>
      </c>
      <c r="CQ6" s="52">
        <f t="shared" si="5"/>
        <v>40.89</v>
      </c>
      <c r="CR6" s="50" t="str">
        <f>IF(CR7="-","【-】","【"&amp;SUBSTITUTE(TEXT(CR7,"#,##0.00"),"-","△")&amp;"】")</f>
        <v>【55.52】</v>
      </c>
      <c r="CS6" s="52">
        <f t="shared" ref="CS6:DB6" si="6">CS7</f>
        <v>60.91</v>
      </c>
      <c r="CT6" s="52">
        <f>CT7</f>
        <v>61.23</v>
      </c>
      <c r="CU6" s="52">
        <f>CU7</f>
        <v>61.04</v>
      </c>
      <c r="CV6" s="52">
        <f>CV7</f>
        <v>60.95</v>
      </c>
      <c r="CW6" s="52">
        <f t="shared" si="6"/>
        <v>61.04</v>
      </c>
      <c r="CX6" s="52">
        <f t="shared" si="6"/>
        <v>64.95</v>
      </c>
      <c r="CY6" s="52">
        <f t="shared" si="6"/>
        <v>63.26</v>
      </c>
      <c r="CZ6" s="52">
        <f t="shared" si="6"/>
        <v>62.7</v>
      </c>
      <c r="DA6" s="52">
        <f t="shared" si="6"/>
        <v>62.59</v>
      </c>
      <c r="DB6" s="52">
        <f t="shared" si="6"/>
        <v>61.76</v>
      </c>
      <c r="DC6" s="50" t="str">
        <f>IF(DC7="-","【-】","【"&amp;SUBSTITUTE(TEXT(DC7,"#,##0.00"),"-","△")&amp;"】")</f>
        <v>【77.10】</v>
      </c>
      <c r="DD6" s="52">
        <f t="shared" ref="DD6:DM6" si="7">DD7</f>
        <v>46.05</v>
      </c>
      <c r="DE6" s="52">
        <f>DE7</f>
        <v>47.9</v>
      </c>
      <c r="DF6" s="52">
        <f>DF7</f>
        <v>48.16</v>
      </c>
      <c r="DG6" s="52">
        <f>DG7</f>
        <v>49.2</v>
      </c>
      <c r="DH6" s="52">
        <f t="shared" si="7"/>
        <v>50.85</v>
      </c>
      <c r="DI6" s="52">
        <f t="shared" si="7"/>
        <v>53.38</v>
      </c>
      <c r="DJ6" s="52">
        <f t="shared" si="7"/>
        <v>54.49</v>
      </c>
      <c r="DK6" s="52">
        <f t="shared" si="7"/>
        <v>55.39</v>
      </c>
      <c r="DL6" s="52">
        <f t="shared" si="7"/>
        <v>55.25</v>
      </c>
      <c r="DM6" s="52">
        <f t="shared" si="7"/>
        <v>57.11</v>
      </c>
      <c r="DN6" s="50" t="str">
        <f>IF(DN7="-","【-】","【"&amp;SUBSTITUTE(TEXT(DN7,"#,##0.00"),"-","△")&amp;"】")</f>
        <v>【58.53】</v>
      </c>
      <c r="DO6" s="52">
        <f t="shared" ref="DO6:DX6" si="8">DO7</f>
        <v>23.41</v>
      </c>
      <c r="DP6" s="52">
        <f>DP7</f>
        <v>27.04</v>
      </c>
      <c r="DQ6" s="52">
        <f>DQ7</f>
        <v>29.68</v>
      </c>
      <c r="DR6" s="52">
        <f>DR7</f>
        <v>29.16</v>
      </c>
      <c r="DS6" s="52">
        <f t="shared" si="8"/>
        <v>28.96</v>
      </c>
      <c r="DT6" s="52">
        <f t="shared" si="8"/>
        <v>39.6</v>
      </c>
      <c r="DU6" s="52">
        <f t="shared" si="8"/>
        <v>42</v>
      </c>
      <c r="DV6" s="52">
        <f t="shared" si="8"/>
        <v>43.33</v>
      </c>
      <c r="DW6" s="52">
        <f t="shared" si="8"/>
        <v>44.05</v>
      </c>
      <c r="DX6" s="52">
        <f t="shared" si="8"/>
        <v>51.87</v>
      </c>
      <c r="DY6" s="50" t="str">
        <f>IF(DY7="-","【-】","【"&amp;SUBSTITUTE(TEXT(DY7,"#,##0.00"),"-","△")&amp;"】")</f>
        <v>【45.47】</v>
      </c>
      <c r="DZ6" s="52">
        <f t="shared" ref="DZ6:EI6" si="9">DZ7</f>
        <v>1.1000000000000001</v>
      </c>
      <c r="EA6" s="52">
        <f>EA7</f>
        <v>0</v>
      </c>
      <c r="EB6" s="52">
        <f>EB7</f>
        <v>0.08</v>
      </c>
      <c r="EC6" s="52">
        <f>EC7</f>
        <v>0.06</v>
      </c>
      <c r="ED6" s="52">
        <f t="shared" si="9"/>
        <v>0.28999999999999998</v>
      </c>
      <c r="EE6" s="52">
        <f t="shared" si="9"/>
        <v>0.41</v>
      </c>
      <c r="EF6" s="52">
        <f t="shared" si="9"/>
        <v>0.48</v>
      </c>
      <c r="EG6" s="52">
        <f t="shared" si="9"/>
        <v>0.52</v>
      </c>
      <c r="EH6" s="52">
        <f t="shared" si="9"/>
        <v>1.3</v>
      </c>
      <c r="EI6" s="52">
        <f t="shared" si="9"/>
        <v>0.28000000000000003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189750</v>
      </c>
      <c r="L7" s="54" t="s">
        <v>98</v>
      </c>
      <c r="M7" s="55">
        <v>4</v>
      </c>
      <c r="N7" s="55">
        <v>61526</v>
      </c>
      <c r="O7" s="56" t="s">
        <v>99</v>
      </c>
      <c r="P7" s="56">
        <v>80.3</v>
      </c>
      <c r="Q7" s="55">
        <v>63</v>
      </c>
      <c r="R7" s="55">
        <v>115820</v>
      </c>
      <c r="S7" s="54" t="s">
        <v>100</v>
      </c>
      <c r="T7" s="57">
        <v>129.94</v>
      </c>
      <c r="U7" s="57">
        <v>135.86000000000001</v>
      </c>
      <c r="V7" s="57">
        <v>136.21</v>
      </c>
      <c r="W7" s="57">
        <v>131.46</v>
      </c>
      <c r="X7" s="57">
        <v>130.16999999999999</v>
      </c>
      <c r="Y7" s="57">
        <v>118.17</v>
      </c>
      <c r="Z7" s="57">
        <v>119.31</v>
      </c>
      <c r="AA7" s="57">
        <v>116.37</v>
      </c>
      <c r="AB7" s="57">
        <v>117.28</v>
      </c>
      <c r="AC7" s="58">
        <v>116.96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49.41</v>
      </c>
      <c r="AK7" s="57">
        <v>50.52</v>
      </c>
      <c r="AL7" s="57">
        <v>52.25</v>
      </c>
      <c r="AM7" s="57">
        <v>53.3</v>
      </c>
      <c r="AN7" s="57">
        <v>50.25</v>
      </c>
      <c r="AO7" s="57">
        <v>26.31</v>
      </c>
      <c r="AP7" s="57">
        <v>232.95</v>
      </c>
      <c r="AQ7" s="57">
        <v>262.26</v>
      </c>
      <c r="AR7" s="57">
        <v>241.49</v>
      </c>
      <c r="AS7" s="57">
        <v>340.23</v>
      </c>
      <c r="AT7" s="57">
        <v>283.66000000000003</v>
      </c>
      <c r="AU7" s="57">
        <v>577.44000000000005</v>
      </c>
      <c r="AV7" s="57">
        <v>605.5</v>
      </c>
      <c r="AW7" s="57">
        <v>551.42999999999995</v>
      </c>
      <c r="AX7" s="57">
        <v>687.99</v>
      </c>
      <c r="AY7" s="57">
        <v>655.75</v>
      </c>
      <c r="AZ7" s="57">
        <v>450.05</v>
      </c>
      <c r="BA7" s="57">
        <v>277.95</v>
      </c>
      <c r="BB7" s="57">
        <v>254.08</v>
      </c>
      <c r="BC7" s="57">
        <v>229.95</v>
      </c>
      <c r="BD7" s="57">
        <v>211.98</v>
      </c>
      <c r="BE7" s="57">
        <v>259.45999999999998</v>
      </c>
      <c r="BF7" s="57">
        <v>235.11</v>
      </c>
      <c r="BG7" s="57">
        <v>222.22</v>
      </c>
      <c r="BH7" s="57">
        <v>216.41</v>
      </c>
      <c r="BI7" s="57">
        <v>208.47</v>
      </c>
      <c r="BJ7" s="57">
        <v>193.85</v>
      </c>
      <c r="BK7" s="57">
        <v>246.04</v>
      </c>
      <c r="BL7" s="57">
        <v>133.78</v>
      </c>
      <c r="BM7" s="57">
        <v>143.75</v>
      </c>
      <c r="BN7" s="57">
        <v>141.9</v>
      </c>
      <c r="BO7" s="57">
        <v>138.83000000000001</v>
      </c>
      <c r="BP7" s="57">
        <v>135.55000000000001</v>
      </c>
      <c r="BQ7" s="57">
        <v>109.11</v>
      </c>
      <c r="BR7" s="57">
        <v>109.19</v>
      </c>
      <c r="BS7" s="57">
        <v>105.24</v>
      </c>
      <c r="BT7" s="57">
        <v>105.71</v>
      </c>
      <c r="BU7" s="57">
        <v>105.06</v>
      </c>
      <c r="BV7" s="57">
        <v>114.16</v>
      </c>
      <c r="BW7" s="57">
        <v>28.69</v>
      </c>
      <c r="BX7" s="57">
        <v>26.77</v>
      </c>
      <c r="BY7" s="57">
        <v>27.26</v>
      </c>
      <c r="BZ7" s="57">
        <v>27.87</v>
      </c>
      <c r="CA7" s="57">
        <v>28.45</v>
      </c>
      <c r="CB7" s="57">
        <v>25</v>
      </c>
      <c r="CC7" s="57">
        <v>25.13</v>
      </c>
      <c r="CD7" s="57">
        <v>26.03</v>
      </c>
      <c r="CE7" s="57">
        <v>25.98</v>
      </c>
      <c r="CF7" s="57">
        <v>26.84</v>
      </c>
      <c r="CG7" s="57">
        <v>18.71</v>
      </c>
      <c r="CH7" s="57">
        <v>30.44</v>
      </c>
      <c r="CI7" s="57">
        <v>30.09</v>
      </c>
      <c r="CJ7" s="57">
        <v>30.43</v>
      </c>
      <c r="CK7" s="57">
        <v>30.81</v>
      </c>
      <c r="CL7" s="57">
        <v>32.42</v>
      </c>
      <c r="CM7" s="57">
        <v>41.77</v>
      </c>
      <c r="CN7" s="57">
        <v>40.97</v>
      </c>
      <c r="CO7" s="57">
        <v>40.69</v>
      </c>
      <c r="CP7" s="57">
        <v>40.67</v>
      </c>
      <c r="CQ7" s="57">
        <v>40.89</v>
      </c>
      <c r="CR7" s="57">
        <v>55.52</v>
      </c>
      <c r="CS7" s="57">
        <v>60.91</v>
      </c>
      <c r="CT7" s="57">
        <v>61.23</v>
      </c>
      <c r="CU7" s="57">
        <v>61.04</v>
      </c>
      <c r="CV7" s="57">
        <v>60.95</v>
      </c>
      <c r="CW7" s="57">
        <v>61.04</v>
      </c>
      <c r="CX7" s="57">
        <v>64.95</v>
      </c>
      <c r="CY7" s="57">
        <v>63.26</v>
      </c>
      <c r="CZ7" s="57">
        <v>62.7</v>
      </c>
      <c r="DA7" s="57">
        <v>62.59</v>
      </c>
      <c r="DB7" s="57">
        <v>61.76</v>
      </c>
      <c r="DC7" s="57">
        <v>77.099999999999994</v>
      </c>
      <c r="DD7" s="57">
        <v>46.05</v>
      </c>
      <c r="DE7" s="57">
        <v>47.9</v>
      </c>
      <c r="DF7" s="57">
        <v>48.16</v>
      </c>
      <c r="DG7" s="57">
        <v>49.2</v>
      </c>
      <c r="DH7" s="57">
        <v>50.85</v>
      </c>
      <c r="DI7" s="57">
        <v>53.38</v>
      </c>
      <c r="DJ7" s="57">
        <v>54.49</v>
      </c>
      <c r="DK7" s="57">
        <v>55.39</v>
      </c>
      <c r="DL7" s="57">
        <v>55.25</v>
      </c>
      <c r="DM7" s="57">
        <v>57.11</v>
      </c>
      <c r="DN7" s="57">
        <v>58.53</v>
      </c>
      <c r="DO7" s="57">
        <v>23.41</v>
      </c>
      <c r="DP7" s="57">
        <v>27.04</v>
      </c>
      <c r="DQ7" s="57">
        <v>29.68</v>
      </c>
      <c r="DR7" s="57">
        <v>29.16</v>
      </c>
      <c r="DS7" s="57">
        <v>28.96</v>
      </c>
      <c r="DT7" s="57">
        <v>39.6</v>
      </c>
      <c r="DU7" s="57">
        <v>42</v>
      </c>
      <c r="DV7" s="57">
        <v>43.33</v>
      </c>
      <c r="DW7" s="57">
        <v>44.05</v>
      </c>
      <c r="DX7" s="57">
        <v>51.87</v>
      </c>
      <c r="DY7" s="57">
        <v>45.47</v>
      </c>
      <c r="DZ7" s="57">
        <v>1.1000000000000001</v>
      </c>
      <c r="EA7" s="57">
        <v>0</v>
      </c>
      <c r="EB7" s="57">
        <v>0.08</v>
      </c>
      <c r="EC7" s="57">
        <v>0.06</v>
      </c>
      <c r="ED7" s="57">
        <v>0.28999999999999998</v>
      </c>
      <c r="EE7" s="57">
        <v>0.41</v>
      </c>
      <c r="EF7" s="57">
        <v>0.48</v>
      </c>
      <c r="EG7" s="57">
        <v>0.52</v>
      </c>
      <c r="EH7" s="57">
        <v>1.3</v>
      </c>
      <c r="EI7" s="57">
        <v>0.28000000000000003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42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129.94</v>
      </c>
      <c r="V11" s="64">
        <f>IF(U6="-",NA(),U6)</f>
        <v>135.86000000000001</v>
      </c>
      <c r="W11" s="64">
        <f>IF(V6="-",NA(),V6)</f>
        <v>136.21</v>
      </c>
      <c r="X11" s="64">
        <f>IF(W6="-",NA(),W6)</f>
        <v>131.46</v>
      </c>
      <c r="Y11" s="64">
        <f>IF(X6="-",NA(),X6)</f>
        <v>130.16999999999999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232.95</v>
      </c>
      <c r="AR11" s="64">
        <f>IF(AQ6="-",NA(),AQ6)</f>
        <v>262.26</v>
      </c>
      <c r="AS11" s="64">
        <f>IF(AR6="-",NA(),AR6)</f>
        <v>241.49</v>
      </c>
      <c r="AT11" s="64">
        <f>IF(AS6="-",NA(),AS6)</f>
        <v>340.23</v>
      </c>
      <c r="AU11" s="64">
        <f>IF(AT6="-",NA(),AT6)</f>
        <v>283.66000000000003</v>
      </c>
      <c r="BA11" s="63" t="s">
        <v>23</v>
      </c>
      <c r="BB11" s="64">
        <f>IF(BA6="-",NA(),BA6)</f>
        <v>277.95</v>
      </c>
      <c r="BC11" s="64">
        <f>IF(BB6="-",NA(),BB6)</f>
        <v>254.08</v>
      </c>
      <c r="BD11" s="64">
        <f>IF(BC6="-",NA(),BC6)</f>
        <v>229.95</v>
      </c>
      <c r="BE11" s="64">
        <f>IF(BD6="-",NA(),BD6)</f>
        <v>211.98</v>
      </c>
      <c r="BF11" s="64">
        <f>IF(BE6="-",NA(),BE6)</f>
        <v>259.45999999999998</v>
      </c>
      <c r="BL11" s="63" t="s">
        <v>23</v>
      </c>
      <c r="BM11" s="64">
        <f>IF(BL6="-",NA(),BL6)</f>
        <v>133.78</v>
      </c>
      <c r="BN11" s="64">
        <f>IF(BM6="-",NA(),BM6)</f>
        <v>143.75</v>
      </c>
      <c r="BO11" s="64">
        <f>IF(BN6="-",NA(),BN6)</f>
        <v>141.9</v>
      </c>
      <c r="BP11" s="64">
        <f>IF(BO6="-",NA(),BO6)</f>
        <v>138.83000000000001</v>
      </c>
      <c r="BQ11" s="64">
        <f>IF(BP6="-",NA(),BP6)</f>
        <v>135.55000000000001</v>
      </c>
      <c r="BW11" s="63" t="s">
        <v>23</v>
      </c>
      <c r="BX11" s="64">
        <f>IF(BW6="-",NA(),BW6)</f>
        <v>28.69</v>
      </c>
      <c r="BY11" s="64">
        <f>IF(BX6="-",NA(),BX6)</f>
        <v>26.77</v>
      </c>
      <c r="BZ11" s="64">
        <f>IF(BY6="-",NA(),BY6)</f>
        <v>27.26</v>
      </c>
      <c r="CA11" s="64">
        <f>IF(BZ6="-",NA(),BZ6)</f>
        <v>27.87</v>
      </c>
      <c r="CB11" s="64">
        <f>IF(CA6="-",NA(),CA6)</f>
        <v>28.45</v>
      </c>
      <c r="CH11" s="63" t="s">
        <v>23</v>
      </c>
      <c r="CI11" s="64">
        <f>IF(CH6="-",NA(),CH6)</f>
        <v>30.44</v>
      </c>
      <c r="CJ11" s="64">
        <f>IF(CI6="-",NA(),CI6)</f>
        <v>30.09</v>
      </c>
      <c r="CK11" s="64">
        <f>IF(CJ6="-",NA(),CJ6)</f>
        <v>30.43</v>
      </c>
      <c r="CL11" s="64">
        <f>IF(CK6="-",NA(),CK6)</f>
        <v>30.81</v>
      </c>
      <c r="CM11" s="64">
        <f>IF(CL6="-",NA(),CL6)</f>
        <v>32.42</v>
      </c>
      <c r="CS11" s="63" t="s">
        <v>23</v>
      </c>
      <c r="CT11" s="64">
        <f>IF(CS6="-",NA(),CS6)</f>
        <v>60.91</v>
      </c>
      <c r="CU11" s="64">
        <f>IF(CT6="-",NA(),CT6)</f>
        <v>61.23</v>
      </c>
      <c r="CV11" s="64">
        <f>IF(CU6="-",NA(),CU6)</f>
        <v>61.04</v>
      </c>
      <c r="CW11" s="64">
        <f>IF(CV6="-",NA(),CV6)</f>
        <v>60.95</v>
      </c>
      <c r="CX11" s="64">
        <f>IF(CW6="-",NA(),CW6)</f>
        <v>61.04</v>
      </c>
      <c r="DD11" s="63" t="s">
        <v>23</v>
      </c>
      <c r="DE11" s="64">
        <f>IF(DD6="-",NA(),DD6)</f>
        <v>46.05</v>
      </c>
      <c r="DF11" s="64">
        <f>IF(DE6="-",NA(),DE6)</f>
        <v>47.9</v>
      </c>
      <c r="DG11" s="64">
        <f>IF(DF6="-",NA(),DF6)</f>
        <v>48.16</v>
      </c>
      <c r="DH11" s="64">
        <f>IF(DG6="-",NA(),DG6)</f>
        <v>49.2</v>
      </c>
      <c r="DI11" s="64">
        <f>IF(DH6="-",NA(),DH6)</f>
        <v>50.85</v>
      </c>
      <c r="DO11" s="63" t="s">
        <v>23</v>
      </c>
      <c r="DP11" s="64">
        <f>IF(DO6="-",NA(),DO6)</f>
        <v>23.41</v>
      </c>
      <c r="DQ11" s="64">
        <f>IF(DP6="-",NA(),DP6)</f>
        <v>27.04</v>
      </c>
      <c r="DR11" s="64">
        <f>IF(DQ6="-",NA(),DQ6)</f>
        <v>29.68</v>
      </c>
      <c r="DS11" s="64">
        <f>IF(DR6="-",NA(),DR6)</f>
        <v>29.16</v>
      </c>
      <c r="DT11" s="64">
        <f>IF(DS6="-",NA(),DS6)</f>
        <v>28.96</v>
      </c>
      <c r="DZ11" s="63" t="s">
        <v>23</v>
      </c>
      <c r="EA11" s="64">
        <f>IF(DZ6="-",NA(),DZ6)</f>
        <v>1.1000000000000001</v>
      </c>
      <c r="EB11" s="64">
        <f>IF(EA6="-",NA(),EA6)</f>
        <v>0</v>
      </c>
      <c r="EC11" s="64">
        <f>IF(EB6="-",NA(),EB6)</f>
        <v>0.08</v>
      </c>
      <c r="ED11" s="64">
        <f>IF(EC6="-",NA(),EC6)</f>
        <v>0.06</v>
      </c>
      <c r="EE11" s="64">
        <f>IF(ED6="-",NA(),ED6)</f>
        <v>0.28999999999999998</v>
      </c>
    </row>
    <row r="12" spans="1:140">
      <c r="T12" s="63" t="s">
        <v>24</v>
      </c>
      <c r="U12" s="64">
        <f>IF(Y6="-",NA(),Y6)</f>
        <v>118.17</v>
      </c>
      <c r="V12" s="64">
        <f>IF(Z6="-",NA(),Z6)</f>
        <v>119.31</v>
      </c>
      <c r="W12" s="64">
        <f>IF(AA6="-",NA(),AA6)</f>
        <v>116.37</v>
      </c>
      <c r="X12" s="64">
        <f>IF(AB6="-",NA(),AB6)</f>
        <v>117.28</v>
      </c>
      <c r="Y12" s="64">
        <f>IF(AC6="-",NA(),AC6)</f>
        <v>116.96</v>
      </c>
      <c r="AE12" s="63" t="s">
        <v>24</v>
      </c>
      <c r="AF12" s="64">
        <f>IF(AJ6="-",NA(),AJ6)</f>
        <v>49.41</v>
      </c>
      <c r="AG12" s="64">
        <f t="shared" ref="AG12:AJ12" si="10">IF(AK6="-",NA(),AK6)</f>
        <v>50.52</v>
      </c>
      <c r="AH12" s="64">
        <f t="shared" si="10"/>
        <v>52.25</v>
      </c>
      <c r="AI12" s="64">
        <f t="shared" si="10"/>
        <v>53.3</v>
      </c>
      <c r="AJ12" s="64">
        <f t="shared" si="10"/>
        <v>50.25</v>
      </c>
      <c r="AP12" s="63" t="s">
        <v>24</v>
      </c>
      <c r="AQ12" s="64">
        <f>IF(AU6="-",NA(),AU6)</f>
        <v>577.44000000000005</v>
      </c>
      <c r="AR12" s="64">
        <f t="shared" ref="AR12:AU12" si="11">IF(AV6="-",NA(),AV6)</f>
        <v>605.5</v>
      </c>
      <c r="AS12" s="64">
        <f t="shared" si="11"/>
        <v>551.42999999999995</v>
      </c>
      <c r="AT12" s="64">
        <f t="shared" si="11"/>
        <v>687.99</v>
      </c>
      <c r="AU12" s="64">
        <f t="shared" si="11"/>
        <v>655.75</v>
      </c>
      <c r="BA12" s="63" t="s">
        <v>24</v>
      </c>
      <c r="BB12" s="64">
        <f>IF(BF6="-",NA(),BF6)</f>
        <v>235.11</v>
      </c>
      <c r="BC12" s="64">
        <f t="shared" ref="BC12:BF12" si="12">IF(BG6="-",NA(),BG6)</f>
        <v>222.22</v>
      </c>
      <c r="BD12" s="64">
        <f t="shared" si="12"/>
        <v>216.41</v>
      </c>
      <c r="BE12" s="64">
        <f t="shared" si="12"/>
        <v>208.47</v>
      </c>
      <c r="BF12" s="64">
        <f t="shared" si="12"/>
        <v>193.85</v>
      </c>
      <c r="BL12" s="63" t="s">
        <v>24</v>
      </c>
      <c r="BM12" s="64">
        <f>IF(BQ6="-",NA(),BQ6)</f>
        <v>109.11</v>
      </c>
      <c r="BN12" s="64">
        <f t="shared" ref="BN12:BQ12" si="13">IF(BR6="-",NA(),BR6)</f>
        <v>109.19</v>
      </c>
      <c r="BO12" s="64">
        <f t="shared" si="13"/>
        <v>105.24</v>
      </c>
      <c r="BP12" s="64">
        <f t="shared" si="13"/>
        <v>105.71</v>
      </c>
      <c r="BQ12" s="64">
        <f t="shared" si="13"/>
        <v>105.06</v>
      </c>
      <c r="BW12" s="63" t="s">
        <v>24</v>
      </c>
      <c r="BX12" s="64">
        <f>IF(CB6="-",NA(),CB6)</f>
        <v>25</v>
      </c>
      <c r="BY12" s="64">
        <f t="shared" ref="BY12:CB12" si="14">IF(CC6="-",NA(),CC6)</f>
        <v>25.13</v>
      </c>
      <c r="BZ12" s="64">
        <f t="shared" si="14"/>
        <v>26.03</v>
      </c>
      <c r="CA12" s="64">
        <f t="shared" si="14"/>
        <v>25.98</v>
      </c>
      <c r="CB12" s="64">
        <f t="shared" si="14"/>
        <v>26.84</v>
      </c>
      <c r="CH12" s="63" t="s">
        <v>24</v>
      </c>
      <c r="CI12" s="64">
        <f>IF(CM6="-",NA(),CM6)</f>
        <v>41.77</v>
      </c>
      <c r="CJ12" s="64">
        <f t="shared" ref="CJ12:CM12" si="15">IF(CN6="-",NA(),CN6)</f>
        <v>40.97</v>
      </c>
      <c r="CK12" s="64">
        <f t="shared" si="15"/>
        <v>40.69</v>
      </c>
      <c r="CL12" s="64">
        <f t="shared" si="15"/>
        <v>40.67</v>
      </c>
      <c r="CM12" s="64">
        <f t="shared" si="15"/>
        <v>40.89</v>
      </c>
      <c r="CS12" s="63" t="s">
        <v>24</v>
      </c>
      <c r="CT12" s="64">
        <f>IF(CX6="-",NA(),CX6)</f>
        <v>64.95</v>
      </c>
      <c r="CU12" s="64">
        <f t="shared" ref="CU12:CX12" si="16">IF(CY6="-",NA(),CY6)</f>
        <v>63.26</v>
      </c>
      <c r="CV12" s="64">
        <f t="shared" si="16"/>
        <v>62.7</v>
      </c>
      <c r="CW12" s="64">
        <f t="shared" si="16"/>
        <v>62.59</v>
      </c>
      <c r="CX12" s="64">
        <f t="shared" si="16"/>
        <v>61.76</v>
      </c>
      <c r="DD12" s="63" t="s">
        <v>24</v>
      </c>
      <c r="DE12" s="64">
        <f>IF(DI6="-",NA(),DI6)</f>
        <v>53.38</v>
      </c>
      <c r="DF12" s="64">
        <f t="shared" ref="DF12:DI12" si="17">IF(DJ6="-",NA(),DJ6)</f>
        <v>54.49</v>
      </c>
      <c r="DG12" s="64">
        <f t="shared" si="17"/>
        <v>55.39</v>
      </c>
      <c r="DH12" s="64">
        <f t="shared" si="17"/>
        <v>55.25</v>
      </c>
      <c r="DI12" s="64">
        <f t="shared" si="17"/>
        <v>57.11</v>
      </c>
      <c r="DO12" s="63" t="s">
        <v>24</v>
      </c>
      <c r="DP12" s="64">
        <f>IF(DT6="-",NA(),DT6)</f>
        <v>39.6</v>
      </c>
      <c r="DQ12" s="64">
        <f t="shared" ref="DQ12:DT12" si="18">IF(DU6="-",NA(),DU6)</f>
        <v>42</v>
      </c>
      <c r="DR12" s="64">
        <f t="shared" si="18"/>
        <v>43.33</v>
      </c>
      <c r="DS12" s="64">
        <f t="shared" si="18"/>
        <v>44.05</v>
      </c>
      <c r="DT12" s="64">
        <f t="shared" si="18"/>
        <v>51.87</v>
      </c>
      <c r="DZ12" s="63" t="s">
        <v>24</v>
      </c>
      <c r="EA12" s="64">
        <f>IF(EE6="-",NA(),EE6)</f>
        <v>0.41</v>
      </c>
      <c r="EB12" s="64">
        <f t="shared" ref="EB12:EE12" si="19">IF(EF6="-",NA(),EF6)</f>
        <v>0.48</v>
      </c>
      <c r="EC12" s="64">
        <f t="shared" si="19"/>
        <v>0.52</v>
      </c>
      <c r="ED12" s="64">
        <f t="shared" si="19"/>
        <v>1.3</v>
      </c>
      <c r="EE12" s="64">
        <f t="shared" si="19"/>
        <v>0.28000000000000003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秋吉　祐治</cp:lastModifiedBy>
  <cp:lastPrinted>2020-01-28T09:31:07Z</cp:lastPrinted>
  <dcterms:created xsi:type="dcterms:W3CDTF">2019-12-05T07:47:13Z</dcterms:created>
  <dcterms:modified xsi:type="dcterms:W3CDTF">2020-01-28T09:48:32Z</dcterms:modified>
  <cp:category/>
</cp:coreProperties>
</file>