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tsujitay\Desktop\経営比較分析表\"/>
    </mc:Choice>
  </mc:AlternateContent>
  <workbookProtection workbookAlgorithmName="SHA-512" workbookHashValue="Zhcxlcbsji4LHmq0ysVyX8qdjLsSGqyeWRLAt7VDEJePik/TF7k87aWOUztRjNUs/mBBg1Ok/1JiFvcgASdOPw==" workbookSaltValue="WvFcLqhsk7ovm4tfvwoK0Q=="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0" i="5" l="1"/>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ER33" i="4"/>
  <c r="CZ33" i="4"/>
  <c r="CF33" i="4"/>
  <c r="BL33" i="4"/>
  <c r="AR33" i="4"/>
  <c r="X33" i="4"/>
  <c r="RH32" i="4"/>
  <c r="QN32" i="4"/>
  <c r="PT32" i="4"/>
  <c r="OZ32" i="4"/>
  <c r="OF32" i="4"/>
  <c r="LT32" i="4"/>
  <c r="KZ32" i="4"/>
  <c r="KF32" i="4"/>
  <c r="HT32" i="4"/>
  <c r="G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D10" i="5" l="1"/>
  <c r="CV10" i="5"/>
  <c r="W11" i="5"/>
  <c r="AQ11" i="5"/>
  <c r="AU11" i="5"/>
  <c r="BO11" i="5"/>
  <c r="FL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<sst xmlns="http://schemas.openxmlformats.org/spreadsheetml/2006/main" count="262" uniqueCount="107">
  <si>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</si>
  <si>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</si>
  <si>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</si>
  <si>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</si>
  <si>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</si>
  <si>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</si>
  <si>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</si>
  <si>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</si>
  <si>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</si>
  <si>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</si>
  <si>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</si>
  <si>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</si>
  <si>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</si>
  <si>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</si>
  <si>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</si>
  <si>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</si>
  <si>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</si>
  <si>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</si>
  <si>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</si>
  <si>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</si>
  <si>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</si>
  <si>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</si>
  <si>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</si>
  <si>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</si>
  <si>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</si>
  <si>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</si>
  <si>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</si>
  <si>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</si>
  <si>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</si>
  <si>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</si>
  <si>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</si>
  <si>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</si>
  <si>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</si>
  <si>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</si>
  <si>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</si>
  <si>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</si>
  <si>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</si>
  <si>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</si>
  <si>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</si>
  <si>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</si>
  <si>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</si>
  <si>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</si>
  <si>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</si>
  <si>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</si>
  <si>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</si>
  <si>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</si>
  <si>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</si>
  <si>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</si>
  <si>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</si>
  <si>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</si>
  <si>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</si>
  <si>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</si>
  <si>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</si>
  <si>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</si>
  <si>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</si>
  <si>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</si>
  <si>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</si>
  <si>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</si>
  <si>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</si>
  <si>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</si>
  <si>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</si>
  <si>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</si>
  <si>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</si>
  <si>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</si>
  <si>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</si>
  <si>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</si>
  <si>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</si>
  <si>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</si>
  <si>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</si>
  <si>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</si>
  <si>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</si>
  <si>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</si>
  <si>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</si>
  <si>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</si>
  <si>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</si>
  <si>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</si>
  <si>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</si>
  <si>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</si>
  <si>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</si>
  <si>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</si>
  <si>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</si>
  <si>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</si>
  <si>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</si>
  <si>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</si>
  <si>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</si>
  <si>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</si>
  <si>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</si>
  <si>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</si>
  <si>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278688</t>
  </si>
  <si>
    <t>46</t>
  </si>
  <si>
    <t>02</t>
  </si>
  <si>
    <t>0</t>
  </si>
  <si>
    <t>000</t>
  </si>
  <si>
    <t>大阪府　大阪広域水道企業団</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</si>
  <si>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</si>
  <si>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</si>
  <si>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</si>
  <si>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</si>
  <si>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</si>
  <si>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</si>
  <si>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</si>
  <si>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</si>
  <si>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</si>
  <si>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</si>
  <si>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今後の本格的な施設更新に対しては、工業用水道事業の効率化を図り、実態に合った施設整備を実施するため、施設のダウンサイジング（小規模化）を実施する。
　また、アセットマネジメントの考え方を基に法定耐用年数より長い更新基準年数を施設ごとに設定し、施設の長寿命化を図りつつ、効率的に施設全体の安定性向上に資する更新・整備を実施し、改善を図る。
　これらの施設更新・整備を進めながら引き続き健全経営の維持に努める。</t>
    <rPh sb="13" eb="14">
      <t>タイ</t>
    </rPh>
    <rPh sb="69" eb="71">
      <t>ジッシ</t>
    </rPh>
    <rPh sb="163" eb="165">
      <t>カイゼン</t>
    </rPh>
    <rPh sb="166" eb="167">
      <t>ハカ</t>
    </rPh>
    <rPh sb="175" eb="177">
      <t>シセツ</t>
    </rPh>
    <rPh sb="177" eb="179">
      <t>コウシン</t>
    </rPh>
    <rPh sb="180" eb="182">
      <t>セイビ</t>
    </rPh>
    <rPh sb="183" eb="184">
      <t>スス</t>
    </rPh>
    <rPh sb="188" eb="189">
      <t>ヒ</t>
    </rPh>
    <rPh sb="190" eb="191">
      <t>ツヅ</t>
    </rPh>
    <rPh sb="192" eb="194">
      <t>ケンゼン</t>
    </rPh>
    <rPh sb="194" eb="196">
      <t>ケイエイ</t>
    </rPh>
    <rPh sb="197" eb="199">
      <t>イジ</t>
    </rPh>
    <rPh sb="200" eb="201">
      <t>ツト</t>
    </rPh>
    <phoneticPr fontId="5"/>
  </si>
  <si>
    <t>①【経常収支比率】
　期間中常に類似団体平均値を上回る水準で推移しており、健全経営を維持している。
③【流動比率】
　期間を通じて短期的な債務に対する支払能力は維持している。
④【企業債残高対給水収益比率】
　類似団体と比べ低い水準であり、他の指標の状況を勘案し、企業債の規模に大きな問題はないと判断している。
⑤【料金回収率】
⑥【給水原価】
　料金回収率は類似団体平均値より高い水準で推移している。管路延長が長く、ポンプ設備が必要などの理由により、給水原価は類似団体平均を上回っている。
⑦【施設利用率】
⑧【契約率】
　施設利用率、契約率ともに長期的には減少傾向であるが、近年はほぼ横ばいで推移している。新規給水については小口の雑用水での使用が多いため、いずれの指標も既存の大口受水事業所の動向に大きく左右される状況となっている。</t>
    <rPh sb="105" eb="107">
      <t>ルイジ</t>
    </rPh>
    <rPh sb="107" eb="109">
      <t>ダンタイ</t>
    </rPh>
    <rPh sb="110" eb="111">
      <t>クラ</t>
    </rPh>
    <rPh sb="112" eb="113">
      <t>ヒク</t>
    </rPh>
    <rPh sb="114" eb="116">
      <t>スイジュン</t>
    </rPh>
    <rPh sb="201" eb="203">
      <t>カンロ</t>
    </rPh>
    <rPh sb="203" eb="205">
      <t>エンチョウ</t>
    </rPh>
    <rPh sb="206" eb="207">
      <t>ナガ</t>
    </rPh>
    <rPh sb="212" eb="214">
      <t>セツビ</t>
    </rPh>
    <rPh sb="215" eb="217">
      <t>ヒツヨウ</t>
    </rPh>
    <rPh sb="220" eb="222">
      <t>リユウ</t>
    </rPh>
    <rPh sb="226" eb="228">
      <t>キュウスイ</t>
    </rPh>
    <rPh sb="228" eb="230">
      <t>ゲンカ</t>
    </rPh>
    <rPh sb="231" eb="233">
      <t>ルイジ</t>
    </rPh>
    <rPh sb="233" eb="235">
      <t>ダンタイ</t>
    </rPh>
    <rPh sb="235" eb="237">
      <t>ヘイキン</t>
    </rPh>
    <rPh sb="238" eb="240">
      <t>ウワマワ</t>
    </rPh>
    <rPh sb="248" eb="250">
      <t>シセツ</t>
    </rPh>
    <rPh sb="250" eb="252">
      <t>リヨウ</t>
    </rPh>
    <rPh sb="252" eb="253">
      <t>リツ</t>
    </rPh>
    <rPh sb="257" eb="260">
      <t>ケイヤクリツ</t>
    </rPh>
    <rPh sb="263" eb="265">
      <t>シセツ</t>
    </rPh>
    <rPh sb="265" eb="267">
      <t>リヨウ</t>
    </rPh>
    <rPh sb="267" eb="268">
      <t>リツ</t>
    </rPh>
    <rPh sb="269" eb="271">
      <t>ケイヤク</t>
    </rPh>
    <rPh sb="271" eb="272">
      <t>リツ</t>
    </rPh>
    <rPh sb="275" eb="278">
      <t>チョウキテキ</t>
    </rPh>
    <rPh sb="280" eb="282">
      <t>ゲンショウ</t>
    </rPh>
    <rPh sb="282" eb="284">
      <t>ケイコウ</t>
    </rPh>
    <rPh sb="289" eb="291">
      <t>キンネン</t>
    </rPh>
    <rPh sb="294" eb="295">
      <t>ヨコ</t>
    </rPh>
    <rPh sb="298" eb="300">
      <t>スイイ</t>
    </rPh>
    <rPh sb="305" eb="307">
      <t>シンキ</t>
    </rPh>
    <rPh sb="307" eb="309">
      <t>キュウスイ</t>
    </rPh>
    <rPh sb="314" eb="316">
      <t>コグチ</t>
    </rPh>
    <rPh sb="317" eb="320">
      <t>ザツヨウスイ</t>
    </rPh>
    <rPh sb="322" eb="324">
      <t>シヨウ</t>
    </rPh>
    <rPh sb="325" eb="326">
      <t>オオ</t>
    </rPh>
    <rPh sb="334" eb="336">
      <t>シヒョウ</t>
    </rPh>
    <rPh sb="337" eb="339">
      <t>キゾン</t>
    </rPh>
    <rPh sb="340" eb="342">
      <t>オオグチ</t>
    </rPh>
    <rPh sb="342" eb="344">
      <t>ジュスイ</t>
    </rPh>
    <rPh sb="344" eb="347">
      <t>ジギョウショ</t>
    </rPh>
    <rPh sb="348" eb="350">
      <t>ドウコウ</t>
    </rPh>
    <rPh sb="351" eb="352">
      <t>オオ</t>
    </rPh>
    <rPh sb="354" eb="356">
      <t>サユウ</t>
    </rPh>
    <rPh sb="359" eb="361">
      <t>ジョウキョウ</t>
    </rPh>
    <phoneticPr fontId="5"/>
  </si>
  <si>
    <t>①【有形固定資産減価償却率】
　類似団体平均値を下回る数値であるものの、年々施設の老朽化が進んでいる。この要因は、法定耐用年数40年を超えた管が増加していることによる。
②【管路経年化率】
③【管路更新率】
　管路経年化率は類似団体平均値より高く、管路更新率は５ヶ年の平均値が類似団体に比べ低い状況となっている。
　現在、管路更新に先立ち、代替配水能力を確保するためのバイパス配水管の整備、ループ管の形成、管更新（～令和元年度）を行っており、次期整備計画（令和2年度～）においても、引き続き管路更新を行う予定である。</t>
    <rPh sb="24" eb="26">
      <t>シタマワ</t>
    </rPh>
    <rPh sb="27" eb="29">
      <t>スウチ</t>
    </rPh>
    <rPh sb="36" eb="38">
      <t>ネンネン</t>
    </rPh>
    <rPh sb="72" eb="74">
      <t>ゾウカ</t>
    </rPh>
    <rPh sb="132" eb="133">
      <t>ネン</t>
    </rPh>
    <rPh sb="134" eb="137">
      <t>ヘイキンチ</t>
    </rPh>
    <rPh sb="172" eb="174">
      <t>ハイスイ</t>
    </rPh>
    <rPh sb="188" eb="190">
      <t>ハイスイ</t>
    </rPh>
    <rPh sb="198" eb="199">
      <t>カン</t>
    </rPh>
    <rPh sb="200" eb="202">
      <t>ケイセイ</t>
    </rPh>
    <rPh sb="203" eb="204">
      <t>カン</t>
    </rPh>
    <rPh sb="204" eb="206">
      <t>コウシン</t>
    </rPh>
    <rPh sb="208" eb="210">
      <t>レイワ</t>
    </rPh>
    <rPh sb="210" eb="211">
      <t>モト</t>
    </rPh>
    <rPh sb="228" eb="230">
      <t>レイワ</t>
    </rPh>
    <rPh sb="241" eb="242">
      <t>ヒ</t>
    </rPh>
    <rPh sb="243" eb="244">
      <t>ツヅ</t>
    </rPh>
    <rPh sb="250" eb="2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</si>
</sst>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52.06</c:v>
                </c:pt>
                <c:pt idx="1">
                  <c:v>53.18</c:v>
                </c:pt>
                <c:pt idx="2">
                  <c:v>55.08</c:v>
                </c:pt>
                <c:pt idx="3">
                  <c:v>56.69</c:v>
                </c:pt>
                <c:pt idx="4">
                  <c:v>57.91</c:v>
                </c:pt>
              </c:numCache>
            </c:numRef>
          </c:val>
          <c:extLst>
            <c:ext xmlns:c16="http://schemas.microsoft.com/office/drawing/2014/chart" uri="{C3380CC4-5D6E-409C-BE32-E72D297353CC}">
              <c16:uniqueId val="{00000000-A070-4A59-A686-9736B29E67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A070-4A59-A686-9736B29E67E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39-4662-B492-114B7C37E6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5539-4662-B492-114B7C37E6D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140.93</c:v>
                </c:pt>
                <c:pt idx="1">
                  <c:v>140.15</c:v>
                </c:pt>
                <c:pt idx="2">
                  <c:v>133.13999999999999</c:v>
                </c:pt>
                <c:pt idx="3">
                  <c:v>133.12</c:v>
                </c:pt>
                <c:pt idx="4">
                  <c:v>131.82</c:v>
                </c:pt>
              </c:numCache>
            </c:numRef>
          </c:val>
          <c:extLst>
            <c:ext xmlns:c16="http://schemas.microsoft.com/office/drawing/2014/chart" uri="{C3380CC4-5D6E-409C-BE32-E72D297353CC}">
              <c16:uniqueId val="{00000000-67B1-4D55-A831-5B7DABAB69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67B1-4D55-A831-5B7DABAB696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64.53</c:v>
                </c:pt>
                <c:pt idx="1">
                  <c:v>64.599999999999994</c:v>
                </c:pt>
                <c:pt idx="2">
                  <c:v>65.48</c:v>
                </c:pt>
                <c:pt idx="3">
                  <c:v>67.03</c:v>
                </c:pt>
                <c:pt idx="4">
                  <c:v>71.650000000000006</c:v>
                </c:pt>
              </c:numCache>
            </c:numRef>
          </c:val>
          <c:extLst>
            <c:ext xmlns:c16="http://schemas.microsoft.com/office/drawing/2014/chart" uri="{C3380CC4-5D6E-409C-BE32-E72D297353CC}">
              <c16:uniqueId val="{00000000-877F-4066-A7E6-DFA4A94160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877F-4066-A7E6-DFA4A941604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0.04</c:v>
                </c:pt>
                <c:pt idx="1">
                  <c:v>0.02</c:v>
                </c:pt>
                <c:pt idx="2">
                  <c:v>0.23</c:v>
                </c:pt>
                <c:pt idx="3">
                  <c:v>0.08</c:v>
                </c:pt>
                <c:pt idx="4">
                  <c:v>0.2</c:v>
                </c:pt>
              </c:numCache>
            </c:numRef>
          </c:val>
          <c:extLst>
            <c:ext xmlns:c16="http://schemas.microsoft.com/office/drawing/2014/chart" uri="{C3380CC4-5D6E-409C-BE32-E72D297353CC}">
              <c16:uniqueId val="{00000000-6965-47A8-B0ED-C71AC157DE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6965-47A8-B0ED-C71AC157DE0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381</c:v>
                </c:pt>
                <c:pt idx="1">
                  <c:v>626.26</c:v>
                </c:pt>
                <c:pt idx="2">
                  <c:v>652.55999999999995</c:v>
                </c:pt>
                <c:pt idx="3">
                  <c:v>638.85</c:v>
                </c:pt>
                <c:pt idx="4">
                  <c:v>493.87</c:v>
                </c:pt>
              </c:numCache>
            </c:numRef>
          </c:val>
          <c:extLst>
            <c:ext xmlns:c16="http://schemas.microsoft.com/office/drawing/2014/chart" uri="{C3380CC4-5D6E-409C-BE32-E72D297353CC}">
              <c16:uniqueId val="{00000000-2EC2-4BF7-B991-E562F5B586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2EC2-4BF7-B991-E562F5B586C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258.94</c:v>
                </c:pt>
                <c:pt idx="1">
                  <c:v>245.19</c:v>
                </c:pt>
                <c:pt idx="2">
                  <c:v>254.81</c:v>
                </c:pt>
                <c:pt idx="3">
                  <c:v>238.67</c:v>
                </c:pt>
                <c:pt idx="4">
                  <c:v>222.89</c:v>
                </c:pt>
              </c:numCache>
            </c:numRef>
          </c:val>
          <c:extLst>
            <c:ext xmlns:c16="http://schemas.microsoft.com/office/drawing/2014/chart" uri="{C3380CC4-5D6E-409C-BE32-E72D297353CC}">
              <c16:uniqueId val="{00000000-AE2F-46FD-BEC2-AE114A49FD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AE2F-46FD-BEC2-AE114A49FDC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141.85</c:v>
                </c:pt>
                <c:pt idx="1">
                  <c:v>140.66</c:v>
                </c:pt>
                <c:pt idx="2">
                  <c:v>131.97</c:v>
                </c:pt>
                <c:pt idx="3">
                  <c:v>131.81</c:v>
                </c:pt>
                <c:pt idx="4">
                  <c:v>130.75</c:v>
                </c:pt>
              </c:numCache>
            </c:numRef>
          </c:val>
          <c:extLst>
            <c:ext xmlns:c16="http://schemas.microsoft.com/office/drawing/2014/chart" uri="{C3380CC4-5D6E-409C-BE32-E72D297353CC}">
              <c16:uniqueId val="{00000000-C056-4386-8C01-A77DF30F4B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C056-4386-8C01-A77DF30F4BC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30.46</c:v>
                </c:pt>
                <c:pt idx="1">
                  <c:v>30.69</c:v>
                </c:pt>
                <c:pt idx="2">
                  <c:v>29.76</c:v>
                </c:pt>
                <c:pt idx="3">
                  <c:v>29.77</c:v>
                </c:pt>
                <c:pt idx="4">
                  <c:v>29.99</c:v>
                </c:pt>
              </c:numCache>
            </c:numRef>
          </c:val>
          <c:extLst>
            <c:ext xmlns:c16="http://schemas.microsoft.com/office/drawing/2014/chart" uri="{C3380CC4-5D6E-409C-BE32-E72D297353CC}">
              <c16:uniqueId val="{00000000-5286-49AC-BF03-763007DEA3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5286-49AC-BF03-763007DEA30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33.950000000000003</c:v>
                </c:pt>
                <c:pt idx="1">
                  <c:v>33.159999999999997</c:v>
                </c:pt>
                <c:pt idx="2">
                  <c:v>32.94</c:v>
                </c:pt>
                <c:pt idx="3">
                  <c:v>32.590000000000003</c:v>
                </c:pt>
                <c:pt idx="4">
                  <c:v>32.11</c:v>
                </c:pt>
              </c:numCache>
            </c:numRef>
          </c:val>
          <c:extLst>
            <c:ext xmlns:c16="http://schemas.microsoft.com/office/drawing/2014/chart" uri="{C3380CC4-5D6E-409C-BE32-E72D297353CC}">
              <c16:uniqueId val="{00000000-56AF-40B3-99C6-A749B69B86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56AF-40B3-99C6-A749B69B862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57.83</c:v>
                </c:pt>
                <c:pt idx="1">
                  <c:v>57.53</c:v>
                </c:pt>
                <c:pt idx="2">
                  <c:v>57.51</c:v>
                </c:pt>
                <c:pt idx="3">
                  <c:v>57.46</c:v>
                </c:pt>
                <c:pt idx="4">
                  <c:v>57.47</c:v>
                </c:pt>
              </c:numCache>
            </c:numRef>
          </c:val>
          <c:extLst>
            <c:ext xmlns:c16="http://schemas.microsoft.com/office/drawing/2014/chart" uri="{C3380CC4-5D6E-409C-BE32-E72D297353CC}">
              <c16:uniqueId val="{00000000-4EA1-41FD-9287-313EF286C3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4EA1-41FD-9287-313EF286C3D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F1" zoomScale="70" zoomScaleNormal="7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大阪府　大阪広域水道企業団</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800000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256894</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75.099999999999994</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425</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459724</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105</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140.93</v>
      </c>
      <c r="Y32" s="128"/>
      <c r="Z32" s="128"/>
      <c r="AA32" s="128"/>
      <c r="AB32" s="128"/>
      <c r="AC32" s="128"/>
      <c r="AD32" s="128"/>
      <c r="AE32" s="128"/>
      <c r="AF32" s="128"/>
      <c r="AG32" s="128"/>
      <c r="AH32" s="128"/>
      <c r="AI32" s="128"/>
      <c r="AJ32" s="128"/>
      <c r="AK32" s="128"/>
      <c r="AL32" s="128"/>
      <c r="AM32" s="128"/>
      <c r="AN32" s="128"/>
      <c r="AO32" s="128"/>
      <c r="AP32" s="128"/>
      <c r="AQ32" s="129"/>
      <c r="AR32" s="127">
        <f>データ!U6</f>
        <v>140.15</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133.13999999999999</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133.12</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131.82</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381</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626.26</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652.55999999999995</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638.85</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493.87</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258.94</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245.19</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254.81</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238.67</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222.89</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106</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141.85</v>
      </c>
      <c r="Y55" s="128"/>
      <c r="Z55" s="128"/>
      <c r="AA55" s="128"/>
      <c r="AB55" s="128"/>
      <c r="AC55" s="128"/>
      <c r="AD55" s="128"/>
      <c r="AE55" s="128"/>
      <c r="AF55" s="128"/>
      <c r="AG55" s="128"/>
      <c r="AH55" s="128"/>
      <c r="AI55" s="128"/>
      <c r="AJ55" s="128"/>
      <c r="AK55" s="128"/>
      <c r="AL55" s="128"/>
      <c r="AM55" s="128"/>
      <c r="AN55" s="128"/>
      <c r="AO55" s="128"/>
      <c r="AP55" s="128"/>
      <c r="AQ55" s="129"/>
      <c r="AR55" s="127">
        <f>データ!BM6</f>
        <v>140.66</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131.97</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131.81</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130.75</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30.46</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30.69</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29.76</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29.77</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29.99</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33.950000000000003</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33.159999999999997</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32.94</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32.590000000000003</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32.11</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57.83</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57.53</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57.51</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57.46</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57.47</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104</v>
      </c>
      <c r="SN68" s="110"/>
      <c r="SO68" s="110"/>
      <c r="SP68" s="110"/>
      <c r="SQ68" s="110"/>
      <c r="SR68" s="110"/>
      <c r="SS68" s="110"/>
      <c r="ST68" s="110"/>
      <c r="SU68" s="110"/>
      <c r="SV68" s="110"/>
      <c r="SW68" s="110"/>
      <c r="SX68" s="110"/>
      <c r="SY68" s="110"/>
      <c r="SZ68" s="110"/>
      <c r="TA68" s="11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x14ac:dyDescent="0.15">
      <c r="A79" s="2"/>
      <c r="B79" s="26"/>
      <c r="C79" s="2"/>
      <c r="D79" s="2"/>
      <c r="E79" s="2"/>
      <c r="F79" s="2"/>
      <c r="G79" s="2"/>
      <c r="H79" s="2"/>
      <c r="I79" s="2"/>
      <c r="J79" s="28"/>
      <c r="K79" s="29"/>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9"/>
      <c r="FE79" s="32"/>
      <c r="FF79" s="2"/>
      <c r="FG79" s="2"/>
      <c r="FH79" s="2"/>
      <c r="FI79" s="2"/>
      <c r="FJ79" s="2"/>
      <c r="FK79" s="2"/>
      <c r="FL79" s="2"/>
      <c r="FM79" s="2"/>
      <c r="FN79" s="2"/>
      <c r="FO79" s="2"/>
      <c r="FP79" s="2"/>
      <c r="FQ79" s="2"/>
      <c r="FR79" s="2"/>
      <c r="FS79" s="2"/>
      <c r="FT79" s="2"/>
      <c r="FU79" s="2"/>
      <c r="FV79" s="28"/>
      <c r="FW79" s="29"/>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9"/>
      <c r="LQ79" s="32"/>
      <c r="LR79" s="2"/>
      <c r="LS79" s="2"/>
      <c r="LT79" s="2"/>
      <c r="LU79" s="2"/>
      <c r="LV79" s="2"/>
      <c r="LW79" s="2"/>
      <c r="LX79" s="2"/>
      <c r="LY79" s="2"/>
      <c r="LZ79" s="2"/>
      <c r="MA79" s="2"/>
      <c r="MB79" s="2"/>
      <c r="MC79" s="2"/>
      <c r="MD79" s="2"/>
      <c r="ME79" s="2"/>
      <c r="MF79" s="2"/>
      <c r="MG79" s="2"/>
      <c r="MH79" s="28"/>
      <c r="MI79" s="29"/>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7">
        <f>データ!DD6</f>
        <v>52.06</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53.18</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55.08</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56.69</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57.91</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7">
        <f>データ!DO6</f>
        <v>64.53</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64.599999999999994</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65.48</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67.03</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71.650000000000006</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7">
        <f>データ!DZ6</f>
        <v>0.04</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0.02</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0.23</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0.08</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0.2</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7">
        <f>データ!DI6</f>
        <v>56.41</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57.35</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57.93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58.88</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59.48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7">
        <f>データ!DT6</f>
        <v>40.61</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37.619999999999997</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41.79</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43.44</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48.09</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7">
        <f>データ!EE6</f>
        <v>0.12</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0.11</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0.32</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0.21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0.13</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37</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【77.10】</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【58.53】</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【45.47】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【0.16】</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hI9glc+Q4dcTQXQeTNJPrnSXa8BusKQRmRx7wG4n3Qb+YwkFdJyi8f5918M2Z6skiOGLRfAKGFmjEw44yMPxyw==" saltValue="jzZsQstgF/4/t209x7Ojq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140.93</v>
      </c>
      <c r="U6" s="52">
        <f>U7</f>
        <v>140.15</v>
      </c>
      <c r="V6" s="52">
        <f>V7</f>
        <v>133.13999999999999</v>
      </c>
      <c r="W6" s="52">
        <f>W7</f>
        <v>133.12</v>
      </c>
      <c r="X6" s="52">
        <f t="shared" si="3"/>
        <v>131.82</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381</v>
      </c>
      <c r="AQ6" s="52">
        <f>AQ7</f>
        <v>626.26</v>
      </c>
      <c r="AR6" s="52">
        <f>AR7</f>
        <v>652.55999999999995</v>
      </c>
      <c r="AS6" s="52">
        <f>AS7</f>
        <v>638.85</v>
      </c>
      <c r="AT6" s="52">
        <f t="shared" si="3"/>
        <v>493.87</v>
      </c>
      <c r="AU6" s="52">
        <f t="shared" si="3"/>
        <v>221.79</v>
      </c>
      <c r="AV6" s="52">
        <f t="shared" si="3"/>
        <v>312.67</v>
      </c>
      <c r="AW6" s="52">
        <f t="shared" si="3"/>
        <v>345.05</v>
      </c>
      <c r="AX6" s="52">
        <f t="shared" si="3"/>
        <v>379.14</v>
      </c>
      <c r="AY6" s="52">
        <f t="shared" si="3"/>
        <v>394.58</v>
      </c>
      <c r="AZ6" s="50" t="str">
        <f>IF(AZ7="-","【-】","【"&amp;SUBSTITUTE(TEXT(AZ7,"#,##0.00"),"-","△")&amp;"】")</f>
        <v>【450.05】</v>
      </c>
      <c r="BA6" s="52">
        <f t="shared" si="3"/>
        <v>258.94</v>
      </c>
      <c r="BB6" s="52">
        <f>BB7</f>
        <v>245.19</v>
      </c>
      <c r="BC6" s="52">
        <f>BC7</f>
        <v>254.81</v>
      </c>
      <c r="BD6" s="52">
        <f>BD7</f>
        <v>238.67</v>
      </c>
      <c r="BE6" s="52">
        <f t="shared" si="3"/>
        <v>222.89</v>
      </c>
      <c r="BF6" s="52">
        <f t="shared" si="3"/>
        <v>297.23</v>
      </c>
      <c r="BG6" s="52">
        <f t="shared" si="3"/>
        <v>272.8</v>
      </c>
      <c r="BH6" s="52">
        <f t="shared" si="3"/>
        <v>255.89</v>
      </c>
      <c r="BI6" s="52">
        <f t="shared" si="3"/>
        <v>242.57</v>
      </c>
      <c r="BJ6" s="52">
        <f t="shared" si="3"/>
        <v>235.79</v>
      </c>
      <c r="BK6" s="50" t="str">
        <f>IF(BK7="-","【-】","【"&amp;SUBSTITUTE(TEXT(BK7,"#,##0.00"),"-","△")&amp;"】")</f>
        <v>【246.04】</v>
      </c>
      <c r="BL6" s="52">
        <f t="shared" si="3"/>
        <v>141.85</v>
      </c>
      <c r="BM6" s="52">
        <f>BM7</f>
        <v>140.66</v>
      </c>
      <c r="BN6" s="52">
        <f>BN7</f>
        <v>131.97</v>
      </c>
      <c r="BO6" s="52">
        <f>BO7</f>
        <v>131.81</v>
      </c>
      <c r="BP6" s="52">
        <f t="shared" si="3"/>
        <v>130.75</v>
      </c>
      <c r="BQ6" s="52">
        <f t="shared" si="3"/>
        <v>118.2</v>
      </c>
      <c r="BR6" s="52">
        <f t="shared" si="3"/>
        <v>119.5</v>
      </c>
      <c r="BS6" s="52">
        <f t="shared" si="3"/>
        <v>118.99</v>
      </c>
      <c r="BT6" s="52">
        <f t="shared" si="3"/>
        <v>119.17</v>
      </c>
      <c r="BU6" s="52">
        <f t="shared" si="3"/>
        <v>117.72</v>
      </c>
      <c r="BV6" s="50" t="str">
        <f>IF(BV7="-","【-】","【"&amp;SUBSTITUTE(TEXT(BV7,"#,##0.00"),"-","△")&amp;"】")</f>
        <v>【114.16】</v>
      </c>
      <c r="BW6" s="52">
        <f t="shared" si="3"/>
        <v>30.46</v>
      </c>
      <c r="BX6" s="52">
        <f>BX7</f>
        <v>30.69</v>
      </c>
      <c r="BY6" s="52">
        <f>BY7</f>
        <v>29.76</v>
      </c>
      <c r="BZ6" s="52">
        <f>BZ7</f>
        <v>29.77</v>
      </c>
      <c r="CA6" s="52">
        <f t="shared" si="3"/>
        <v>29.99</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33.950000000000003</v>
      </c>
      <c r="CI6" s="52">
        <f>CI7</f>
        <v>33.159999999999997</v>
      </c>
      <c r="CJ6" s="52">
        <f>CJ7</f>
        <v>32.94</v>
      </c>
      <c r="CK6" s="52">
        <f>CK7</f>
        <v>32.590000000000003</v>
      </c>
      <c r="CL6" s="52">
        <f t="shared" si="5"/>
        <v>32.11</v>
      </c>
      <c r="CM6" s="52">
        <f t="shared" si="5"/>
        <v>57.65</v>
      </c>
      <c r="CN6" s="52">
        <f t="shared" si="5"/>
        <v>57.52</v>
      </c>
      <c r="CO6" s="52">
        <f t="shared" si="5"/>
        <v>57.55</v>
      </c>
      <c r="CP6" s="52">
        <f t="shared" si="5"/>
        <v>57.69</v>
      </c>
      <c r="CQ6" s="52">
        <f t="shared" si="5"/>
        <v>58.56</v>
      </c>
      <c r="CR6" s="50" t="str">
        <f>IF(CR7="-","【-】","【"&amp;SUBSTITUTE(TEXT(CR7,"#,##0.00"),"-","△")&amp;"】")</f>
        <v>【55.52】</v>
      </c>
      <c r="CS6" s="52">
        <f t="shared" ref="CS6:DB6" si="6">CS7</f>
        <v>57.83</v>
      </c>
      <c r="CT6" s="52">
        <f>CT7</f>
        <v>57.53</v>
      </c>
      <c r="CU6" s="52">
        <f>CU7</f>
        <v>57.51</v>
      </c>
      <c r="CV6" s="52">
        <f>CV7</f>
        <v>57.46</v>
      </c>
      <c r="CW6" s="52">
        <f t="shared" si="6"/>
        <v>57.47</v>
      </c>
      <c r="CX6" s="52">
        <f t="shared" si="6"/>
        <v>79.72</v>
      </c>
      <c r="CY6" s="52">
        <f t="shared" si="6"/>
        <v>79.7</v>
      </c>
      <c r="CZ6" s="52">
        <f t="shared" si="6"/>
        <v>79.42</v>
      </c>
      <c r="DA6" s="52">
        <f t="shared" si="6"/>
        <v>79.2</v>
      </c>
      <c r="DB6" s="52">
        <f t="shared" si="6"/>
        <v>80.5</v>
      </c>
      <c r="DC6" s="50" t="str">
        <f>IF(DC7="-","【-】","【"&amp;SUBSTITUTE(TEXT(DC7,"#,##0.00"),"-","△")&amp;"】")</f>
        <v>【77.10】</v>
      </c>
      <c r="DD6" s="52">
        <f t="shared" ref="DD6:DM6" si="7">DD7</f>
        <v>52.06</v>
      </c>
      <c r="DE6" s="52">
        <f>DE7</f>
        <v>53.18</v>
      </c>
      <c r="DF6" s="52">
        <f>DF7</f>
        <v>55.08</v>
      </c>
      <c r="DG6" s="52">
        <f>DG7</f>
        <v>56.69</v>
      </c>
      <c r="DH6" s="52">
        <f t="shared" si="7"/>
        <v>57.91</v>
      </c>
      <c r="DI6" s="52">
        <f t="shared" si="7"/>
        <v>56.41</v>
      </c>
      <c r="DJ6" s="52">
        <f t="shared" si="7"/>
        <v>57.35</v>
      </c>
      <c r="DK6" s="52">
        <f t="shared" si="7"/>
        <v>57.93</v>
      </c>
      <c r="DL6" s="52">
        <f t="shared" si="7"/>
        <v>58.88</v>
      </c>
      <c r="DM6" s="52">
        <f t="shared" si="7"/>
        <v>59.48</v>
      </c>
      <c r="DN6" s="50" t="str">
        <f>IF(DN7="-","【-】","【"&amp;SUBSTITUTE(TEXT(DN7,"#,##0.00"),"-","△")&amp;"】")</f>
        <v>【58.53】</v>
      </c>
      <c r="DO6" s="52">
        <f t="shared" ref="DO6:DX6" si="8">DO7</f>
        <v>64.53</v>
      </c>
      <c r="DP6" s="52">
        <f>DP7</f>
        <v>64.599999999999994</v>
      </c>
      <c r="DQ6" s="52">
        <f>DQ7</f>
        <v>65.48</v>
      </c>
      <c r="DR6" s="52">
        <f>DR7</f>
        <v>67.03</v>
      </c>
      <c r="DS6" s="52">
        <f t="shared" si="8"/>
        <v>71.650000000000006</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0.04</v>
      </c>
      <c r="EA6" s="52">
        <f>EA7</f>
        <v>0.02</v>
      </c>
      <c r="EB6" s="52">
        <f>EB7</f>
        <v>0.23</v>
      </c>
      <c r="EC6" s="52">
        <f>EC7</f>
        <v>0.08</v>
      </c>
      <c r="ED6" s="52">
        <f t="shared" si="9"/>
        <v>0.2</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800000</v>
      </c>
      <c r="L7" s="54" t="s">
        <v>96</v>
      </c>
      <c r="M7" s="55">
        <v>1</v>
      </c>
      <c r="N7" s="55">
        <v>256894</v>
      </c>
      <c r="O7" s="56" t="s">
        <v>97</v>
      </c>
      <c r="P7" s="56">
        <v>75.099999999999994</v>
      </c>
      <c r="Q7" s="55">
        <v>425</v>
      </c>
      <c r="R7" s="55">
        <v>459724</v>
      </c>
      <c r="S7" s="54" t="s">
        <v>98</v>
      </c>
      <c r="T7" s="57">
        <v>140.93</v>
      </c>
      <c r="U7" s="57">
        <v>140.15</v>
      </c>
      <c r="V7" s="57">
        <v>133.13999999999999</v>
      </c>
      <c r="W7" s="57">
        <v>133.12</v>
      </c>
      <c r="X7" s="57">
        <v>131.82</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381</v>
      </c>
      <c r="AQ7" s="57">
        <v>626.26</v>
      </c>
      <c r="AR7" s="57">
        <v>652.55999999999995</v>
      </c>
      <c r="AS7" s="57">
        <v>638.85</v>
      </c>
      <c r="AT7" s="57">
        <v>493.87</v>
      </c>
      <c r="AU7" s="57">
        <v>221.79</v>
      </c>
      <c r="AV7" s="57">
        <v>312.67</v>
      </c>
      <c r="AW7" s="57">
        <v>345.05</v>
      </c>
      <c r="AX7" s="57">
        <v>379.14</v>
      </c>
      <c r="AY7" s="57">
        <v>394.58</v>
      </c>
      <c r="AZ7" s="57">
        <v>450.05</v>
      </c>
      <c r="BA7" s="57">
        <v>258.94</v>
      </c>
      <c r="BB7" s="57">
        <v>245.19</v>
      </c>
      <c r="BC7" s="57">
        <v>254.81</v>
      </c>
      <c r="BD7" s="57">
        <v>238.67</v>
      </c>
      <c r="BE7" s="57">
        <v>222.89</v>
      </c>
      <c r="BF7" s="57">
        <v>297.23</v>
      </c>
      <c r="BG7" s="57">
        <v>272.8</v>
      </c>
      <c r="BH7" s="57">
        <v>255.89</v>
      </c>
      <c r="BI7" s="57">
        <v>242.57</v>
      </c>
      <c r="BJ7" s="57">
        <v>235.79</v>
      </c>
      <c r="BK7" s="57">
        <v>246.04</v>
      </c>
      <c r="BL7" s="57">
        <v>141.85</v>
      </c>
      <c r="BM7" s="57">
        <v>140.66</v>
      </c>
      <c r="BN7" s="57">
        <v>131.97</v>
      </c>
      <c r="BO7" s="57">
        <v>131.81</v>
      </c>
      <c r="BP7" s="57">
        <v>130.75</v>
      </c>
      <c r="BQ7" s="57">
        <v>118.2</v>
      </c>
      <c r="BR7" s="57">
        <v>119.5</v>
      </c>
      <c r="BS7" s="57">
        <v>118.99</v>
      </c>
      <c r="BT7" s="57">
        <v>119.17</v>
      </c>
      <c r="BU7" s="57">
        <v>117.72</v>
      </c>
      <c r="BV7" s="57">
        <v>114.16</v>
      </c>
      <c r="BW7" s="57">
        <v>30.46</v>
      </c>
      <c r="BX7" s="57">
        <v>30.69</v>
      </c>
      <c r="BY7" s="57">
        <v>29.76</v>
      </c>
      <c r="BZ7" s="57">
        <v>29.77</v>
      </c>
      <c r="CA7" s="57">
        <v>29.99</v>
      </c>
      <c r="CB7" s="57">
        <v>17.100000000000001</v>
      </c>
      <c r="CC7" s="57">
        <v>16.91</v>
      </c>
      <c r="CD7" s="57">
        <v>16.850000000000001</v>
      </c>
      <c r="CE7" s="57">
        <v>16.8</v>
      </c>
      <c r="CF7" s="57">
        <v>17.03</v>
      </c>
      <c r="CG7" s="57">
        <v>18.71</v>
      </c>
      <c r="CH7" s="57">
        <v>33.950000000000003</v>
      </c>
      <c r="CI7" s="57">
        <v>33.159999999999997</v>
      </c>
      <c r="CJ7" s="57">
        <v>32.94</v>
      </c>
      <c r="CK7" s="57">
        <v>32.590000000000003</v>
      </c>
      <c r="CL7" s="57">
        <v>32.11</v>
      </c>
      <c r="CM7" s="57">
        <v>57.65</v>
      </c>
      <c r="CN7" s="57">
        <v>57.52</v>
      </c>
      <c r="CO7" s="57">
        <v>57.55</v>
      </c>
      <c r="CP7" s="57">
        <v>57.69</v>
      </c>
      <c r="CQ7" s="57">
        <v>58.56</v>
      </c>
      <c r="CR7" s="57">
        <v>55.52</v>
      </c>
      <c r="CS7" s="57">
        <v>57.83</v>
      </c>
      <c r="CT7" s="57">
        <v>57.53</v>
      </c>
      <c r="CU7" s="57">
        <v>57.51</v>
      </c>
      <c r="CV7" s="57">
        <v>57.46</v>
      </c>
      <c r="CW7" s="57">
        <v>57.47</v>
      </c>
      <c r="CX7" s="57">
        <v>79.72</v>
      </c>
      <c r="CY7" s="57">
        <v>79.7</v>
      </c>
      <c r="CZ7" s="57">
        <v>79.42</v>
      </c>
      <c r="DA7" s="57">
        <v>79.2</v>
      </c>
      <c r="DB7" s="57">
        <v>80.5</v>
      </c>
      <c r="DC7" s="57">
        <v>77.099999999999994</v>
      </c>
      <c r="DD7" s="57">
        <v>52.06</v>
      </c>
      <c r="DE7" s="57">
        <v>53.18</v>
      </c>
      <c r="DF7" s="57">
        <v>55.08</v>
      </c>
      <c r="DG7" s="57">
        <v>56.69</v>
      </c>
      <c r="DH7" s="57">
        <v>57.91</v>
      </c>
      <c r="DI7" s="57">
        <v>56.41</v>
      </c>
      <c r="DJ7" s="57">
        <v>57.35</v>
      </c>
      <c r="DK7" s="57">
        <v>57.93</v>
      </c>
      <c r="DL7" s="57">
        <v>58.88</v>
      </c>
      <c r="DM7" s="57">
        <v>59.48</v>
      </c>
      <c r="DN7" s="57">
        <v>58.53</v>
      </c>
      <c r="DO7" s="57">
        <v>64.53</v>
      </c>
      <c r="DP7" s="57">
        <v>64.599999999999994</v>
      </c>
      <c r="DQ7" s="57">
        <v>65.48</v>
      </c>
      <c r="DR7" s="57">
        <v>67.03</v>
      </c>
      <c r="DS7" s="57">
        <v>71.650000000000006</v>
      </c>
      <c r="DT7" s="57">
        <v>40.61</v>
      </c>
      <c r="DU7" s="57">
        <v>37.619999999999997</v>
      </c>
      <c r="DV7" s="57">
        <v>41.79</v>
      </c>
      <c r="DW7" s="57">
        <v>43.44</v>
      </c>
      <c r="DX7" s="57">
        <v>48.09</v>
      </c>
      <c r="DY7" s="57">
        <v>45.47</v>
      </c>
      <c r="DZ7" s="57">
        <v>0.04</v>
      </c>
      <c r="EA7" s="57">
        <v>0.02</v>
      </c>
      <c r="EB7" s="57">
        <v>0.23</v>
      </c>
      <c r="EC7" s="57">
        <v>0.08</v>
      </c>
      <c r="ED7" s="57">
        <v>0.2</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140.93</v>
      </c>
      <c r="V11" s="64">
        <f>IF(U6="-",NA(),U6)</f>
        <v>140.15</v>
      </c>
      <c r="W11" s="64">
        <f>IF(V6="-",NA(),V6)</f>
        <v>133.13999999999999</v>
      </c>
      <c r="X11" s="64">
        <f>IF(W6="-",NA(),W6)</f>
        <v>133.12</v>
      </c>
      <c r="Y11" s="64">
        <f>IF(X6="-",NA(),X6)</f>
        <v>131.82</v>
      </c>
      <c r="AE11" s="63" t="s">
        <v>23</v>
      </c>
      <c r="AF11" s="64">
        <f>IF(AE6="-",NA(),AE6)</f>
        <v>0</v>
      </c>
      <c r="AG11" s="64">
        <f>IF(AF6="-",NA(),AF6)</f>
        <v>0</v>
      </c>
      <c r="AH11" s="64">
        <f>IF(AG6="-",NA(),AG6)</f>
        <v>0</v>
      </c>
      <c r="AI11" s="64">
        <f>IF(AH6="-",NA(),AH6)</f>
        <v>0</v>
      </c>
      <c r="AJ11" s="64">
        <f>IF(AI6="-",NA(),AI6)</f>
        <v>0</v>
      </c>
      <c r="AP11" s="63" t="s">
        <v>23</v>
      </c>
      <c r="AQ11" s="64">
        <f>IF(AP6="-",NA(),AP6)</f>
        <v>381</v>
      </c>
      <c r="AR11" s="64">
        <f>IF(AQ6="-",NA(),AQ6)</f>
        <v>626.26</v>
      </c>
      <c r="AS11" s="64">
        <f>IF(AR6="-",NA(),AR6)</f>
        <v>652.55999999999995</v>
      </c>
      <c r="AT11" s="64">
        <f>IF(AS6="-",NA(),AS6)</f>
        <v>638.85</v>
      </c>
      <c r="AU11" s="64">
        <f>IF(AT6="-",NA(),AT6)</f>
        <v>493.87</v>
      </c>
      <c r="BA11" s="63" t="s">
        <v>23</v>
      </c>
      <c r="BB11" s="64">
        <f>IF(BA6="-",NA(),BA6)</f>
        <v>258.94</v>
      </c>
      <c r="BC11" s="64">
        <f>IF(BB6="-",NA(),BB6)</f>
        <v>245.19</v>
      </c>
      <c r="BD11" s="64">
        <f>IF(BC6="-",NA(),BC6)</f>
        <v>254.81</v>
      </c>
      <c r="BE11" s="64">
        <f>IF(BD6="-",NA(),BD6)</f>
        <v>238.67</v>
      </c>
      <c r="BF11" s="64">
        <f>IF(BE6="-",NA(),BE6)</f>
        <v>222.89</v>
      </c>
      <c r="BL11" s="63" t="s">
        <v>23</v>
      </c>
      <c r="BM11" s="64">
        <f>IF(BL6="-",NA(),BL6)</f>
        <v>141.85</v>
      </c>
      <c r="BN11" s="64">
        <f>IF(BM6="-",NA(),BM6)</f>
        <v>140.66</v>
      </c>
      <c r="BO11" s="64">
        <f>IF(BN6="-",NA(),BN6)</f>
        <v>131.97</v>
      </c>
      <c r="BP11" s="64">
        <f>IF(BO6="-",NA(),BO6)</f>
        <v>131.81</v>
      </c>
      <c r="BQ11" s="64">
        <f>IF(BP6="-",NA(),BP6)</f>
        <v>130.75</v>
      </c>
      <c r="BW11" s="63" t="s">
        <v>23</v>
      </c>
      <c r="BX11" s="64">
        <f>IF(BW6="-",NA(),BW6)</f>
        <v>30.46</v>
      </c>
      <c r="BY11" s="64">
        <f>IF(BX6="-",NA(),BX6)</f>
        <v>30.69</v>
      </c>
      <c r="BZ11" s="64">
        <f>IF(BY6="-",NA(),BY6)</f>
        <v>29.76</v>
      </c>
      <c r="CA11" s="64">
        <f>IF(BZ6="-",NA(),BZ6)</f>
        <v>29.77</v>
      </c>
      <c r="CB11" s="64">
        <f>IF(CA6="-",NA(),CA6)</f>
        <v>29.99</v>
      </c>
      <c r="CH11" s="63" t="s">
        <v>23</v>
      </c>
      <c r="CI11" s="64">
        <f>IF(CH6="-",NA(),CH6)</f>
        <v>33.950000000000003</v>
      </c>
      <c r="CJ11" s="64">
        <f>IF(CI6="-",NA(),CI6)</f>
        <v>33.159999999999997</v>
      </c>
      <c r="CK11" s="64">
        <f>IF(CJ6="-",NA(),CJ6)</f>
        <v>32.94</v>
      </c>
      <c r="CL11" s="64">
        <f>IF(CK6="-",NA(),CK6)</f>
        <v>32.590000000000003</v>
      </c>
      <c r="CM11" s="64">
        <f>IF(CL6="-",NA(),CL6)</f>
        <v>32.11</v>
      </c>
      <c r="CS11" s="63" t="s">
        <v>23</v>
      </c>
      <c r="CT11" s="64">
        <f>IF(CS6="-",NA(),CS6)</f>
        <v>57.83</v>
      </c>
      <c r="CU11" s="64">
        <f>IF(CT6="-",NA(),CT6)</f>
        <v>57.53</v>
      </c>
      <c r="CV11" s="64">
        <f>IF(CU6="-",NA(),CU6)</f>
        <v>57.51</v>
      </c>
      <c r="CW11" s="64">
        <f>IF(CV6="-",NA(),CV6)</f>
        <v>57.46</v>
      </c>
      <c r="CX11" s="64">
        <f>IF(CW6="-",NA(),CW6)</f>
        <v>57.47</v>
      </c>
      <c r="DD11" s="63" t="s">
        <v>23</v>
      </c>
      <c r="DE11" s="64">
        <f>IF(DD6="-",NA(),DD6)</f>
        <v>52.06</v>
      </c>
      <c r="DF11" s="64">
        <f>IF(DE6="-",NA(),DE6)</f>
        <v>53.18</v>
      </c>
      <c r="DG11" s="64">
        <f>IF(DF6="-",NA(),DF6)</f>
        <v>55.08</v>
      </c>
      <c r="DH11" s="64">
        <f>IF(DG6="-",NA(),DG6)</f>
        <v>56.69</v>
      </c>
      <c r="DI11" s="64">
        <f>IF(DH6="-",NA(),DH6)</f>
        <v>57.91</v>
      </c>
      <c r="DO11" s="63" t="s">
        <v>23</v>
      </c>
      <c r="DP11" s="64">
        <f>IF(DO6="-",NA(),DO6)</f>
        <v>64.53</v>
      </c>
      <c r="DQ11" s="64">
        <f>IF(DP6="-",NA(),DP6)</f>
        <v>64.599999999999994</v>
      </c>
      <c r="DR11" s="64">
        <f>IF(DQ6="-",NA(),DQ6)</f>
        <v>65.48</v>
      </c>
      <c r="DS11" s="64">
        <f>IF(DR6="-",NA(),DR6)</f>
        <v>67.03</v>
      </c>
      <c r="DT11" s="64">
        <f>IF(DS6="-",NA(),DS6)</f>
        <v>71.650000000000006</v>
      </c>
      <c r="DZ11" s="63" t="s">
        <v>23</v>
      </c>
      <c r="EA11" s="64">
        <f>IF(DZ6="-",NA(),DZ6)</f>
        <v>0.04</v>
      </c>
      <c r="EB11" s="64">
        <f>IF(EA6="-",NA(),EA6)</f>
        <v>0.02</v>
      </c>
      <c r="EC11" s="64">
        <f>IF(EB6="-",NA(),EB6)</f>
        <v>0.23</v>
      </c>
      <c r="ED11" s="64">
        <f>IF(EC6="-",NA(),EC6)</f>
        <v>0.08</v>
      </c>
      <c r="EE11" s="64">
        <f>IF(ED6="-",NA(),ED6)</f>
        <v>0.2</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辻田　悠介</cp:lastModifiedBy>
  <cp:lastPrinted>2020-01-29T10:46:56Z</cp:lastPrinted>
  <dcterms:created xsi:type="dcterms:W3CDTF">2019-12-05T07:46:32Z</dcterms:created>
  <dcterms:modified xsi:type="dcterms:W3CDTF">2020-01-30T02:14:31Z</dcterms:modified>
  <cp:category/>
</cp:coreProperties>
</file>