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90" tabRatio="818" firstSheet="14" activeTab="28"/>
  </bookViews>
  <sheets>
    <sheet name="別表１" sheetId="1" r:id="rId1"/>
    <sheet name="別表２" sheetId="2" r:id="rId2"/>
    <sheet name="別表３" sheetId="3" r:id="rId3"/>
    <sheet name="別表4-1" sheetId="4" r:id="rId4"/>
    <sheet name="別表4-2" sheetId="5" r:id="rId5"/>
    <sheet name="別表4-3" sheetId="6" r:id="rId6"/>
    <sheet name="別表4-4" sheetId="7" r:id="rId7"/>
    <sheet name="別表4-5" sheetId="8" r:id="rId8"/>
    <sheet name="別表4-6" sheetId="9" r:id="rId9"/>
    <sheet name="別表5-1" sheetId="10" r:id="rId10"/>
    <sheet name="別表5-1-2" sheetId="11" r:id="rId11"/>
    <sheet name="別表5-2" sheetId="12" r:id="rId12"/>
    <sheet name="別表5-2-2" sheetId="13" r:id="rId13"/>
    <sheet name="別表5-3" sheetId="14" r:id="rId14"/>
    <sheet name="別表5-3-2" sheetId="15" r:id="rId15"/>
    <sheet name="別表5-4" sheetId="16" r:id="rId16"/>
    <sheet name="別表5-4-2" sheetId="17" r:id="rId17"/>
    <sheet name="別表6-1" sheetId="18" r:id="rId18"/>
    <sheet name="別表6-1-2" sheetId="19" r:id="rId19"/>
    <sheet name="別表6-2" sheetId="20" r:id="rId20"/>
    <sheet name="別表6-2-2" sheetId="21" r:id="rId21"/>
    <sheet name="別表7" sheetId="22" r:id="rId22"/>
    <sheet name="別表7-2" sheetId="23" r:id="rId23"/>
    <sheet name="別表8-1" sheetId="24" r:id="rId24"/>
    <sheet name="別表8-2" sheetId="25" r:id="rId25"/>
    <sheet name="別表8-3" sheetId="26" r:id="rId26"/>
    <sheet name="別表8-4" sheetId="27" r:id="rId27"/>
    <sheet name="別表9" sheetId="28" r:id="rId28"/>
    <sheet name="別表10" sheetId="29" r:id="rId29"/>
  </sheets>
  <definedNames>
    <definedName name="_xlfn.IFERROR" hidden="1">#NAME?</definedName>
    <definedName name="_xlnm.Print_Area" localSheetId="0">'別表１'!$A$1:$N$21</definedName>
    <definedName name="_xlnm.Print_Area" localSheetId="1">'別表２'!$A$1:$T$22</definedName>
    <definedName name="_xlnm.Print_Area" localSheetId="2">'別表３'!$A$1:$R$22</definedName>
    <definedName name="_xlnm.Print_Area" localSheetId="3">'別表4-1'!$A$1:$AC$28</definedName>
    <definedName name="_xlnm.Print_Area" localSheetId="4">'別表4-2'!$A$1:$AC$28</definedName>
    <definedName name="_xlnm.Print_Area" localSheetId="5">'別表4-3'!$A$1:$AC$28</definedName>
    <definedName name="_xlnm.Print_Area" localSheetId="6">'別表4-4'!$A$1:$AC$28</definedName>
    <definedName name="_xlnm.Print_Area" localSheetId="7">'別表4-5'!$A$1:$AC$28</definedName>
    <definedName name="_xlnm.Print_Area" localSheetId="8">'別表4-6'!$A$1:$AC$28</definedName>
  </definedNames>
  <calcPr fullCalcOnLoad="1"/>
</workbook>
</file>

<file path=xl/comments18.xml><?xml version="1.0" encoding="utf-8"?>
<comments xmlns="http://schemas.openxmlformats.org/spreadsheetml/2006/main">
  <authors>
    <author>Windows ユーザー</author>
  </authors>
  <commentList>
    <comment ref="C15" authorId="0">
      <text>
        <r>
          <rPr>
            <b/>
            <sz val="9"/>
            <rFont val="ＭＳ Ｐゴシック"/>
            <family val="3"/>
          </rPr>
          <t>Windows ユーザー:</t>
        </r>
        <r>
          <rPr>
            <sz val="9"/>
            <rFont val="ＭＳ Ｐゴシック"/>
            <family val="3"/>
          </rPr>
          <t xml:space="preserve">
28→30
（2件計上漏れ）</t>
        </r>
      </text>
    </comment>
  </commentList>
</comments>
</file>

<file path=xl/comments24.xml><?xml version="1.0" encoding="utf-8"?>
<comments xmlns="http://schemas.openxmlformats.org/spreadsheetml/2006/main">
  <authors>
    <author>総務省</author>
  </authors>
  <commentList>
    <comment ref="AB9" authorId="0">
      <text>
        <r>
          <rPr>
            <b/>
            <sz val="9"/>
            <rFont val="ＭＳ Ｐゴシック"/>
            <family val="3"/>
          </rPr>
          <t>総務省:</t>
        </r>
        <r>
          <rPr>
            <sz val="9"/>
            <rFont val="ＭＳ Ｐゴシック"/>
            <family val="3"/>
          </rPr>
          <t xml:space="preserve">
2019.3.18、２を０に。</t>
        </r>
      </text>
    </comment>
    <comment ref="AE9" authorId="0">
      <text>
        <r>
          <rPr>
            <b/>
            <sz val="9"/>
            <rFont val="ＭＳ Ｐゴシック"/>
            <family val="3"/>
          </rPr>
          <t>総務省:</t>
        </r>
        <r>
          <rPr>
            <sz val="9"/>
            <rFont val="ＭＳ Ｐゴシック"/>
            <family val="3"/>
          </rPr>
          <t xml:space="preserve">
2019.3.18、０を２に。（審理員意見の時点では棄却だったものを答申・裁決の段階で一部却下・一部棄却としたものであり、審理員意見書に違法性があるものではないため）</t>
        </r>
      </text>
    </comment>
  </commentList>
</comments>
</file>

<file path=xl/sharedStrings.xml><?xml version="1.0" encoding="utf-8"?>
<sst xmlns="http://schemas.openxmlformats.org/spreadsheetml/2006/main" count="2291" uniqueCount="400">
  <si>
    <t>機　関　名</t>
  </si>
  <si>
    <t>不服申立て</t>
  </si>
  <si>
    <t>取下げ</t>
  </si>
  <si>
    <t>合　　計</t>
  </si>
  <si>
    <t>【別表３】</t>
  </si>
  <si>
    <t>区　　　分</t>
  </si>
  <si>
    <t>(件)</t>
  </si>
  <si>
    <t>(％)</t>
  </si>
  <si>
    <t>総　　件　　数</t>
  </si>
  <si>
    <t>・その他</t>
  </si>
  <si>
    <t>【別表２】</t>
  </si>
  <si>
    <t>棄　　却</t>
  </si>
  <si>
    <t>却　　下</t>
  </si>
  <si>
    <t>そ の 他</t>
  </si>
  <si>
    <t>【別表１】</t>
  </si>
  <si>
    <t>区　　分</t>
  </si>
  <si>
    <t>不服申立て</t>
  </si>
  <si>
    <t>総　件　数</t>
  </si>
  <si>
    <t>③　再審査請求</t>
  </si>
  <si>
    <t>・その他</t>
  </si>
  <si>
    <t>（件）</t>
  </si>
  <si>
    <t>（％）</t>
  </si>
  <si>
    <t>未処理</t>
  </si>
  <si>
    <t>認　　容</t>
  </si>
  <si>
    <t>【別表４－１】</t>
  </si>
  <si>
    <t>【別表４－２】</t>
  </si>
  <si>
    <t>１　行政不服審査法に基づくもの</t>
  </si>
  <si>
    <t>２　行政不服審査法に基づかないもの</t>
  </si>
  <si>
    <t>処理済</t>
  </si>
  <si>
    <t>取下げ</t>
  </si>
  <si>
    <t>①　再調査の請求</t>
  </si>
  <si>
    <t>一部認容</t>
  </si>
  <si>
    <t xml:space="preserve">  処理済</t>
  </si>
  <si>
    <t>90日未満</t>
  </si>
  <si>
    <t>90日以上180日未満</t>
  </si>
  <si>
    <t>180日以上270日未満</t>
  </si>
  <si>
    <t>270日以上</t>
  </si>
  <si>
    <t>機関別集計表（平成28年度）</t>
  </si>
  <si>
    <t>行政不服審査法に基づく不服申立て（再調査の請求）</t>
  </si>
  <si>
    <t>裁決等によらず手続を終了したもの</t>
  </si>
  <si>
    <t>裁決等によらず手続を終了したもの</t>
  </si>
  <si>
    <t>裁決等によらず手続を終了したもの</t>
  </si>
  <si>
    <t>【別表４－３】</t>
  </si>
  <si>
    <t>行政不服審査法に基づく不服申立て（審査請求）</t>
  </si>
  <si>
    <t>【別表４－４】</t>
  </si>
  <si>
    <t>行政不服審査法に基づく不服申立て（再審査請求）</t>
  </si>
  <si>
    <t>【別表４－５】</t>
  </si>
  <si>
    <t>行政不服審査法に基づかない不服申立て</t>
  </si>
  <si>
    <t>【別表４－６】</t>
  </si>
  <si>
    <t>合計（行政不服審査法に基づく不服申立て＋行政不服審査法に基づかない不服申立て）</t>
  </si>
  <si>
    <t>②</t>
  </si>
  <si>
    <t>審査請求</t>
  </si>
  <si>
    <t>再調査の請求</t>
  </si>
  <si>
    <t>行政不服審査法に基づく不服申立て（審査請求＋再調査の請求＋再審査請求）</t>
  </si>
  <si>
    <t>【別表5-1】　事由の区分、審査請求の提出方法等（審査請求）</t>
  </si>
  <si>
    <t>（単位：件）</t>
  </si>
  <si>
    <t>審査請求件数</t>
  </si>
  <si>
    <t>事由の区分</t>
  </si>
  <si>
    <t>審査請求の提出方法</t>
  </si>
  <si>
    <t>総代の互選</t>
  </si>
  <si>
    <t>審査請求期間を超過しているもの</t>
  </si>
  <si>
    <t>補正命令がなされた件数</t>
  </si>
  <si>
    <t>代理人によってなされた件数</t>
  </si>
  <si>
    <t>代理人の属性（複数回答）</t>
  </si>
  <si>
    <t>参加人のあった件数</t>
  </si>
  <si>
    <t>参加人が審理手続中に死亡・解散したもの</t>
  </si>
  <si>
    <t>意見書が提出されたもの</t>
  </si>
  <si>
    <t>参加人の許可事由
（複数回答）</t>
  </si>
  <si>
    <t>執行停止について</t>
  </si>
  <si>
    <t>処分</t>
  </si>
  <si>
    <t>事実行為</t>
  </si>
  <si>
    <t>不作為</t>
  </si>
  <si>
    <t>その他</t>
  </si>
  <si>
    <t>口頭</t>
  </si>
  <si>
    <t>オンライン</t>
  </si>
  <si>
    <t>総代互選のなされたもの</t>
  </si>
  <si>
    <t>総代互選命令のなされたもの</t>
  </si>
  <si>
    <t>正当な理由のあったものとその理由
（複数回答可）</t>
  </si>
  <si>
    <t>弁護士</t>
  </si>
  <si>
    <t>司法書士</t>
  </si>
  <si>
    <t>税理士</t>
  </si>
  <si>
    <t>社会保険
労務士</t>
  </si>
  <si>
    <t>行政書士</t>
  </si>
  <si>
    <t>不明</t>
  </si>
  <si>
    <t>利害関係人からの申出
があったもの</t>
  </si>
  <si>
    <t>審理員が必要
と認めたもの</t>
  </si>
  <si>
    <t>申立てがあったもの</t>
  </si>
  <si>
    <t>審査庁の判断によるもの</t>
  </si>
  <si>
    <t>審理員からの意見書によるもの</t>
  </si>
  <si>
    <t>執行停止を実施したもの</t>
  </si>
  <si>
    <t>天災</t>
  </si>
  <si>
    <t>誤教示</t>
  </si>
  <si>
    <t>無教示</t>
  </si>
  <si>
    <t>合計</t>
  </si>
  <si>
    <t>【別表5-1-2】　事由の区分、審査請求の提出方法等（処理済案件のみ）</t>
  </si>
  <si>
    <t>【別表5-2】 事由の区分、再調査の請求の提出方法等</t>
  </si>
  <si>
    <t>再調査の請求件数</t>
  </si>
  <si>
    <t>再調査の提出方法</t>
  </si>
  <si>
    <t>再調査の請求期間を超過しているもの</t>
  </si>
  <si>
    <t>代理人の属性</t>
  </si>
  <si>
    <t>参加人が審理手続中に死亡・解散したもの</t>
  </si>
  <si>
    <t>参加人の許可事由</t>
  </si>
  <si>
    <t>オンライン</t>
  </si>
  <si>
    <t>正当な理由のあったものとその理由</t>
  </si>
  <si>
    <t>処分庁が必要
と認めたもの</t>
  </si>
  <si>
    <t>【別表5-2-2】事由の区分、再調査の請求の提出方法等（処理済案件のみ）</t>
  </si>
  <si>
    <t>うち総代互選のなされたもの</t>
  </si>
  <si>
    <t>うち総代互選命令のなされたもの</t>
  </si>
  <si>
    <t>【別表5-3】 事由の区分、再審査請求の提出方法等</t>
  </si>
  <si>
    <t>再審査請求件数</t>
  </si>
  <si>
    <t>提出方法</t>
  </si>
  <si>
    <t>再審査請求期間を超過しているもの</t>
  </si>
  <si>
    <t>【別表5-3-2】 事由の区分、再審査請求の提出方法等（処理済案件のみ）</t>
  </si>
  <si>
    <t>【別表5-4】 事由の区分、不服申立ての提出方法等（行政不服審査法に基づかない不服申立て）</t>
  </si>
  <si>
    <t>不服申立て件数</t>
  </si>
  <si>
    <t>不服申立ての提出方法</t>
  </si>
  <si>
    <t>不服申立て期間を超過しているもの</t>
  </si>
  <si>
    <t>【別表5-4-2】 事由の区分、不服申立ての提出方法等（行政不服審査法に基づかない不服申立て・処理済案件のみ）</t>
  </si>
  <si>
    <t>不服申立人</t>
  </si>
  <si>
    <t>【別表6-1】 審理手続（審査請求）</t>
  </si>
  <si>
    <t>審理員指名のなされた件数</t>
  </si>
  <si>
    <t>審理員について</t>
  </si>
  <si>
    <t>審理手続に要した期間</t>
  </si>
  <si>
    <t>審理員交代のなされた件数</t>
  </si>
  <si>
    <t>審理手続の承継の有無</t>
  </si>
  <si>
    <t>弁明書が提出された件数</t>
  </si>
  <si>
    <t>反論書が提出された件数</t>
  </si>
  <si>
    <t>口頭意見陳述</t>
  </si>
  <si>
    <t>補佐人帯同</t>
  </si>
  <si>
    <t>争点整理のなされた件数</t>
  </si>
  <si>
    <t>参考人の陳述、鑑定、検証</t>
  </si>
  <si>
    <t>証拠書類等の閲覧・写しの交付</t>
  </si>
  <si>
    <t>閲覧・写しの交付の実施までに要した期間</t>
  </si>
  <si>
    <t>写しの交付手数料減免</t>
  </si>
  <si>
    <t>任用形態
【複数回答】</t>
  </si>
  <si>
    <t>属性（任用形態について任期付職員の場合）【複数回答】</t>
  </si>
  <si>
    <t>勤務形態
【複数回答】</t>
  </si>
  <si>
    <t>審理員を指名した日から審理手続終結日まで</t>
  </si>
  <si>
    <t>審理手続終結日から審理員意見書提出日まで</t>
  </si>
  <si>
    <t>審査請求人の死亡に伴う相続</t>
  </si>
  <si>
    <t>相続を除く権利の承継に該当するもの</t>
  </si>
  <si>
    <t>行審法第15条第6項に該当するもの</t>
  </si>
  <si>
    <t>うち実施したもの</t>
  </si>
  <si>
    <t>うち許可したもの</t>
  </si>
  <si>
    <t>申立てがあったもの</t>
  </si>
  <si>
    <t>職権によるもの</t>
  </si>
  <si>
    <t>参考人の陳述、鑑定、検証を実施したもの</t>
  </si>
  <si>
    <t>参考人の陳述、鑑定、検証を断られたもの</t>
  </si>
  <si>
    <t>閲覧の求めのあった件数</t>
  </si>
  <si>
    <t>写しの交付の求めのあった件数</t>
  </si>
  <si>
    <t>実施しなかった理由
【複数回答】</t>
  </si>
  <si>
    <t>１週間未満</t>
  </si>
  <si>
    <t>１週間以上２週間未満</t>
  </si>
  <si>
    <t>２週間以上３週間未満</t>
  </si>
  <si>
    <t>３週間以上４週間未満</t>
  </si>
  <si>
    <t>４週間以上</t>
  </si>
  <si>
    <t>手数料減免の際の添付書類
【複数回答】</t>
  </si>
  <si>
    <t>正規職員</t>
  </si>
  <si>
    <t>司法書士</t>
  </si>
  <si>
    <t>公認会計士</t>
  </si>
  <si>
    <t>社会保険労務士</t>
  </si>
  <si>
    <t>学識経験者</t>
  </si>
  <si>
    <t>行政機関勤務経験者</t>
  </si>
  <si>
    <t>常勤</t>
  </si>
  <si>
    <t>非常勤</t>
  </si>
  <si>
    <t>90日未満</t>
  </si>
  <si>
    <t>90日以上180日未満</t>
  </si>
  <si>
    <t>180日以上270日未満</t>
  </si>
  <si>
    <t>270日以上</t>
  </si>
  <si>
    <t>１週間未満</t>
  </si>
  <si>
    <t>閲覧</t>
  </si>
  <si>
    <t>写しの交付</t>
  </si>
  <si>
    <t>第三者の利益を害するおそれがあるため</t>
  </si>
  <si>
    <t>生活保護法に基づく扶助を受けていることを証明する書面</t>
  </si>
  <si>
    <t>非課税であることを証明する書面</t>
  </si>
  <si>
    <t>【別表6-1-2】 審理手続（審査請求・処理済案件のみ）</t>
  </si>
  <si>
    <t>審査請求件数（処理済のみ）</t>
  </si>
  <si>
    <t>口頭意見陳述</t>
  </si>
  <si>
    <t>写しの手数料減免</t>
  </si>
  <si>
    <t>【別表6-2】 審理手続（再審査請求）</t>
  </si>
  <si>
    <t>口頭意見陳述の求め</t>
  </si>
  <si>
    <t>補佐人帯同の申立て</t>
  </si>
  <si>
    <t>【別表6-2-2】 審理手続（再審査請求・処理済案件のみ）</t>
  </si>
  <si>
    <t>諮問が行われた後に未処理のもの</t>
  </si>
  <si>
    <t>諮問手続中に取下げのあったもの</t>
  </si>
  <si>
    <t>参考人の陳述、鑑定等</t>
  </si>
  <si>
    <t>補佐人帯同許可の申立て</t>
  </si>
  <si>
    <t>閲覧・写しの交付の実施までに要した期間</t>
  </si>
  <si>
    <t>答申内容</t>
  </si>
  <si>
    <t>諮問を不要とした理由</t>
  </si>
  <si>
    <t>実施の必要があると認めたもの</t>
  </si>
  <si>
    <t>第74条に基づく参考人の陳述、鑑定等を実施したもの</t>
  </si>
  <si>
    <t>第74条に基づく参考人の陳述、鑑定等を断られたもの</t>
  </si>
  <si>
    <t>うち許可
したもの</t>
  </si>
  <si>
    <t>閲覧の求めの有無</t>
  </si>
  <si>
    <t>写しの交付の求めの有無</t>
  </si>
  <si>
    <t>認容相当</t>
  </si>
  <si>
    <t>一部認容相当</t>
  </si>
  <si>
    <t>棄却相当</t>
  </si>
  <si>
    <t>却下相当</t>
  </si>
  <si>
    <t>第三者の利益を害するおそれがあるとき</t>
  </si>
  <si>
    <t>第43条第１号</t>
  </si>
  <si>
    <t>第43条第２号</t>
  </si>
  <si>
    <t>第43条第３号</t>
  </si>
  <si>
    <t>第43条第４号</t>
  </si>
  <si>
    <t>第43条第５号</t>
  </si>
  <si>
    <t>第43条第６号</t>
  </si>
  <si>
    <t>第43条第７号</t>
  </si>
  <si>
    <t>第43条第８号</t>
  </si>
  <si>
    <t>口頭意見陳述の求め</t>
  </si>
  <si>
    <t>提出資料の閲覧・写しの交付</t>
  </si>
  <si>
    <t>【別表8-1】 裁決（審査請求）</t>
  </si>
  <si>
    <t>処理済件数</t>
  </si>
  <si>
    <t>裁決の内容</t>
  </si>
  <si>
    <t>第45条３項に基づく裁決（事情裁決）の有無</t>
  </si>
  <si>
    <t>申請認容（一部認容を含む。）裁決に伴う措置の有無</t>
  </si>
  <si>
    <t>裁決の内容を公表したもの</t>
  </si>
  <si>
    <t>行政事件訴訟による争訟となったもの</t>
  </si>
  <si>
    <t>審理員指名のなされた件数（処理済のみ）</t>
  </si>
  <si>
    <t>審理員意見書と裁決の内容が異なるもの</t>
  </si>
  <si>
    <t>答申と裁決の内容が異なるもの</t>
  </si>
  <si>
    <t>認容</t>
  </si>
  <si>
    <t>一部認容</t>
  </si>
  <si>
    <t>棄却</t>
  </si>
  <si>
    <t>却下</t>
  </si>
  <si>
    <t>認容裁決の理由</t>
  </si>
  <si>
    <t>却下裁決の理由【複数回答】</t>
  </si>
  <si>
    <t>未公表の理由
【複数回答】</t>
  </si>
  <si>
    <t>理由</t>
  </si>
  <si>
    <t>違法</t>
  </si>
  <si>
    <t>不当</t>
  </si>
  <si>
    <t>違法かつ不当</t>
  </si>
  <si>
    <t>審査庁が違う</t>
  </si>
  <si>
    <t>処分性が無い</t>
  </si>
  <si>
    <t>審査請求書の不備の補正がされない</t>
  </si>
  <si>
    <t>再審査請求できない</t>
  </si>
  <si>
    <t>審査請求期間の超過</t>
  </si>
  <si>
    <t>審理員意見書に違法性がある</t>
  </si>
  <si>
    <t>審理員意見書に不当性がある</t>
  </si>
  <si>
    <t>審理員意見書に違法性・不当性がある</t>
  </si>
  <si>
    <t>答申に違法性がある</t>
  </si>
  <si>
    <t>答申に不当性がある</t>
  </si>
  <si>
    <t>答申に違法性・不当性がある</t>
  </si>
  <si>
    <t>個人が特定されるため</t>
  </si>
  <si>
    <t>その他</t>
  </si>
  <si>
    <t>【別表8-2】 決定（再調査の請求）</t>
  </si>
  <si>
    <t>決定内容</t>
  </si>
  <si>
    <t>決定の内容を公表したもの</t>
  </si>
  <si>
    <t>処分庁が違う</t>
  </si>
  <si>
    <t>再調査の請求書の不備が補正されない</t>
  </si>
  <si>
    <t>再調査の請求ができない</t>
  </si>
  <si>
    <t>再調査の請求期間の超過</t>
  </si>
  <si>
    <t>【別表8-3】 裁決（再審査請求）</t>
  </si>
  <si>
    <t>再審査請求件数</t>
  </si>
  <si>
    <t>再審査請求書の不備の補正がされない</t>
  </si>
  <si>
    <t>再審査請求できないもの</t>
  </si>
  <si>
    <t>再審査請求期間の超過</t>
  </si>
  <si>
    <t>【別表8-4】 裁決等（行政不服審査法に基づかない不服申立て）</t>
  </si>
  <si>
    <t>裁決等の内容</t>
  </si>
  <si>
    <t>不服申立書の不備が補正されない</t>
  </si>
  <si>
    <t>不服申立てができない</t>
  </si>
  <si>
    <t>不服申立て期間の超過</t>
  </si>
  <si>
    <t>【別表９】 審査請求の処理体制</t>
  </si>
  <si>
    <t>標準審理期間</t>
  </si>
  <si>
    <t>審理員候補者名簿</t>
  </si>
  <si>
    <t>審理員補助者の有無</t>
  </si>
  <si>
    <t>裁決の公表方法【複数回答】</t>
  </si>
  <si>
    <t>委員の属性【複数回答】</t>
  </si>
  <si>
    <t>答申の公表方法【複数回答】</t>
  </si>
  <si>
    <t>設定状況</t>
  </si>
  <si>
    <t>検討状況</t>
  </si>
  <si>
    <t>未設定の理由【複数回答】</t>
  </si>
  <si>
    <t>公表状況</t>
  </si>
  <si>
    <t>公表方法【複数回答】</t>
  </si>
  <si>
    <t>作成状況</t>
  </si>
  <si>
    <t>検討中</t>
  </si>
  <si>
    <t>行政不服審査裁決・答申データベース</t>
  </si>
  <si>
    <t>団体ホームページ</t>
  </si>
  <si>
    <t>事務所に備付け</t>
  </si>
  <si>
    <t>求めに応じ提示</t>
  </si>
  <si>
    <t>検討中</t>
  </si>
  <si>
    <t>単独設置
（新設）</t>
  </si>
  <si>
    <t>単独設置
（既存の審査会等の改組）　</t>
  </si>
  <si>
    <t>他団体に
委託</t>
  </si>
  <si>
    <t>他団体との
共同設置</t>
  </si>
  <si>
    <t>一部事務組合
等を設置</t>
  </si>
  <si>
    <t>事件ごとに
設置</t>
  </si>
  <si>
    <t>行政機関
勤務経験者</t>
  </si>
  <si>
    <t>団体
ホームページ</t>
  </si>
  <si>
    <t>事務所に
備付け</t>
  </si>
  <si>
    <t>求めに応じ
提示</t>
  </si>
  <si>
    <t>全部設定済</t>
  </si>
  <si>
    <t>一部設定済</t>
  </si>
  <si>
    <t>未設定</t>
  </si>
  <si>
    <t>検討実施</t>
  </si>
  <si>
    <t>設定予定</t>
  </si>
  <si>
    <t>未作成の理由【複数回答】</t>
  </si>
  <si>
    <t>全部設定を予定</t>
  </si>
  <si>
    <t>一部設定を予定</t>
  </si>
  <si>
    <t>設定予定なし</t>
  </si>
  <si>
    <t>ホームページ</t>
  </si>
  <si>
    <t>法令で規定されているため</t>
  </si>
  <si>
    <t>過去に実績がない不服申立てであり設定が困難であるため</t>
  </si>
  <si>
    <t>行政庁の責めに帰さない事情により審理に要する期間が変動し設定が困難であるため</t>
  </si>
  <si>
    <t>行政庁の規模が小さいため</t>
  </si>
  <si>
    <t>審査請求の態様が多種多様であるため</t>
  </si>
  <si>
    <t>審査請求の実績が少ないため</t>
  </si>
  <si>
    <t>不服申立件数（係属事件数）</t>
  </si>
  <si>
    <t>処　理　件　数　（　裁　決　）</t>
  </si>
  <si>
    <t>処理期間</t>
  </si>
  <si>
    <t>取下げ件数</t>
  </si>
  <si>
    <t>裁決によらず不服申立手続を終了した件数</t>
  </si>
  <si>
    <t>未処理件数</t>
  </si>
  <si>
    <t>未処理期間</t>
  </si>
  <si>
    <t>未処理期間が３年以上</t>
  </si>
  <si>
    <t>処理内容</t>
  </si>
  <si>
    <t>６月未満</t>
  </si>
  <si>
    <t>６月以上
１年未満</t>
  </si>
  <si>
    <t>１年以上
２年未満</t>
  </si>
  <si>
    <t>２年以上</t>
  </si>
  <si>
    <t>理由</t>
  </si>
  <si>
    <t>3年未満</t>
  </si>
  <si>
    <t>3年以上</t>
  </si>
  <si>
    <t>27年度
未処理件数</t>
  </si>
  <si>
    <t>28年度
新規申立件数</t>
  </si>
  <si>
    <t>棄却</t>
  </si>
  <si>
    <t>却下</t>
  </si>
  <si>
    <t>うち不服申立人の死亡・解散によるもの</t>
  </si>
  <si>
    <t>うちその他の事情によるもの</t>
  </si>
  <si>
    <t>不服申立人の死亡・解散により取扱いが困難なもの</t>
  </si>
  <si>
    <t>不服申立て後の事情の変化により審査が困難になったもの</t>
  </si>
  <si>
    <t>１人の不服申立人から大量の不服申立がなされ処理が困難なもの</t>
  </si>
  <si>
    <t>1つの処分に対して大量の不服申立がなされ処理が困難なもの</t>
  </si>
  <si>
    <t>その他</t>
  </si>
  <si>
    <t>異議申立て</t>
  </si>
  <si>
    <t>再審査請求</t>
  </si>
  <si>
    <t>・地方税法</t>
  </si>
  <si>
    <t>・公害健康被害の補償等に関する法律</t>
  </si>
  <si>
    <t>行政不服審査会等への諮問</t>
  </si>
  <si>
    <t>不服申立て件数（処理済のみ）</t>
  </si>
  <si>
    <t>再審査請求件数（処理済のみ）</t>
  </si>
  <si>
    <t>再調査の請求件数（処理済のみ）</t>
  </si>
  <si>
    <t>・児童福祉法</t>
  </si>
  <si>
    <t>（単位：団体）</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</si>
  <si>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</si>
  <si>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</si>
  <si>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</si>
  <si>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</si>
  <si>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</si>
  <si>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</si>
  <si>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</si>
  <si>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</si>
  <si>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</si>
  <si>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</si>
  <si>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</si>
  <si>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</si>
  <si>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</si>
  <si>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</si>
  <si>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</si>
  <si>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</si>
  <si>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</si>
  <si>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</si>
  <si>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</si>
  <si>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</si>
  <si>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t>
  </si>
  <si>
    <t>×</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</si>
  <si>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</si>
  <si>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</si>
  <si>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</si>
  <si>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</si>
  <si>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</si>
  <si>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</si>
  <si>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</si>
  <si>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</si>
  <si>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</si>
  <si>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</si>
  <si>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</si>
  <si>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</si>
  <si>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</si>
  <si>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</si>
  <si>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</si>
  <si>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</si>
  <si>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</si>
  <si>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</si>
  <si>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</si>
  <si>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</si>
  <si>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政令市に対する不服申立ての状況（平成28年度）</t>
  </si>
  <si>
    <t>‐</t>
  </si>
  <si>
    <t>‐</t>
  </si>
  <si>
    <t>【別表10】 旧法に基づく不服申立ての処理状況</t>
  </si>
  <si>
    <t>※　情報公開条例及び個人情報保護条例に基づくものをいう。</t>
  </si>
  <si>
    <t>・情報公開・個人情報保護関係（※）</t>
  </si>
  <si>
    <t>※　情報公開条例及び個人情報保護条例に基づくものをいう。</t>
  </si>
  <si>
    <t>政令市における不服申立ての処理内容（平成28年度）</t>
  </si>
  <si>
    <t>政令市における不服申立ての処理期間（平成28年度）</t>
  </si>
  <si>
    <t>処理期間（行政不服審査会等への諮問から答申まで）</t>
  </si>
  <si>
    <t>【別表7-2】 行政不服審査会等への諮問（処理済案件のみ）</t>
  </si>
  <si>
    <t>【別表7】 行政不服審査会等への諮問</t>
  </si>
  <si>
    <t xml:space="preserve">
行政不服審査会等の設置の有無</t>
  </si>
  <si>
    <t>行政不服審査会等の設置形態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</si>
</sst>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0_);[Red]\(0\)"/>
    <numFmt numFmtId="184" formatCode="#,##0;&quot;△ &quot;#,##0"/>
    <numFmt numFmtId="185" formatCode="#,##0.0;&quot;△ &quot;#,##0.0"/>
    <numFmt numFmtId="186" formatCode="0.0_ "/>
    <numFmt numFmtId="187" formatCode="0.0%"/>
  </numFmts>
  <fonts count="62">
    <font>
      <sz val="11"/>
      <name val="ＭＳ Ｐゴシック"/>
      <family val="3"/>
    </font>
    <font>
      <sz val="6"/>
      <name val="ＭＳ Ｐゴシック"/>
      <family val="3"/>
    </font>
    <font>
      <sz val="9"/>
      <name val="ＭＳ 明朝"/>
      <family val="1"/>
    </font>
    <font>
      <sz val="11"/>
      <name val="ＭＳ 明朝"/>
      <family val="1"/>
    </font>
    <font>
      <b/>
      <sz val="12"/>
      <name val="ＭＳ 明朝"/>
      <family val="1"/>
    </font>
    <font>
      <sz val="10"/>
      <name val="ＭＳ 明朝"/>
      <family val="1"/>
    </font>
    <font>
      <sz val="9"/>
      <name val="ＭＳ Ｐゴシック"/>
      <family val="3"/>
    </font>
    <font>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2"/>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2"/>
      <color theme="1"/>
      <name val="Calibri"/>
      <family val="3"/>
    </font>
    <font>
      <sz val="11"/>
      <name val="Calibri"/>
      <family val="3"/>
    </font>
    <font>
      <sz val="10"/>
      <name val="Calibri"/>
      <family val="3"/>
    </font>
    <font>
      <sz val="12"/>
      <name val="Calibri"/>
      <family val="3"/>
    </font>
    <font>
      <sz val="9"/>
      <name val="Calibri"/>
      <family val="3"/>
    </font>
    <font>
      <sz val="11"/>
      <color theme="1"/>
      <name val="ＭＳ Ｐゴシック"/>
      <family val="3"/>
    </font>
    <font>
      <sz val="9"/>
      <color theme="1"/>
      <name val="Calibri"/>
      <family val="3"/>
    </font>
    <font>
      <sz val="9"/>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style="hair"/>
      <top style="hair"/>
      <bottom style="thin"/>
    </border>
    <border>
      <left>
        <color indexed="63"/>
      </left>
      <right style="thin"/>
      <top>
        <color indexed="63"/>
      </top>
      <bottom>
        <color indexed="63"/>
      </bottom>
    </border>
    <border>
      <left style="thin"/>
      <right>
        <color indexed="63"/>
      </right>
      <top style="hair"/>
      <bottom style="thin"/>
    </border>
    <border>
      <left style="hair"/>
      <right style="thin"/>
      <top style="hair"/>
      <bottom style="thin"/>
    </border>
    <border>
      <left style="hair"/>
      <right>
        <color indexed="63"/>
      </right>
      <top style="hair"/>
      <bottom style="hair"/>
    </border>
    <border>
      <left style="thin"/>
      <right style="thin"/>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style="hair"/>
      <bottom style="thin"/>
    </border>
    <border>
      <left style="thin"/>
      <right>
        <color indexed="63"/>
      </right>
      <top style="hair"/>
      <bottom style="hair"/>
    </border>
    <border>
      <left style="thin"/>
      <right style="hair"/>
      <top>
        <color indexed="63"/>
      </top>
      <bottom style="hair"/>
    </border>
    <border>
      <left style="thin"/>
      <right style="hair"/>
      <top style="hair"/>
      <bottom style="hair"/>
    </border>
    <border>
      <left>
        <color indexed="63"/>
      </left>
      <right>
        <color indexed="63"/>
      </right>
      <top style="hair"/>
      <bottom style="hair"/>
    </border>
    <border>
      <left>
        <color indexed="63"/>
      </left>
      <right>
        <color indexed="63"/>
      </right>
      <top style="hair"/>
      <bottom style="thin"/>
    </border>
    <border>
      <left style="hair"/>
      <right style="thin"/>
      <top style="hair"/>
      <bottom>
        <color indexed="63"/>
      </bottom>
    </border>
    <border>
      <left>
        <color indexed="63"/>
      </left>
      <right style="thin"/>
      <top style="hair"/>
      <bottom style="hair"/>
    </border>
    <border>
      <left>
        <color indexed="63"/>
      </left>
      <right style="thin"/>
      <top style="hair"/>
      <bottom style="thin"/>
    </border>
    <border>
      <left style="hair"/>
      <right style="thin"/>
      <top style="hair"/>
      <bottom style="hair"/>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thin"/>
      <right style="hair"/>
      <top>
        <color indexed="63"/>
      </top>
      <bottom style="thin"/>
    </border>
    <border>
      <left>
        <color indexed="63"/>
      </left>
      <right style="hair"/>
      <top>
        <color indexed="63"/>
      </top>
      <bottom style="thin"/>
    </border>
    <border>
      <left style="hair"/>
      <right style="thin"/>
      <top>
        <color indexed="63"/>
      </top>
      <bottom style="hair"/>
    </border>
    <border>
      <left style="hair"/>
      <right style="thin"/>
      <top style="thin"/>
      <bottom>
        <color indexed="63"/>
      </bottom>
    </border>
    <border>
      <left>
        <color indexed="63"/>
      </left>
      <right style="thin"/>
      <top style="thin"/>
      <bottom>
        <color indexed="63"/>
      </bottom>
    </border>
    <border>
      <left style="thin"/>
      <right>
        <color indexed="63"/>
      </right>
      <top style="hair"/>
      <bottom>
        <color indexed="63"/>
      </bottom>
    </border>
    <border>
      <left style="thin"/>
      <right style="hair"/>
      <top style="hair"/>
      <bottom>
        <color indexed="63"/>
      </bottom>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hair"/>
      <bottom style="thin"/>
    </border>
    <border>
      <left style="thin"/>
      <right style="thin"/>
      <top style="thin"/>
      <bottom>
        <color indexed="63"/>
      </bottom>
    </border>
    <border>
      <left style="thick"/>
      <right>
        <color indexed="63"/>
      </right>
      <top style="thick"/>
      <bottom style="thick"/>
    </border>
    <border>
      <left style="hair"/>
      <right style="thin"/>
      <top style="thick"/>
      <bottom style="thick"/>
    </border>
    <border>
      <left style="thin"/>
      <right style="hair"/>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hair"/>
      <right style="thick"/>
      <top style="thick"/>
      <bottom style="thick"/>
    </border>
    <border>
      <left style="thin"/>
      <right style="hair"/>
      <top>
        <color indexed="63"/>
      </top>
      <bottom>
        <color indexed="63"/>
      </bottom>
    </border>
    <border>
      <left>
        <color indexed="63"/>
      </left>
      <right style="thin"/>
      <top style="hair"/>
      <bottom>
        <color indexed="63"/>
      </bottom>
    </border>
    <border>
      <left style="thin"/>
      <right style="thin"/>
      <top style="hair"/>
      <bottom style="hair"/>
    </border>
    <border>
      <left style="thin"/>
      <right style="hair"/>
      <top style="thin"/>
      <bottom>
        <color indexed="63"/>
      </bottom>
    </border>
    <border>
      <left style="thin"/>
      <right style="thin"/>
      <top style="hair"/>
      <bottom>
        <color indexed="63"/>
      </bottom>
    </border>
    <border>
      <left style="thin"/>
      <right style="thin"/>
      <top style="thin"/>
      <bottom style="hair"/>
    </border>
    <border>
      <left style="thick"/>
      <right style="thin"/>
      <top style="thin"/>
      <bottom style="thin"/>
    </border>
    <border>
      <left style="thin"/>
      <right style="thick"/>
      <top style="thin"/>
      <bottom style="thin"/>
    </border>
    <border>
      <left style="thick"/>
      <right style="thick"/>
      <top style="thin"/>
      <bottom style="thin"/>
    </border>
    <border>
      <left style="thick"/>
      <right style="thin"/>
      <top style="thin"/>
      <bottom style="double"/>
    </border>
    <border>
      <left style="thin"/>
      <right>
        <color indexed="63"/>
      </right>
      <top style="thin"/>
      <bottom style="double"/>
    </border>
    <border>
      <left style="thin"/>
      <right style="thin"/>
      <top style="thin"/>
      <bottom style="double"/>
    </border>
    <border>
      <left style="thin"/>
      <right style="thick"/>
      <top style="thin"/>
      <bottom style="double"/>
    </border>
    <border>
      <left style="thick"/>
      <right style="thick"/>
      <top style="thin"/>
      <bottom style="double"/>
    </border>
    <border>
      <left>
        <color indexed="63"/>
      </left>
      <right style="thin"/>
      <top style="thin"/>
      <bottom style="double"/>
    </border>
    <border>
      <left style="thick"/>
      <right style="thin"/>
      <top/>
      <bottom style="thick"/>
    </border>
    <border>
      <left style="thin"/>
      <right/>
      <top/>
      <bottom style="thick"/>
    </border>
    <border>
      <left style="thin"/>
      <right style="thin"/>
      <top/>
      <bottom style="thick"/>
    </border>
    <border>
      <left style="thin"/>
      <right style="thick"/>
      <top/>
      <bottom style="thick"/>
    </border>
    <border>
      <left style="thick"/>
      <right style="thick"/>
      <top/>
      <bottom style="thick"/>
    </border>
    <border>
      <left/>
      <right style="thin"/>
      <top/>
      <bottom style="thick"/>
    </border>
    <border>
      <left style="thick"/>
      <right style="thin"/>
      <top style="thick"/>
      <bottom/>
    </border>
    <border>
      <left style="thick"/>
      <right style="thin"/>
      <top/>
      <bottom/>
    </border>
    <border>
      <left style="thick"/>
      <right style="thin"/>
      <top/>
      <bottom style="thin"/>
    </border>
    <border>
      <left style="thin"/>
      <right style="thick"/>
      <top style="thin"/>
      <bottom/>
    </border>
    <border>
      <left style="thick"/>
      <right/>
      <top style="thin"/>
      <bottom style="thin"/>
    </border>
    <border>
      <left>
        <color indexed="63"/>
      </left>
      <right>
        <color indexed="63"/>
      </right>
      <top style="thin"/>
      <bottom style="double"/>
    </border>
    <border>
      <left style="thick"/>
      <right/>
      <top style="thin"/>
      <bottom style="double"/>
    </border>
    <border>
      <left/>
      <right/>
      <top/>
      <bottom style="thick"/>
    </border>
    <border>
      <left style="thick"/>
      <right/>
      <top/>
      <bottom style="thick"/>
    </border>
    <border>
      <left style="thick"/>
      <right/>
      <top/>
      <bottom/>
    </border>
    <border>
      <left style="thick"/>
      <right/>
      <top/>
      <bottom style="thin"/>
    </border>
    <border>
      <left style="thin"/>
      <right style="thick"/>
      <top/>
      <bottom/>
    </border>
    <border>
      <left style="thin"/>
      <right style="medium"/>
      <top/>
      <bottom style="thick"/>
    </border>
    <border>
      <left style="thick"/>
      <right/>
      <top style="double"/>
      <bottom style="thick"/>
    </border>
    <border>
      <left style="thick"/>
      <right style="thin"/>
      <top style="double"/>
      <bottom style="thick"/>
    </border>
    <border>
      <left style="thin"/>
      <right style="thin"/>
      <top style="double"/>
      <bottom style="thick"/>
    </border>
    <border>
      <left style="thin"/>
      <right style="thick"/>
      <top style="double"/>
      <bottom style="thick"/>
    </border>
    <border>
      <left/>
      <right style="thin"/>
      <top style="double"/>
      <bottom style="thick"/>
    </border>
    <border>
      <left style="hair"/>
      <right style="thin"/>
      <top>
        <color indexed="63"/>
      </top>
      <bottom>
        <color indexed="63"/>
      </bottom>
    </border>
    <border>
      <left style="thin"/>
      <right style="thick"/>
      <top style="medium"/>
      <bottom style="thin"/>
    </border>
    <border>
      <left style="thin"/>
      <right style="thick"/>
      <top style="thin"/>
      <bottom style="medium"/>
    </border>
    <border>
      <left style="thick"/>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ck"/>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hair"/>
      <right style="thin"/>
      <top style="thin"/>
      <bottom style="double"/>
    </border>
    <border>
      <left style="thin"/>
      <right style="hair"/>
      <top style="thin"/>
      <bottom style="double"/>
    </border>
    <border>
      <left style="thin"/>
      <right style="hair"/>
      <top style="thin"/>
      <bottom style="hair"/>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color indexed="63"/>
      </right>
      <top style="thin"/>
      <bottom>
        <color indexed="63"/>
      </bottom>
    </border>
    <border>
      <left style="medium"/>
      <right style="thin"/>
      <top>
        <color indexed="63"/>
      </top>
      <bottom>
        <color indexed="63"/>
      </bottom>
    </border>
    <border>
      <left>
        <color indexed="63"/>
      </left>
      <right>
        <color indexed="63"/>
      </right>
      <top style="thin"/>
      <bottom>
        <color indexed="63"/>
      </bottom>
    </border>
    <border>
      <left style="thin"/>
      <right style="medium"/>
      <top style="thin"/>
      <bottom style="double"/>
    </border>
    <border>
      <left style="thin"/>
      <right style="thick"/>
      <top/>
      <bottom style="thin"/>
    </border>
    <border>
      <left style="thin"/>
      <right style="medium"/>
      <top>
        <color indexed="63"/>
      </top>
      <bottom style="thin"/>
    </border>
    <border>
      <left style="medium"/>
      <right style="medium"/>
      <top>
        <color indexed="63"/>
      </top>
      <bottom style="thin"/>
    </border>
    <border>
      <left style="medium"/>
      <right style="medium"/>
      <top>
        <color indexed="63"/>
      </top>
      <bottom>
        <color indexed="63"/>
      </bottom>
    </border>
    <border>
      <left style="medium"/>
      <right style="thin"/>
      <top style="thin"/>
      <bottom style="double"/>
    </border>
    <border>
      <left style="medium"/>
      <right style="medium"/>
      <top style="thin"/>
      <bottom style="double"/>
    </border>
    <border>
      <left style="thin"/>
      <right style="thin"/>
      <top style="double"/>
      <bottom style="thin"/>
    </border>
    <border>
      <left style="thin"/>
      <right style="thick"/>
      <top style="double"/>
      <bottom style="thin"/>
    </border>
    <border>
      <left style="thin"/>
      <right style="thin"/>
      <top style="thin"/>
      <bottom style="thick"/>
    </border>
    <border>
      <left style="thin"/>
      <right style="thick"/>
      <top style="thin"/>
      <bottom style="thick"/>
    </border>
    <border>
      <left style="medium"/>
      <right style="thin"/>
      <top style="double"/>
      <bottom style="thin"/>
    </border>
    <border>
      <left style="thin"/>
      <right style="medium"/>
      <top style="double"/>
      <bottom style="thin"/>
    </border>
    <border>
      <left style="thin"/>
      <right style="medium"/>
      <top>
        <color indexed="63"/>
      </top>
      <bottom>
        <color indexed="63"/>
      </bottom>
    </border>
    <border>
      <left style="medium"/>
      <right style="thin"/>
      <top style="thin"/>
      <bottom style="thick"/>
    </border>
    <border>
      <left style="thin"/>
      <right style="medium"/>
      <top style="thin"/>
      <bottom style="thick"/>
    </border>
    <border>
      <left style="thin"/>
      <right/>
      <top style="double"/>
      <bottom style="thin"/>
    </border>
    <border>
      <left style="thin"/>
      <right>
        <color indexed="63"/>
      </right>
      <top style="thin"/>
      <bottom style="thick"/>
    </border>
    <border>
      <left style="medium"/>
      <right style="medium"/>
      <top style="double"/>
      <bottom style="thin"/>
    </border>
    <border>
      <left style="medium"/>
      <right style="medium"/>
      <top style="thin"/>
      <bottom style="thick"/>
    </border>
    <border>
      <left style="medium"/>
      <right>
        <color indexed="63"/>
      </right>
      <top style="double"/>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thick"/>
    </border>
    <border>
      <left style="thin"/>
      <right>
        <color indexed="63"/>
      </right>
      <top style="thin"/>
      <bottom style="hair"/>
    </border>
    <border>
      <left>
        <color indexed="63"/>
      </left>
      <right style="thin"/>
      <top style="thin"/>
      <bottom style="hair"/>
    </border>
    <border>
      <left style="thin"/>
      <right style="thin"/>
      <top>
        <color indexed="63"/>
      </top>
      <bottom style="hair"/>
    </border>
    <border>
      <left style="thin"/>
      <right/>
      <top style="thick"/>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ck"/>
      <top style="thick"/>
      <bottom style="thin"/>
    </border>
    <border>
      <left/>
      <right style="thin"/>
      <top style="thick"/>
      <bottom style="thin"/>
    </border>
    <border>
      <left style="thick"/>
      <right style="thick"/>
      <top style="thick"/>
      <bottom/>
    </border>
    <border>
      <left style="thick"/>
      <right style="thick"/>
      <top/>
      <bottom/>
    </border>
    <border>
      <left style="thick"/>
      <right style="thin"/>
      <top style="thin"/>
      <bottom/>
    </border>
    <border>
      <left/>
      <right style="thick"/>
      <top style="thin"/>
      <bottom/>
    </border>
    <border>
      <left/>
      <right style="thick"/>
      <top/>
      <bottom style="thin"/>
    </border>
    <border>
      <left style="thin"/>
      <right/>
      <top style="thick"/>
      <bottom/>
    </border>
    <border>
      <left style="thick"/>
      <right/>
      <top style="thick"/>
      <bottom/>
    </border>
    <border>
      <left/>
      <right/>
      <top style="thick"/>
      <bottom/>
    </border>
    <border>
      <left/>
      <right style="thick"/>
      <top style="thick"/>
      <bottom/>
    </border>
    <border>
      <left style="thick"/>
      <right/>
      <top style="thick"/>
      <bottom style="thin"/>
    </border>
    <border>
      <left/>
      <right/>
      <top style="thick"/>
      <bottom style="thin"/>
    </border>
    <border>
      <left/>
      <right style="thick"/>
      <top style="thick"/>
      <bottom style="thin"/>
    </border>
    <border>
      <left style="thin"/>
      <right style="thin"/>
      <top style="thick"/>
      <bottom/>
    </border>
    <border>
      <left/>
      <right style="thick"/>
      <top/>
      <bottom/>
    </border>
    <border>
      <left/>
      <right style="thin"/>
      <top style="thick"/>
      <bottom/>
    </border>
    <border>
      <left style="thick"/>
      <right style="thick"/>
      <top/>
      <bottom style="thin"/>
    </border>
    <border>
      <left style="thin"/>
      <right style="thick"/>
      <top style="thick"/>
      <bottom/>
    </border>
    <border>
      <left/>
      <right style="thick"/>
      <top style="thin"/>
      <bottom style="thin"/>
    </border>
    <border>
      <left style="thick"/>
      <right style="thick"/>
      <top style="thin"/>
      <bottom/>
    </border>
    <border>
      <left style="thick"/>
      <right style="thin"/>
      <top style="medium"/>
      <bottom>
        <color indexed="63"/>
      </bottom>
    </border>
    <border>
      <left style="thick"/>
      <right style="thin"/>
      <top>
        <color indexed="63"/>
      </top>
      <bottom style="medium"/>
    </border>
    <border>
      <left style="medium"/>
      <right style="thin"/>
      <top style="medium"/>
      <bottom/>
    </border>
    <border>
      <left style="thick"/>
      <right style="thin"/>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33"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754">
    <xf numFmtId="0" fontId="0" fillId="0" borderId="0" xfId="0" applyAlignment="1">
      <alignment/>
    </xf>
    <xf numFmtId="0" fontId="5" fillId="0" borderId="10" xfId="62" applyFont="1" applyFill="1" applyBorder="1" applyAlignment="1">
      <alignment vertical="center"/>
      <protection/>
    </xf>
    <xf numFmtId="0" fontId="3" fillId="0" borderId="0" xfId="62" applyFont="1" applyFill="1" applyAlignment="1">
      <alignment vertical="center"/>
      <protection/>
    </xf>
    <xf numFmtId="0" fontId="3" fillId="0" borderId="0" xfId="62" applyFont="1" applyFill="1">
      <alignment/>
      <protection/>
    </xf>
    <xf numFmtId="0" fontId="5" fillId="0" borderId="11" xfId="62" applyFont="1" applyFill="1" applyBorder="1" applyAlignment="1">
      <alignment horizontal="center" vertical="center"/>
      <protection/>
    </xf>
    <xf numFmtId="0" fontId="5" fillId="0" borderId="12" xfId="62" applyFont="1" applyFill="1" applyBorder="1" applyAlignment="1">
      <alignment vertical="center"/>
      <protection/>
    </xf>
    <xf numFmtId="0" fontId="5" fillId="0" borderId="13" xfId="62" applyFont="1" applyFill="1" applyBorder="1" applyAlignment="1">
      <alignment vertical="center"/>
      <protection/>
    </xf>
    <xf numFmtId="0" fontId="5" fillId="0" borderId="14" xfId="62" applyFont="1" applyFill="1" applyBorder="1" applyAlignment="1">
      <alignment vertical="center"/>
      <protection/>
    </xf>
    <xf numFmtId="0" fontId="5" fillId="0" borderId="0" xfId="62" applyFont="1" applyFill="1" applyBorder="1" applyAlignment="1">
      <alignment vertical="center"/>
      <protection/>
    </xf>
    <xf numFmtId="0" fontId="5" fillId="0" borderId="15" xfId="62" applyFont="1" applyFill="1" applyBorder="1" applyAlignment="1">
      <alignment vertical="center"/>
      <protection/>
    </xf>
    <xf numFmtId="0" fontId="5" fillId="0" borderId="16" xfId="62" applyFont="1" applyFill="1" applyBorder="1" applyAlignment="1">
      <alignment vertical="center"/>
      <protection/>
    </xf>
    <xf numFmtId="0" fontId="5" fillId="0" borderId="17"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20"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5" fillId="0" borderId="24" xfId="62" applyFont="1" applyFill="1" applyBorder="1" applyAlignment="1">
      <alignment vertical="center"/>
      <protection/>
    </xf>
    <xf numFmtId="0" fontId="5" fillId="0" borderId="21" xfId="62" applyFont="1" applyFill="1" applyBorder="1" applyAlignment="1">
      <alignment horizontal="center" vertical="center"/>
      <protection/>
    </xf>
    <xf numFmtId="0" fontId="5" fillId="0" borderId="25" xfId="62" applyFont="1" applyFill="1" applyBorder="1" applyAlignment="1">
      <alignment vertical="center"/>
      <protection/>
    </xf>
    <xf numFmtId="0" fontId="5" fillId="0" borderId="26" xfId="62" applyFont="1" applyFill="1" applyBorder="1" applyAlignment="1">
      <alignment vertical="center"/>
      <protection/>
    </xf>
    <xf numFmtId="0" fontId="5" fillId="0" borderId="27" xfId="62" applyFont="1" applyFill="1" applyBorder="1" applyAlignment="1">
      <alignment vertical="center"/>
      <protection/>
    </xf>
    <xf numFmtId="0" fontId="5" fillId="0" borderId="28" xfId="62" applyFont="1" applyFill="1" applyBorder="1" applyAlignment="1">
      <alignment vertical="center"/>
      <protection/>
    </xf>
    <xf numFmtId="180" fontId="5" fillId="0" borderId="18" xfId="62" applyNumberFormat="1" applyFont="1" applyFill="1" applyBorder="1" applyAlignment="1">
      <alignment horizontal="right" vertical="center" shrinkToFit="1"/>
      <protection/>
    </xf>
    <xf numFmtId="180" fontId="5" fillId="0" borderId="29" xfId="62" applyNumberFormat="1" applyFont="1" applyFill="1" applyBorder="1" applyAlignment="1">
      <alignment horizontal="right" vertical="center" shrinkToFit="1"/>
      <protection/>
    </xf>
    <xf numFmtId="180" fontId="5" fillId="0" borderId="30" xfId="62" applyNumberFormat="1" applyFont="1" applyFill="1" applyBorder="1" applyAlignment="1">
      <alignment horizontal="right" vertical="center" shrinkToFit="1"/>
      <protection/>
    </xf>
    <xf numFmtId="180" fontId="5" fillId="0" borderId="31" xfId="62" applyNumberFormat="1" applyFont="1" applyFill="1" applyBorder="1" applyAlignment="1">
      <alignment horizontal="right" vertical="center" shrinkToFit="1"/>
      <protection/>
    </xf>
    <xf numFmtId="180" fontId="5" fillId="0" borderId="20" xfId="62" applyNumberFormat="1" applyFont="1" applyFill="1" applyBorder="1" applyAlignment="1">
      <alignment horizontal="right" vertical="center" shrinkToFit="1"/>
      <protection/>
    </xf>
    <xf numFmtId="0" fontId="5" fillId="0" borderId="22" xfId="62" applyFont="1" applyFill="1" applyBorder="1" applyAlignment="1">
      <alignment horizontal="center" vertical="center"/>
      <protection/>
    </xf>
    <xf numFmtId="180" fontId="5" fillId="0" borderId="22" xfId="62" applyNumberFormat="1" applyFont="1" applyFill="1" applyBorder="1" applyAlignment="1">
      <alignment horizontal="right" vertical="center" shrinkToFit="1"/>
      <protection/>
    </xf>
    <xf numFmtId="182" fontId="5" fillId="0" borderId="32" xfId="62" applyNumberFormat="1" applyFont="1" applyFill="1" applyBorder="1" applyAlignment="1">
      <alignment horizontal="right" vertical="center" shrinkToFit="1"/>
      <protection/>
    </xf>
    <xf numFmtId="182" fontId="5" fillId="0" borderId="33" xfId="62" applyNumberFormat="1" applyFont="1" applyFill="1" applyBorder="1" applyAlignment="1">
      <alignment horizontal="right" vertical="center" shrinkToFit="1"/>
      <protection/>
    </xf>
    <xf numFmtId="0" fontId="5" fillId="0" borderId="34" xfId="62" applyFont="1" applyFill="1" applyBorder="1" applyAlignment="1">
      <alignment horizontal="center" vertical="center"/>
      <protection/>
    </xf>
    <xf numFmtId="182" fontId="5" fillId="0" borderId="24" xfId="62" applyNumberFormat="1" applyFont="1" applyFill="1" applyBorder="1" applyAlignment="1">
      <alignment horizontal="right" vertical="center" shrinkToFit="1"/>
      <protection/>
    </xf>
    <xf numFmtId="182" fontId="5" fillId="0" borderId="28" xfId="62" applyNumberFormat="1" applyFont="1" applyFill="1" applyBorder="1" applyAlignment="1">
      <alignment horizontal="right" vertical="center" shrinkToFit="1"/>
      <protection/>
    </xf>
    <xf numFmtId="182" fontId="5" fillId="0" borderId="35" xfId="62" applyNumberFormat="1" applyFont="1" applyFill="1" applyBorder="1" applyAlignment="1">
      <alignment horizontal="right" vertical="center" shrinkToFit="1"/>
      <protection/>
    </xf>
    <xf numFmtId="182" fontId="5" fillId="0" borderId="36" xfId="62" applyNumberFormat="1" applyFont="1" applyFill="1" applyBorder="1" applyAlignment="1">
      <alignment horizontal="right" vertical="center" shrinkToFit="1"/>
      <protection/>
    </xf>
    <xf numFmtId="0" fontId="5" fillId="0" borderId="23" xfId="62" applyFont="1" applyFill="1" applyBorder="1" applyAlignment="1">
      <alignment horizontal="center" vertical="center"/>
      <protection/>
    </xf>
    <xf numFmtId="0" fontId="0" fillId="0" borderId="0" xfId="62" applyFont="1" applyFill="1">
      <alignment/>
      <protection/>
    </xf>
    <xf numFmtId="0" fontId="0" fillId="0" borderId="0" xfId="62" applyFont="1" applyFill="1" applyAlignment="1">
      <alignment vertical="center"/>
      <protection/>
    </xf>
    <xf numFmtId="182" fontId="5" fillId="0" borderId="37" xfId="62" applyNumberFormat="1" applyFont="1" applyFill="1" applyBorder="1" applyAlignment="1">
      <alignment horizontal="right" vertical="center" shrinkToFit="1"/>
      <protection/>
    </xf>
    <xf numFmtId="182" fontId="5" fillId="0" borderId="23" xfId="62" applyNumberFormat="1" applyFont="1" applyFill="1" applyBorder="1" applyAlignment="1">
      <alignment horizontal="right" vertical="center" shrinkToFit="1"/>
      <protection/>
    </xf>
    <xf numFmtId="0" fontId="5" fillId="0" borderId="15" xfId="62" applyFont="1" applyFill="1" applyBorder="1" applyAlignment="1">
      <alignment horizontal="center" vertical="center"/>
      <protection/>
    </xf>
    <xf numFmtId="183" fontId="5" fillId="0" borderId="10" xfId="62" applyNumberFormat="1" applyFont="1" applyFill="1" applyBorder="1" applyAlignment="1" applyProtection="1">
      <alignment horizontal="right" vertical="center" shrinkToFit="1"/>
      <protection/>
    </xf>
    <xf numFmtId="183" fontId="5" fillId="0" borderId="38" xfId="62" applyNumberFormat="1" applyFont="1" applyFill="1" applyBorder="1" applyAlignment="1" applyProtection="1">
      <alignment horizontal="right" vertical="center" shrinkToFit="1"/>
      <protection hidden="1"/>
    </xf>
    <xf numFmtId="183" fontId="5" fillId="0" borderId="39" xfId="62" applyNumberFormat="1" applyFont="1" applyFill="1" applyBorder="1" applyAlignment="1" applyProtection="1">
      <alignment horizontal="right" vertical="center" shrinkToFit="1"/>
      <protection/>
    </xf>
    <xf numFmtId="183" fontId="5" fillId="0" borderId="38" xfId="62" applyNumberFormat="1" applyFont="1" applyFill="1" applyBorder="1" applyAlignment="1" applyProtection="1">
      <alignment horizontal="right" vertical="center" shrinkToFit="1"/>
      <protection/>
    </xf>
    <xf numFmtId="183" fontId="5" fillId="0" borderId="40" xfId="62" applyNumberFormat="1" applyFont="1" applyFill="1" applyBorder="1" applyAlignment="1" applyProtection="1">
      <alignment horizontal="right" vertical="center" shrinkToFit="1"/>
      <protection locked="0"/>
    </xf>
    <xf numFmtId="183" fontId="5" fillId="0" borderId="10" xfId="62" applyNumberFormat="1" applyFont="1" applyFill="1" applyBorder="1" applyAlignment="1" applyProtection="1">
      <alignment horizontal="right" vertical="center" shrinkToFit="1"/>
      <protection locked="0"/>
    </xf>
    <xf numFmtId="183" fontId="5" fillId="0" borderId="41" xfId="62" applyNumberFormat="1" applyFont="1" applyFill="1" applyBorder="1" applyAlignment="1">
      <alignment horizontal="right" vertical="center"/>
      <protection/>
    </xf>
    <xf numFmtId="183" fontId="5" fillId="0" borderId="16" xfId="62" applyNumberFormat="1" applyFont="1" applyFill="1" applyBorder="1" applyAlignment="1">
      <alignment horizontal="right" vertical="center"/>
      <protection/>
    </xf>
    <xf numFmtId="183" fontId="5" fillId="0" borderId="42" xfId="62" applyNumberFormat="1" applyFont="1" applyFill="1" applyBorder="1" applyAlignment="1">
      <alignment horizontal="right" vertical="center"/>
      <protection/>
    </xf>
    <xf numFmtId="183" fontId="5" fillId="0" borderId="43" xfId="62" applyNumberFormat="1" applyFont="1" applyFill="1" applyBorder="1" applyAlignment="1">
      <alignment horizontal="right" vertical="center"/>
      <protection/>
    </xf>
    <xf numFmtId="183" fontId="5" fillId="0" borderId="15" xfId="62" applyNumberFormat="1" applyFont="1" applyFill="1" applyBorder="1" applyAlignment="1">
      <alignment horizontal="right" vertical="center"/>
      <protection/>
    </xf>
    <xf numFmtId="182" fontId="5" fillId="0" borderId="44" xfId="62" applyNumberFormat="1" applyFont="1" applyFill="1" applyBorder="1" applyAlignment="1">
      <alignment horizontal="right" vertical="center" shrinkToFit="1"/>
      <protection/>
    </xf>
    <xf numFmtId="182" fontId="5" fillId="0" borderId="19" xfId="62" applyNumberFormat="1" applyFont="1" applyFill="1" applyBorder="1" applyAlignment="1">
      <alignment horizontal="right" vertical="center" shrinkToFit="1"/>
      <protection/>
    </xf>
    <xf numFmtId="182" fontId="5" fillId="0" borderId="38" xfId="62" applyNumberFormat="1" applyFont="1" applyFill="1" applyBorder="1" applyAlignment="1" applyProtection="1">
      <alignment horizontal="right" vertical="center" shrinkToFit="1"/>
      <protection hidden="1"/>
    </xf>
    <xf numFmtId="182" fontId="5" fillId="0" borderId="39" xfId="62" applyNumberFormat="1" applyFont="1" applyFill="1" applyBorder="1" applyAlignment="1" applyProtection="1">
      <alignment horizontal="right" vertical="center" shrinkToFit="1"/>
      <protection/>
    </xf>
    <xf numFmtId="182" fontId="5" fillId="0" borderId="38" xfId="62" applyNumberFormat="1" applyFont="1" applyFill="1" applyBorder="1" applyAlignment="1" applyProtection="1">
      <alignment horizontal="right" vertical="center" shrinkToFit="1"/>
      <protection/>
    </xf>
    <xf numFmtId="182" fontId="5" fillId="0" borderId="45" xfId="62" applyNumberFormat="1" applyFont="1" applyFill="1" applyBorder="1" applyAlignment="1" applyProtection="1">
      <alignment horizontal="right" vertical="center" shrinkToFit="1"/>
      <protection/>
    </xf>
    <xf numFmtId="182" fontId="5" fillId="0" borderId="46" xfId="62" applyNumberFormat="1" applyFont="1" applyFill="1" applyBorder="1" applyAlignment="1" applyProtection="1">
      <alignment horizontal="right" vertical="center" shrinkToFit="1"/>
      <protection/>
    </xf>
    <xf numFmtId="182" fontId="5" fillId="0" borderId="37" xfId="62" applyNumberFormat="1" applyFont="1" applyFill="1" applyBorder="1" applyAlignment="1" applyProtection="1">
      <alignment horizontal="right" vertical="center" shrinkToFit="1"/>
      <protection/>
    </xf>
    <xf numFmtId="182" fontId="5" fillId="0" borderId="35" xfId="62" applyNumberFormat="1" applyFont="1" applyFill="1" applyBorder="1" applyAlignment="1" applyProtection="1">
      <alignment horizontal="right" vertical="center" shrinkToFit="1"/>
      <protection/>
    </xf>
    <xf numFmtId="182" fontId="5" fillId="0" borderId="23" xfId="62" applyNumberFormat="1" applyFont="1" applyFill="1" applyBorder="1" applyAlignment="1" applyProtection="1">
      <alignment horizontal="right" vertical="center" shrinkToFit="1"/>
      <protection/>
    </xf>
    <xf numFmtId="182" fontId="5" fillId="0" borderId="36" xfId="62" applyNumberFormat="1" applyFont="1" applyFill="1" applyBorder="1" applyAlignment="1" applyProtection="1">
      <alignment horizontal="right" vertical="center" shrinkToFit="1"/>
      <protection/>
    </xf>
    <xf numFmtId="0" fontId="5" fillId="0" borderId="47" xfId="62" applyFont="1" applyFill="1" applyBorder="1" applyAlignment="1">
      <alignment horizontal="center" vertical="center"/>
      <protection/>
    </xf>
    <xf numFmtId="0" fontId="5" fillId="0" borderId="48" xfId="62" applyFont="1" applyFill="1" applyBorder="1" applyAlignment="1">
      <alignment horizontal="center" vertical="center"/>
      <protection/>
    </xf>
    <xf numFmtId="183" fontId="5" fillId="0" borderId="44" xfId="62" applyNumberFormat="1" applyFont="1" applyFill="1" applyBorder="1" applyAlignment="1">
      <alignment horizontal="right" vertical="center" shrinkToFit="1"/>
      <protection/>
    </xf>
    <xf numFmtId="183" fontId="5" fillId="0" borderId="19" xfId="62" applyNumberFormat="1" applyFont="1" applyFill="1" applyBorder="1" applyAlignment="1">
      <alignment horizontal="right" vertical="center" shrinkToFit="1"/>
      <protection/>
    </xf>
    <xf numFmtId="180" fontId="5" fillId="0" borderId="47" xfId="62" applyNumberFormat="1" applyFont="1" applyFill="1" applyBorder="1" applyAlignment="1">
      <alignment horizontal="right" vertical="center" shrinkToFit="1"/>
      <protection/>
    </xf>
    <xf numFmtId="182" fontId="5" fillId="0" borderId="49" xfId="62" applyNumberFormat="1" applyFont="1" applyFill="1" applyBorder="1" applyAlignment="1">
      <alignment horizontal="right" vertical="center" shrinkToFit="1"/>
      <protection/>
    </xf>
    <xf numFmtId="182" fontId="5" fillId="0" borderId="26" xfId="62" applyNumberFormat="1" applyFont="1" applyFill="1" applyBorder="1" applyAlignment="1">
      <alignment horizontal="right" vertical="center" shrinkToFit="1"/>
      <protection/>
    </xf>
    <xf numFmtId="182" fontId="5" fillId="0" borderId="50" xfId="62" applyNumberFormat="1" applyFont="1" applyFill="1" applyBorder="1" applyAlignment="1">
      <alignment horizontal="right" vertical="center"/>
      <protection/>
    </xf>
    <xf numFmtId="182" fontId="5" fillId="0" borderId="51" xfId="62" applyNumberFormat="1" applyFont="1" applyFill="1" applyBorder="1" applyAlignment="1">
      <alignment horizontal="right" vertical="center"/>
      <protection/>
    </xf>
    <xf numFmtId="182" fontId="5" fillId="0" borderId="50" xfId="62" applyNumberFormat="1" applyFont="1" applyFill="1" applyBorder="1" applyAlignment="1" applyProtection="1">
      <alignment horizontal="right" vertical="center" shrinkToFit="1"/>
      <protection/>
    </xf>
    <xf numFmtId="182" fontId="5" fillId="0" borderId="50" xfId="62" applyNumberFormat="1" applyFont="1" applyFill="1" applyBorder="1" applyAlignment="1" applyProtection="1">
      <alignment horizontal="right" vertical="center" shrinkToFit="1"/>
      <protection hidden="1"/>
    </xf>
    <xf numFmtId="0" fontId="4" fillId="0" borderId="0" xfId="62" applyFont="1" applyFill="1">
      <alignment/>
      <protection/>
    </xf>
    <xf numFmtId="0" fontId="4" fillId="0" borderId="0" xfId="62" applyFont="1" applyFill="1" applyAlignment="1">
      <alignment vertical="center"/>
      <protection/>
    </xf>
    <xf numFmtId="0" fontId="2" fillId="0" borderId="20"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0" fontId="5" fillId="0" borderId="52" xfId="62" applyFont="1" applyFill="1" applyBorder="1" applyAlignment="1">
      <alignment horizontal="center" vertical="center"/>
      <protection/>
    </xf>
    <xf numFmtId="183" fontId="5" fillId="0" borderId="53" xfId="62" applyNumberFormat="1" applyFont="1" applyFill="1" applyBorder="1" applyAlignment="1">
      <alignment horizontal="right" vertical="center" shrinkToFit="1"/>
      <protection/>
    </xf>
    <xf numFmtId="183" fontId="5" fillId="0" borderId="41" xfId="62" applyNumberFormat="1" applyFont="1" applyFill="1" applyBorder="1" applyAlignment="1">
      <alignment horizontal="right" vertical="center" shrinkToFit="1"/>
      <protection/>
    </xf>
    <xf numFmtId="183" fontId="5" fillId="0" borderId="17" xfId="62" applyNumberFormat="1" applyFont="1" applyFill="1" applyBorder="1" applyAlignment="1">
      <alignment horizontal="right" vertical="center"/>
      <protection/>
    </xf>
    <xf numFmtId="179" fontId="0" fillId="0" borderId="0" xfId="62" applyNumberFormat="1" applyFont="1" applyFill="1">
      <alignment/>
      <protection/>
    </xf>
    <xf numFmtId="183" fontId="5" fillId="0" borderId="45" xfId="62" applyNumberFormat="1" applyFont="1" applyFill="1" applyBorder="1" applyAlignment="1" applyProtection="1">
      <alignment horizontal="right" vertical="center" shrinkToFit="1"/>
      <protection/>
    </xf>
    <xf numFmtId="183" fontId="5" fillId="0" borderId="37" xfId="62" applyNumberFormat="1" applyFont="1" applyFill="1" applyBorder="1" applyAlignment="1" applyProtection="1">
      <alignment horizontal="right" vertical="center" shrinkToFit="1"/>
      <protection/>
    </xf>
    <xf numFmtId="183" fontId="5" fillId="0" borderId="23" xfId="62" applyNumberFormat="1" applyFont="1" applyFill="1" applyBorder="1" applyAlignment="1" applyProtection="1">
      <alignment horizontal="right" vertical="center" shrinkToFit="1"/>
      <protection/>
    </xf>
    <xf numFmtId="180" fontId="5" fillId="0" borderId="54" xfId="62" applyNumberFormat="1" applyFont="1" applyFill="1" applyBorder="1" applyAlignment="1">
      <alignment horizontal="right" vertical="center" shrinkToFit="1"/>
      <protection/>
    </xf>
    <xf numFmtId="180" fontId="5" fillId="0" borderId="55" xfId="62" applyNumberFormat="1" applyFont="1" applyFill="1" applyBorder="1" applyAlignment="1">
      <alignment horizontal="right" vertical="center" shrinkToFit="1"/>
      <protection/>
    </xf>
    <xf numFmtId="180" fontId="5" fillId="0" borderId="56" xfId="62" applyNumberFormat="1" applyFont="1" applyFill="1" applyBorder="1" applyAlignment="1">
      <alignment horizontal="right" vertical="center" shrinkToFit="1"/>
      <protection/>
    </xf>
    <xf numFmtId="186" fontId="5" fillId="0" borderId="57" xfId="62" applyNumberFormat="1" applyFont="1" applyFill="1" applyBorder="1" applyAlignment="1">
      <alignment horizontal="right" vertical="center" shrinkToFit="1"/>
      <protection/>
    </xf>
    <xf numFmtId="180" fontId="5" fillId="0" borderId="58" xfId="62" applyNumberFormat="1" applyFont="1" applyFill="1" applyBorder="1" applyAlignment="1">
      <alignment horizontal="right" vertical="center" shrinkToFit="1"/>
      <protection/>
    </xf>
    <xf numFmtId="186" fontId="5" fillId="0" borderId="59" xfId="62" applyNumberFormat="1" applyFont="1" applyFill="1" applyBorder="1" applyAlignment="1">
      <alignment horizontal="right" vertical="center" shrinkToFit="1"/>
      <protection/>
    </xf>
    <xf numFmtId="181" fontId="5" fillId="0" borderId="57" xfId="62" applyNumberFormat="1" applyFont="1" applyFill="1" applyBorder="1" applyAlignment="1">
      <alignment horizontal="right" vertical="center" shrinkToFit="1"/>
      <protection/>
    </xf>
    <xf numFmtId="181" fontId="5" fillId="0" borderId="55" xfId="62" applyNumberFormat="1" applyFont="1" applyFill="1" applyBorder="1" applyAlignment="1">
      <alignment horizontal="right" vertical="center" shrinkToFit="1"/>
      <protection/>
    </xf>
    <xf numFmtId="182" fontId="5" fillId="0" borderId="60" xfId="62" applyNumberFormat="1" applyFont="1" applyFill="1" applyBorder="1" applyAlignment="1">
      <alignment horizontal="right" vertical="center" shrinkToFit="1"/>
      <protection/>
    </xf>
    <xf numFmtId="180" fontId="5" fillId="0" borderId="14" xfId="62" applyNumberFormat="1" applyFont="1" applyFill="1" applyBorder="1" applyAlignment="1">
      <alignment horizontal="right" vertical="center" shrinkToFit="1"/>
      <protection/>
    </xf>
    <xf numFmtId="183" fontId="5" fillId="0" borderId="45" xfId="62" applyNumberFormat="1" applyFont="1" applyFill="1" applyBorder="1" applyAlignment="1">
      <alignment horizontal="right" vertical="center" shrinkToFit="1"/>
      <protection/>
    </xf>
    <xf numFmtId="180" fontId="5" fillId="0" borderId="61" xfId="62" applyNumberFormat="1" applyFont="1" applyFill="1" applyBorder="1" applyAlignment="1">
      <alignment horizontal="right" vertical="center" shrinkToFit="1"/>
      <protection/>
    </xf>
    <xf numFmtId="183" fontId="5" fillId="0" borderId="46" xfId="62" applyNumberFormat="1" applyFont="1" applyFill="1" applyBorder="1" applyAlignment="1">
      <alignment horizontal="right" vertical="center" shrinkToFit="1"/>
      <protection/>
    </xf>
    <xf numFmtId="183" fontId="5" fillId="0" borderId="55" xfId="62" applyNumberFormat="1" applyFont="1" applyFill="1" applyBorder="1" applyAlignment="1">
      <alignment horizontal="right" vertical="center" shrinkToFit="1"/>
      <protection/>
    </xf>
    <xf numFmtId="182" fontId="5" fillId="0" borderId="57" xfId="62" applyNumberFormat="1" applyFont="1" applyFill="1" applyBorder="1" applyAlignment="1">
      <alignment horizontal="right" vertical="center" shrinkToFit="1"/>
      <protection/>
    </xf>
    <xf numFmtId="182" fontId="5" fillId="0" borderId="55" xfId="62" applyNumberFormat="1" applyFont="1" applyFill="1" applyBorder="1" applyAlignment="1">
      <alignment horizontal="right" vertical="center" shrinkToFit="1"/>
      <protection/>
    </xf>
    <xf numFmtId="182" fontId="5" fillId="0" borderId="62" xfId="62" applyNumberFormat="1" applyFont="1" applyFill="1" applyBorder="1" applyAlignment="1" applyProtection="1">
      <alignment horizontal="right" vertical="center" shrinkToFit="1"/>
      <protection/>
    </xf>
    <xf numFmtId="180" fontId="3" fillId="0" borderId="0" xfId="62" applyNumberFormat="1" applyFont="1" applyFill="1" applyAlignment="1">
      <alignment vertical="center"/>
      <protection/>
    </xf>
    <xf numFmtId="180" fontId="0" fillId="0" borderId="0" xfId="62" applyNumberFormat="1" applyFont="1" applyFill="1" applyAlignment="1">
      <alignment vertical="center"/>
      <protection/>
    </xf>
    <xf numFmtId="180" fontId="5" fillId="0" borderId="17" xfId="62" applyNumberFormat="1" applyFont="1" applyFill="1" applyBorder="1" applyAlignment="1">
      <alignment horizontal="center" vertical="center"/>
      <protection/>
    </xf>
    <xf numFmtId="180" fontId="5" fillId="0" borderId="25" xfId="62" applyNumberFormat="1" applyFont="1" applyFill="1" applyBorder="1" applyAlignment="1" applyProtection="1">
      <alignment horizontal="right" vertical="center" shrinkToFit="1"/>
      <protection locked="0"/>
    </xf>
    <xf numFmtId="180" fontId="5" fillId="0" borderId="41" xfId="62" applyNumberFormat="1" applyFont="1" applyFill="1" applyBorder="1" applyAlignment="1" applyProtection="1">
      <alignment horizontal="right" vertical="center" shrinkToFit="1"/>
      <protection locked="0"/>
    </xf>
    <xf numFmtId="180" fontId="5" fillId="0" borderId="53" xfId="62" applyNumberFormat="1" applyFont="1" applyFill="1" applyBorder="1" applyAlignment="1" applyProtection="1">
      <alignment horizontal="right" vertical="center" shrinkToFit="1"/>
      <protection locked="0"/>
    </xf>
    <xf numFmtId="180" fontId="5" fillId="0" borderId="63" xfId="62" applyNumberFormat="1" applyFont="1" applyFill="1" applyBorder="1" applyAlignment="1">
      <alignment horizontal="right" vertical="center" shrinkToFit="1"/>
      <protection/>
    </xf>
    <xf numFmtId="180" fontId="5" fillId="0" borderId="52" xfId="62" applyNumberFormat="1" applyFont="1" applyFill="1" applyBorder="1" applyAlignment="1">
      <alignment horizontal="right" vertical="center" shrinkToFit="1"/>
      <protection/>
    </xf>
    <xf numFmtId="180" fontId="0" fillId="0" borderId="0" xfId="62" applyNumberFormat="1" applyFont="1" applyFill="1">
      <alignment/>
      <protection/>
    </xf>
    <xf numFmtId="180" fontId="5" fillId="0" borderId="18" xfId="62" applyNumberFormat="1" applyFont="1" applyFill="1" applyBorder="1" applyAlignment="1">
      <alignment horizontal="center" vertical="center"/>
      <protection/>
    </xf>
    <xf numFmtId="180" fontId="5" fillId="0" borderId="22" xfId="62" applyNumberFormat="1" applyFont="1" applyFill="1" applyBorder="1" applyAlignment="1">
      <alignment horizontal="center" vertical="center"/>
      <protection/>
    </xf>
    <xf numFmtId="180" fontId="5" fillId="0" borderId="10" xfId="62" applyNumberFormat="1" applyFont="1" applyFill="1" applyBorder="1" applyAlignment="1" applyProtection="1">
      <alignment horizontal="right" vertical="center" shrinkToFit="1"/>
      <protection/>
    </xf>
    <xf numFmtId="180" fontId="5" fillId="0" borderId="29" xfId="62" applyNumberFormat="1" applyFont="1" applyFill="1" applyBorder="1" applyAlignment="1" applyProtection="1">
      <alignment horizontal="right" vertical="center" shrinkToFit="1"/>
      <protection/>
    </xf>
    <xf numFmtId="180" fontId="5" fillId="0" borderId="12" xfId="62" applyNumberFormat="1" applyFont="1" applyFill="1" applyBorder="1" applyAlignment="1" applyProtection="1">
      <alignment horizontal="right" vertical="center" shrinkToFit="1"/>
      <protection/>
    </xf>
    <xf numFmtId="180" fontId="5" fillId="0" borderId="20" xfId="62" applyNumberFormat="1" applyFont="1" applyFill="1" applyBorder="1" applyAlignment="1">
      <alignment horizontal="center" vertical="center"/>
      <protection/>
    </xf>
    <xf numFmtId="180" fontId="5" fillId="0" borderId="61" xfId="62" applyNumberFormat="1" applyFont="1" applyFill="1" applyBorder="1" applyAlignment="1" applyProtection="1">
      <alignment horizontal="right" vertical="center" shrinkToFit="1"/>
      <protection locked="0"/>
    </xf>
    <xf numFmtId="180" fontId="5" fillId="0" borderId="40" xfId="62" applyNumberFormat="1" applyFont="1" applyFill="1" applyBorder="1" applyAlignment="1" applyProtection="1">
      <alignment horizontal="right" vertical="center" shrinkToFit="1"/>
      <protection locked="0"/>
    </xf>
    <xf numFmtId="180" fontId="5" fillId="0" borderId="64" xfId="62" applyNumberFormat="1" applyFont="1" applyFill="1" applyBorder="1" applyAlignment="1" applyProtection="1">
      <alignment horizontal="right" vertical="center" shrinkToFit="1"/>
      <protection locked="0"/>
    </xf>
    <xf numFmtId="180" fontId="5" fillId="0" borderId="31" xfId="62" applyNumberFormat="1" applyFont="1" applyFill="1" applyBorder="1" applyAlignment="1" applyProtection="1">
      <alignment horizontal="right" vertical="center" shrinkToFit="1"/>
      <protection locked="0"/>
    </xf>
    <xf numFmtId="180" fontId="5" fillId="0" borderId="20" xfId="62" applyNumberFormat="1" applyFont="1" applyFill="1" applyBorder="1" applyAlignment="1" applyProtection="1">
      <alignment horizontal="right" vertical="center" shrinkToFit="1"/>
      <protection locked="0"/>
    </xf>
    <xf numFmtId="180" fontId="5" fillId="0" borderId="10" xfId="62" applyNumberFormat="1" applyFont="1" applyFill="1" applyBorder="1" applyAlignment="1" applyProtection="1">
      <alignment horizontal="right" vertical="center" shrinkToFit="1"/>
      <protection locked="0"/>
    </xf>
    <xf numFmtId="180" fontId="5" fillId="0" borderId="12" xfId="62" applyNumberFormat="1" applyFont="1" applyFill="1" applyBorder="1" applyAlignment="1" applyProtection="1">
      <alignment horizontal="right" vertical="center" shrinkToFit="1"/>
      <protection locked="0"/>
    </xf>
    <xf numFmtId="180" fontId="5" fillId="0" borderId="29" xfId="62" applyNumberFormat="1" applyFont="1" applyFill="1" applyBorder="1" applyAlignment="1" applyProtection="1">
      <alignment horizontal="right" vertical="center" shrinkToFit="1"/>
      <protection locked="0"/>
    </xf>
    <xf numFmtId="180" fontId="5" fillId="0" borderId="22" xfId="62" applyNumberFormat="1" applyFont="1" applyFill="1" applyBorder="1" applyAlignment="1" applyProtection="1">
      <alignment horizontal="right" vertical="center" shrinkToFit="1"/>
      <protection locked="0"/>
    </xf>
    <xf numFmtId="180" fontId="3" fillId="0" borderId="0" xfId="62" applyNumberFormat="1" applyFont="1" applyFill="1">
      <alignment/>
      <protection/>
    </xf>
    <xf numFmtId="180" fontId="5" fillId="0" borderId="15" xfId="62" applyNumberFormat="1" applyFont="1" applyFill="1" applyBorder="1" applyAlignment="1">
      <alignment horizontal="center" vertical="center"/>
      <protection/>
    </xf>
    <xf numFmtId="180" fontId="5" fillId="0" borderId="14" xfId="62" applyNumberFormat="1" applyFont="1" applyFill="1" applyBorder="1" applyAlignment="1" applyProtection="1">
      <alignment horizontal="right" vertical="center" shrinkToFit="1"/>
      <protection locked="0"/>
    </xf>
    <xf numFmtId="180" fontId="5" fillId="0" borderId="47" xfId="62" applyNumberFormat="1" applyFont="1" applyFill="1" applyBorder="1" applyAlignment="1" applyProtection="1">
      <alignment horizontal="right" vertical="center" shrinkToFit="1"/>
      <protection locked="0"/>
    </xf>
    <xf numFmtId="183" fontId="5" fillId="0" borderId="44" xfId="62" applyNumberFormat="1" applyFont="1" applyFill="1" applyBorder="1" applyAlignment="1" applyProtection="1">
      <alignment horizontal="right" vertical="center" shrinkToFit="1"/>
      <protection/>
    </xf>
    <xf numFmtId="180" fontId="2" fillId="0" borderId="14" xfId="62" applyNumberFormat="1" applyFont="1" applyFill="1" applyBorder="1" applyAlignment="1">
      <alignment horizontal="center" vertical="center"/>
      <protection/>
    </xf>
    <xf numFmtId="180" fontId="2" fillId="0" borderId="52" xfId="62" applyNumberFormat="1" applyFont="1" applyFill="1" applyBorder="1" applyAlignment="1">
      <alignment horizontal="center" vertical="center"/>
      <protection/>
    </xf>
    <xf numFmtId="180" fontId="2" fillId="0" borderId="22" xfId="62" applyNumberFormat="1" applyFont="1" applyFill="1" applyBorder="1" applyAlignment="1">
      <alignment horizontal="center" vertical="center"/>
      <protection/>
    </xf>
    <xf numFmtId="180" fontId="5" fillId="0" borderId="22" xfId="62" applyNumberFormat="1" applyFont="1" applyFill="1" applyBorder="1" applyAlignment="1" applyProtection="1">
      <alignment horizontal="right" vertical="center" shrinkToFit="1"/>
      <protection/>
    </xf>
    <xf numFmtId="180" fontId="2" fillId="0" borderId="20" xfId="62" applyNumberFormat="1" applyFont="1" applyFill="1" applyBorder="1" applyAlignment="1">
      <alignment horizontal="center" vertical="center"/>
      <protection/>
    </xf>
    <xf numFmtId="180" fontId="5" fillId="0" borderId="15" xfId="62" applyNumberFormat="1" applyFont="1" applyFill="1" applyBorder="1" applyAlignment="1" applyProtection="1">
      <alignment horizontal="right" vertical="center" shrinkToFit="1"/>
      <protection locked="0"/>
    </xf>
    <xf numFmtId="180" fontId="5" fillId="0" borderId="65" xfId="62" applyNumberFormat="1" applyFont="1" applyFill="1" applyBorder="1" applyAlignment="1">
      <alignment horizontal="right" vertical="center" shrinkToFit="1"/>
      <protection/>
    </xf>
    <xf numFmtId="183" fontId="5" fillId="0" borderId="34" xfId="62" applyNumberFormat="1" applyFont="1" applyFill="1" applyBorder="1" applyAlignment="1" applyProtection="1">
      <alignment horizontal="right" vertical="center" shrinkToFit="1"/>
      <protection/>
    </xf>
    <xf numFmtId="180" fontId="5" fillId="0" borderId="48" xfId="62" applyNumberFormat="1" applyFont="1" applyFill="1" applyBorder="1" applyAlignment="1" applyProtection="1">
      <alignment horizontal="right" vertical="center" shrinkToFit="1"/>
      <protection locked="0"/>
    </xf>
    <xf numFmtId="182" fontId="5" fillId="0" borderId="34" xfId="62" applyNumberFormat="1" applyFont="1" applyFill="1" applyBorder="1" applyAlignment="1" applyProtection="1">
      <alignment horizontal="right" vertical="center" shrinkToFit="1"/>
      <protection/>
    </xf>
    <xf numFmtId="180" fontId="5" fillId="0" borderId="47" xfId="62" applyNumberFormat="1" applyFont="1" applyFill="1" applyBorder="1" applyAlignment="1" applyProtection="1">
      <alignment horizontal="right" vertical="center" shrinkToFit="1"/>
      <protection/>
    </xf>
    <xf numFmtId="0" fontId="0" fillId="0" borderId="0" xfId="62" applyFont="1" applyFill="1" applyBorder="1">
      <alignment/>
      <protection/>
    </xf>
    <xf numFmtId="180" fontId="5" fillId="0" borderId="52" xfId="62" applyNumberFormat="1" applyFont="1" applyFill="1" applyBorder="1" applyAlignment="1">
      <alignment horizontal="center" vertical="center"/>
      <protection/>
    </xf>
    <xf numFmtId="180" fontId="5" fillId="0" borderId="53" xfId="62" applyNumberFormat="1" applyFont="1" applyFill="1" applyBorder="1" applyAlignment="1">
      <alignment horizontal="right" vertical="center" shrinkToFit="1"/>
      <protection/>
    </xf>
    <xf numFmtId="180" fontId="5" fillId="0" borderId="41" xfId="62" applyNumberFormat="1" applyFont="1" applyFill="1" applyBorder="1" applyAlignment="1">
      <alignment horizontal="right" vertical="center" shrinkToFit="1"/>
      <protection/>
    </xf>
    <xf numFmtId="180" fontId="5" fillId="0" borderId="66" xfId="62" applyNumberFormat="1" applyFont="1" applyFill="1" applyBorder="1" applyAlignment="1">
      <alignment horizontal="right" vertical="center" shrinkToFit="1"/>
      <protection/>
    </xf>
    <xf numFmtId="180" fontId="5" fillId="0" borderId="25" xfId="62" applyNumberFormat="1" applyFont="1" applyFill="1" applyBorder="1" applyAlignment="1">
      <alignment horizontal="right" vertical="center" shrinkToFit="1"/>
      <protection/>
    </xf>
    <xf numFmtId="0" fontId="52" fillId="0" borderId="0" xfId="0" applyFont="1" applyFill="1" applyAlignment="1">
      <alignment vertical="center"/>
    </xf>
    <xf numFmtId="0" fontId="53" fillId="0" borderId="0" xfId="0" applyFont="1" applyFill="1" applyAlignment="1">
      <alignment vertical="center"/>
    </xf>
    <xf numFmtId="0" fontId="0" fillId="0" borderId="0" xfId="0" applyFill="1" applyAlignment="1">
      <alignment vertical="center"/>
    </xf>
    <xf numFmtId="0" fontId="52" fillId="0" borderId="0" xfId="0" applyFont="1" applyFill="1" applyAlignment="1">
      <alignment horizontal="right" vertical="center"/>
    </xf>
    <xf numFmtId="0" fontId="52" fillId="0" borderId="0" xfId="0" applyFont="1" applyFill="1" applyAlignment="1">
      <alignment vertical="center" wrapText="1"/>
    </xf>
    <xf numFmtId="0" fontId="52" fillId="0" borderId="17" xfId="0" applyFont="1" applyFill="1" applyBorder="1" applyAlignment="1">
      <alignment vertical="center" wrapText="1"/>
    </xf>
    <xf numFmtId="0" fontId="0" fillId="0" borderId="67" xfId="0" applyFill="1" applyBorder="1" applyAlignment="1">
      <alignment vertical="center"/>
    </xf>
    <xf numFmtId="0" fontId="0" fillId="0" borderId="10" xfId="0" applyFill="1" applyBorder="1" applyAlignment="1">
      <alignment vertical="center"/>
    </xf>
    <xf numFmtId="0" fontId="0" fillId="0" borderId="41" xfId="0"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68" xfId="0" applyBorder="1" applyAlignment="1">
      <alignment vertical="center"/>
    </xf>
    <xf numFmtId="0" fontId="0" fillId="0" borderId="70"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0" fillId="0" borderId="75"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6" xfId="0" applyFill="1" applyBorder="1" applyAlignment="1">
      <alignment horizontal="center" vertical="center"/>
    </xf>
    <xf numFmtId="0" fontId="0" fillId="0" borderId="77" xfId="0" applyFill="1" applyBorder="1" applyAlignment="1">
      <alignment vertical="center"/>
    </xf>
    <xf numFmtId="0" fontId="0" fillId="0" borderId="76" xfId="0" applyFill="1" applyBorder="1" applyAlignment="1">
      <alignment vertical="center"/>
    </xf>
    <xf numFmtId="0" fontId="0" fillId="0" borderId="78" xfId="0" applyFill="1" applyBorder="1" applyAlignment="1">
      <alignment vertical="center"/>
    </xf>
    <xf numFmtId="0" fontId="0" fillId="0" borderId="79" xfId="0" applyFill="1" applyBorder="1" applyAlignment="1">
      <alignment vertical="center"/>
    </xf>
    <xf numFmtId="0" fontId="0" fillId="0" borderId="80" xfId="0" applyFill="1" applyBorder="1" applyAlignment="1">
      <alignment vertical="center"/>
    </xf>
    <xf numFmtId="0" fontId="0" fillId="0" borderId="81"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0" xfId="0" applyAlignment="1">
      <alignment vertical="center"/>
    </xf>
    <xf numFmtId="0" fontId="52" fillId="0" borderId="82" xfId="0" applyFont="1" applyFill="1" applyBorder="1" applyAlignment="1">
      <alignment vertical="center"/>
    </xf>
    <xf numFmtId="0" fontId="52" fillId="0" borderId="83" xfId="0" applyFont="1" applyFill="1" applyBorder="1" applyAlignment="1">
      <alignment vertical="center"/>
    </xf>
    <xf numFmtId="0" fontId="52" fillId="0" borderId="84" xfId="0" applyFont="1" applyFill="1" applyBorder="1" applyAlignment="1">
      <alignment vertical="center" wrapText="1"/>
    </xf>
    <xf numFmtId="0" fontId="0" fillId="0" borderId="39" xfId="0" applyFill="1" applyBorder="1" applyAlignment="1">
      <alignment vertical="center"/>
    </xf>
    <xf numFmtId="0" fontId="0" fillId="0" borderId="75" xfId="0" applyFill="1" applyBorder="1" applyAlignment="1">
      <alignment vertical="center"/>
    </xf>
    <xf numFmtId="0" fontId="0" fillId="0" borderId="81" xfId="0" applyFill="1" applyBorder="1" applyAlignment="1">
      <alignment vertical="center"/>
    </xf>
    <xf numFmtId="0" fontId="53" fillId="0" borderId="0" xfId="0" applyFont="1" applyAlignment="1">
      <alignment vertical="center"/>
    </xf>
    <xf numFmtId="0" fontId="52" fillId="0" borderId="0" xfId="0" applyFont="1" applyAlignment="1">
      <alignment vertical="center"/>
    </xf>
    <xf numFmtId="0" fontId="52" fillId="0" borderId="0" xfId="0" applyFont="1" applyAlignment="1">
      <alignment horizontal="right" vertical="center"/>
    </xf>
    <xf numFmtId="0" fontId="52" fillId="0" borderId="14" xfId="0" applyFont="1" applyFill="1" applyBorder="1" applyAlignment="1">
      <alignment vertical="center" wrapText="1"/>
    </xf>
    <xf numFmtId="0" fontId="52" fillId="0" borderId="53"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85" xfId="0" applyFont="1" applyFill="1" applyBorder="1" applyAlignment="1">
      <alignment horizontal="center" vertical="center" wrapText="1"/>
    </xf>
    <xf numFmtId="0" fontId="0" fillId="0" borderId="67" xfId="0" applyBorder="1" applyAlignment="1">
      <alignment vertical="center"/>
    </xf>
    <xf numFmtId="0" fontId="0" fillId="0" borderId="10"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4" xfId="0" applyBorder="1" applyAlignment="1">
      <alignment vertical="center"/>
    </xf>
    <xf numFmtId="0" fontId="0" fillId="0" borderId="76" xfId="0" applyBorder="1" applyAlignment="1">
      <alignment horizontal="center" vertical="center"/>
    </xf>
    <xf numFmtId="0" fontId="0" fillId="0" borderId="77" xfId="0" applyBorder="1" applyAlignment="1">
      <alignment vertical="center"/>
    </xf>
    <xf numFmtId="0" fontId="0" fillId="0" borderId="76" xfId="0" applyBorder="1" applyAlignment="1">
      <alignment vertical="center"/>
    </xf>
    <xf numFmtId="0" fontId="0" fillId="0" borderId="80" xfId="0" applyBorder="1" applyAlignment="1">
      <alignment vertical="center"/>
    </xf>
    <xf numFmtId="0" fontId="54" fillId="0" borderId="0" xfId="0" applyFont="1" applyFill="1" applyAlignment="1">
      <alignment vertical="center"/>
    </xf>
    <xf numFmtId="0" fontId="54" fillId="0" borderId="39" xfId="0" applyFont="1" applyBorder="1" applyAlignment="1">
      <alignment vertical="center"/>
    </xf>
    <xf numFmtId="0" fontId="54" fillId="0" borderId="41" xfId="0" applyFont="1" applyBorder="1" applyAlignment="1">
      <alignment vertical="center"/>
    </xf>
    <xf numFmtId="0" fontId="54" fillId="0" borderId="81" xfId="0" applyFont="1" applyFill="1" applyBorder="1" applyAlignment="1">
      <alignment vertical="center"/>
    </xf>
    <xf numFmtId="0" fontId="54" fillId="0" borderId="78" xfId="0" applyFont="1" applyFill="1" applyBorder="1" applyAlignment="1">
      <alignment vertical="center"/>
    </xf>
    <xf numFmtId="0" fontId="54" fillId="0" borderId="0" xfId="0" applyFont="1" applyAlignment="1">
      <alignment vertical="center"/>
    </xf>
    <xf numFmtId="0" fontId="54" fillId="0" borderId="67" xfId="0" applyFont="1" applyBorder="1" applyAlignment="1">
      <alignment vertical="center"/>
    </xf>
    <xf numFmtId="0" fontId="54" fillId="0" borderId="68" xfId="0" applyFont="1" applyBorder="1" applyAlignment="1">
      <alignment vertical="center"/>
    </xf>
    <xf numFmtId="0" fontId="54" fillId="0" borderId="70" xfId="0" applyFont="1" applyBorder="1" applyAlignment="1">
      <alignment vertical="center"/>
    </xf>
    <xf numFmtId="0" fontId="54" fillId="0" borderId="73" xfId="0" applyFont="1" applyBorder="1" applyAlignment="1">
      <alignment vertical="center"/>
    </xf>
    <xf numFmtId="0" fontId="54" fillId="0" borderId="76" xfId="0" applyFont="1" applyBorder="1" applyAlignment="1">
      <alignment vertical="center"/>
    </xf>
    <xf numFmtId="0" fontId="54" fillId="0" borderId="79" xfId="0" applyFont="1" applyBorder="1" applyAlignment="1">
      <alignment vertical="center"/>
    </xf>
    <xf numFmtId="0" fontId="0" fillId="0" borderId="13"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55" fillId="0" borderId="91" xfId="0" applyFont="1" applyFill="1" applyBorder="1" applyAlignment="1">
      <alignment vertical="center" wrapText="1"/>
    </xf>
    <xf numFmtId="0" fontId="55" fillId="0" borderId="0" xfId="0" applyFont="1" applyFill="1" applyBorder="1" applyAlignment="1">
      <alignment vertical="center" wrapText="1"/>
    </xf>
    <xf numFmtId="0" fontId="55" fillId="0" borderId="83"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92" xfId="0" applyFont="1" applyFill="1" applyBorder="1" applyAlignment="1">
      <alignment vertical="center" wrapText="1"/>
    </xf>
    <xf numFmtId="0" fontId="55" fillId="0" borderId="16" xfId="0" applyFont="1" applyFill="1" applyBorder="1" applyAlignment="1">
      <alignment vertical="center" wrapText="1"/>
    </xf>
    <xf numFmtId="0" fontId="55" fillId="0" borderId="84"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0" fillId="0" borderId="89" xfId="0" applyFill="1" applyBorder="1" applyAlignment="1">
      <alignment vertical="center"/>
    </xf>
    <xf numFmtId="0" fontId="52" fillId="0" borderId="91" xfId="0" applyFont="1" applyFill="1" applyBorder="1" applyAlignment="1">
      <alignment vertical="center" wrapText="1"/>
    </xf>
    <xf numFmtId="0" fontId="52" fillId="0" borderId="0" xfId="0" applyFont="1" applyFill="1" applyBorder="1" applyAlignment="1">
      <alignment vertical="center" wrapText="1"/>
    </xf>
    <xf numFmtId="0" fontId="52" fillId="0" borderId="92" xfId="0" applyFont="1" applyFill="1" applyBorder="1" applyAlignment="1">
      <alignment vertical="center" wrapText="1"/>
    </xf>
    <xf numFmtId="0" fontId="52" fillId="0" borderId="16" xfId="0" applyFont="1" applyFill="1" applyBorder="1" applyAlignment="1">
      <alignment vertical="center" wrapText="1"/>
    </xf>
    <xf numFmtId="0" fontId="56" fillId="0" borderId="0" xfId="0" applyFont="1" applyAlignment="1">
      <alignment vertical="center"/>
    </xf>
    <xf numFmtId="0" fontId="55" fillId="0" borderId="0" xfId="0" applyFont="1" applyAlignment="1">
      <alignment vertical="center"/>
    </xf>
    <xf numFmtId="0" fontId="54" fillId="0" borderId="0" xfId="0" applyFont="1" applyFill="1" applyAlignment="1">
      <alignment horizontal="right" vertical="center"/>
    </xf>
    <xf numFmtId="0" fontId="55" fillId="0" borderId="0" xfId="0" applyFont="1" applyFill="1" applyAlignment="1">
      <alignment vertical="center"/>
    </xf>
    <xf numFmtId="0" fontId="55" fillId="0" borderId="82" xfId="0" applyFont="1" applyFill="1" applyBorder="1" applyAlignment="1">
      <alignment vertical="center"/>
    </xf>
    <xf numFmtId="0" fontId="55" fillId="0" borderId="83" xfId="0" applyFont="1" applyFill="1" applyBorder="1" applyAlignment="1">
      <alignment vertical="center"/>
    </xf>
    <xf numFmtId="0" fontId="55" fillId="0" borderId="0" xfId="0" applyFont="1" applyFill="1" applyAlignment="1">
      <alignment vertical="center" wrapText="1"/>
    </xf>
    <xf numFmtId="0" fontId="55" fillId="0" borderId="84" xfId="0" applyFont="1" applyFill="1" applyBorder="1" applyAlignment="1">
      <alignment vertical="center" wrapText="1"/>
    </xf>
    <xf numFmtId="0" fontId="54" fillId="0" borderId="10" xfId="0" applyFont="1" applyBorder="1" applyAlignment="1">
      <alignment vertical="center"/>
    </xf>
    <xf numFmtId="0" fontId="54" fillId="0" borderId="69" xfId="0" applyFont="1" applyBorder="1" applyAlignment="1">
      <alignment vertical="center"/>
    </xf>
    <xf numFmtId="0" fontId="54" fillId="0" borderId="72" xfId="0" applyFont="1" applyBorder="1" applyAlignment="1">
      <alignment vertical="center"/>
    </xf>
    <xf numFmtId="0" fontId="54" fillId="0" borderId="71" xfId="0" applyFont="1" applyBorder="1" applyAlignment="1">
      <alignment vertical="center"/>
    </xf>
    <xf numFmtId="0" fontId="54" fillId="0" borderId="75" xfId="0" applyFont="1" applyBorder="1" applyAlignment="1">
      <alignment vertical="center"/>
    </xf>
    <xf numFmtId="0" fontId="54" fillId="0" borderId="76" xfId="0" applyFont="1" applyBorder="1" applyAlignment="1">
      <alignment horizontal="center" vertical="center"/>
    </xf>
    <xf numFmtId="0" fontId="54" fillId="0" borderId="78" xfId="0" applyFont="1" applyBorder="1" applyAlignment="1">
      <alignment vertical="center"/>
    </xf>
    <xf numFmtId="0" fontId="54" fillId="0" borderId="77" xfId="0" applyFont="1" applyBorder="1" applyAlignment="1">
      <alignment vertical="center"/>
    </xf>
    <xf numFmtId="0" fontId="54" fillId="0" borderId="79" xfId="0" applyFont="1" applyFill="1" applyBorder="1" applyAlignment="1">
      <alignment vertical="center"/>
    </xf>
    <xf numFmtId="0" fontId="54" fillId="0" borderId="80" xfId="0" applyFont="1" applyFill="1" applyBorder="1" applyAlignment="1">
      <alignment vertical="center"/>
    </xf>
    <xf numFmtId="0" fontId="54" fillId="0" borderId="76" xfId="0" applyFont="1" applyFill="1" applyBorder="1" applyAlignment="1">
      <alignment vertical="center"/>
    </xf>
    <xf numFmtId="0" fontId="54" fillId="0" borderId="77" xfId="0" applyFont="1" applyFill="1" applyBorder="1" applyAlignment="1">
      <alignment vertical="center"/>
    </xf>
    <xf numFmtId="0" fontId="54" fillId="0" borderId="81" xfId="0" applyFont="1" applyBorder="1" applyAlignment="1">
      <alignment vertical="center"/>
    </xf>
    <xf numFmtId="0" fontId="54" fillId="0" borderId="74" xfId="0" applyFont="1" applyBorder="1" applyAlignment="1">
      <alignment vertical="center"/>
    </xf>
    <xf numFmtId="0" fontId="54" fillId="0" borderId="0" xfId="0" applyFont="1" applyAlignment="1">
      <alignment vertical="center"/>
    </xf>
    <xf numFmtId="0" fontId="56" fillId="0" borderId="0" xfId="0" applyFont="1" applyFill="1" applyAlignment="1">
      <alignment vertical="center"/>
    </xf>
    <xf numFmtId="0" fontId="55" fillId="0" borderId="0" xfId="0" applyFont="1" applyFill="1" applyAlignment="1">
      <alignment horizontal="right" vertical="center"/>
    </xf>
    <xf numFmtId="0" fontId="55" fillId="0" borderId="0" xfId="0" applyFont="1" applyFill="1" applyBorder="1" applyAlignment="1">
      <alignment vertical="center"/>
    </xf>
    <xf numFmtId="0" fontId="55" fillId="0" borderId="83" xfId="0" applyFont="1" applyFill="1" applyBorder="1" applyAlignment="1">
      <alignment vertical="center" wrapText="1"/>
    </xf>
    <xf numFmtId="0" fontId="55" fillId="0" borderId="25" xfId="0" applyFont="1" applyFill="1" applyBorder="1" applyAlignment="1">
      <alignment horizontal="center" vertical="center" wrapText="1"/>
    </xf>
    <xf numFmtId="0" fontId="55" fillId="0" borderId="93" xfId="0" applyFont="1" applyFill="1" applyBorder="1" applyAlignment="1">
      <alignment horizontal="center" vertical="center" textRotation="255" wrapText="1"/>
    </xf>
    <xf numFmtId="0" fontId="0" fillId="0" borderId="0" xfId="0" applyAlignment="1">
      <alignment horizontal="right" vertical="center"/>
    </xf>
    <xf numFmtId="0" fontId="0" fillId="0" borderId="0" xfId="0" applyFill="1" applyAlignment="1">
      <alignment horizontal="right" vertical="center"/>
    </xf>
    <xf numFmtId="0" fontId="52" fillId="0" borderId="0" xfId="0" applyFont="1" applyFill="1" applyBorder="1" applyAlignment="1">
      <alignment vertical="center"/>
    </xf>
    <xf numFmtId="0" fontId="52" fillId="0" borderId="14" xfId="0" applyFont="1" applyFill="1" applyBorder="1" applyAlignment="1">
      <alignment vertical="center"/>
    </xf>
    <xf numFmtId="0" fontId="52" fillId="0" borderId="25" xfId="0" applyFont="1" applyFill="1" applyBorder="1" applyAlignment="1">
      <alignment horizontal="center" vertical="center" textRotation="255" wrapText="1"/>
    </xf>
    <xf numFmtId="0" fontId="52" fillId="0" borderId="93" xfId="0" applyFont="1" applyFill="1" applyBorder="1" applyAlignment="1">
      <alignment horizontal="center" vertical="center" textRotation="255" wrapText="1"/>
    </xf>
    <xf numFmtId="0" fontId="0" fillId="0" borderId="94" xfId="0" applyFill="1" applyBorder="1" applyAlignment="1">
      <alignment vertical="center"/>
    </xf>
    <xf numFmtId="0" fontId="55" fillId="0" borderId="25" xfId="0" applyFont="1" applyFill="1" applyBorder="1" applyAlignment="1">
      <alignment horizontal="center" vertical="center" textRotation="255" wrapText="1"/>
    </xf>
    <xf numFmtId="0" fontId="52" fillId="0" borderId="91" xfId="0" applyFont="1"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56" fillId="0" borderId="0" xfId="0" applyFont="1" applyAlignment="1">
      <alignment vertical="center"/>
    </xf>
    <xf numFmtId="0" fontId="54" fillId="0" borderId="0" xfId="0" applyFont="1" applyAlignment="1">
      <alignment horizontal="right" vertical="center"/>
    </xf>
    <xf numFmtId="0" fontId="55" fillId="0" borderId="53" xfId="0" applyFont="1" applyFill="1" applyBorder="1" applyAlignment="1">
      <alignment vertical="center" wrapText="1"/>
    </xf>
    <xf numFmtId="0" fontId="55" fillId="0" borderId="53" xfId="0" applyFont="1" applyFill="1" applyBorder="1" applyAlignment="1">
      <alignment horizontal="center" vertical="center" textRotation="255" wrapText="1"/>
    </xf>
    <xf numFmtId="0" fontId="54" fillId="0" borderId="86" xfId="0" applyFont="1" applyBorder="1" applyAlignment="1">
      <alignment vertical="center"/>
    </xf>
    <xf numFmtId="0" fontId="54" fillId="0" borderId="88" xfId="0" applyFont="1" applyBorder="1" applyAlignment="1">
      <alignment vertical="center"/>
    </xf>
    <xf numFmtId="0" fontId="52" fillId="0" borderId="0" xfId="0" applyFont="1" applyFill="1" applyAlignment="1">
      <alignment vertical="center"/>
    </xf>
    <xf numFmtId="0" fontId="0" fillId="0" borderId="0" xfId="0" applyFill="1" applyAlignment="1" applyProtection="1">
      <alignment/>
      <protection/>
    </xf>
    <xf numFmtId="0" fontId="6" fillId="0" borderId="0" xfId="0" applyFont="1" applyFill="1" applyAlignment="1" applyProtection="1">
      <alignment/>
      <protection/>
    </xf>
    <xf numFmtId="0" fontId="6" fillId="0" borderId="67" xfId="0" applyFont="1" applyFill="1" applyBorder="1" applyAlignment="1" applyProtection="1">
      <alignment horizontal="right" vertical="center"/>
      <protection/>
    </xf>
    <xf numFmtId="0" fontId="6" fillId="0" borderId="41" xfId="0" applyFont="1" applyFill="1" applyBorder="1" applyAlignment="1" applyProtection="1">
      <alignment horizontal="right" vertical="center"/>
      <protection/>
    </xf>
    <xf numFmtId="0" fontId="6" fillId="0" borderId="39" xfId="0" applyFont="1" applyFill="1" applyBorder="1" applyAlignment="1" applyProtection="1">
      <alignment horizontal="right" vertical="center"/>
      <protection/>
    </xf>
    <xf numFmtId="0" fontId="6" fillId="0" borderId="10" xfId="0" applyFont="1" applyFill="1" applyBorder="1" applyAlignment="1" applyProtection="1">
      <alignment horizontal="right" vertical="center"/>
      <protection/>
    </xf>
    <xf numFmtId="0" fontId="6" fillId="0" borderId="41"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57" fillId="0" borderId="41" xfId="0" applyFont="1" applyFill="1" applyBorder="1" applyAlignment="1" applyProtection="1">
      <alignment horizontal="right" vertical="center"/>
      <protection/>
    </xf>
    <xf numFmtId="0" fontId="0" fillId="0" borderId="0" xfId="0" applyFill="1" applyAlignment="1">
      <alignment vertical="center" wrapText="1"/>
    </xf>
    <xf numFmtId="0" fontId="52" fillId="0" borderId="53" xfId="0" applyFont="1" applyFill="1" applyBorder="1" applyAlignment="1">
      <alignment horizontal="center" vertical="center" wrapText="1"/>
    </xf>
    <xf numFmtId="0" fontId="52" fillId="0" borderId="85" xfId="0" applyFont="1" applyFill="1" applyBorder="1" applyAlignment="1">
      <alignment horizontal="center" vertical="center" wrapText="1"/>
    </xf>
    <xf numFmtId="0" fontId="52" fillId="0" borderId="12" xfId="0" applyFont="1" applyFill="1" applyBorder="1" applyAlignment="1">
      <alignment horizontal="center" vertical="center" wrapText="1"/>
    </xf>
    <xf numFmtId="183" fontId="5" fillId="0" borderId="41" xfId="62" applyNumberFormat="1" applyFont="1" applyFill="1" applyBorder="1" applyAlignment="1" applyProtection="1">
      <alignment horizontal="right" vertical="center" shrinkToFit="1"/>
      <protection locked="0"/>
    </xf>
    <xf numFmtId="183" fontId="5" fillId="0" borderId="40" xfId="62" applyNumberFormat="1" applyFont="1" applyFill="1" applyBorder="1" applyAlignment="1" applyProtection="1">
      <alignment horizontal="right" vertical="center" shrinkToFit="1"/>
      <protection/>
    </xf>
    <xf numFmtId="182" fontId="5" fillId="0" borderId="11" xfId="62" applyNumberFormat="1" applyFont="1" applyFill="1" applyBorder="1" applyAlignment="1">
      <alignment horizontal="right" vertical="center"/>
      <protection/>
    </xf>
    <xf numFmtId="182" fontId="5" fillId="0" borderId="39" xfId="62" applyNumberFormat="1" applyFont="1" applyFill="1" applyBorder="1" applyAlignment="1" applyProtection="1">
      <alignment horizontal="right" vertical="center" shrinkToFit="1"/>
      <protection hidden="1"/>
    </xf>
    <xf numFmtId="182" fontId="5" fillId="0" borderId="11" xfId="62" applyNumberFormat="1" applyFont="1" applyFill="1" applyBorder="1" applyAlignment="1" applyProtection="1">
      <alignment horizontal="right" vertical="center" shrinkToFit="1"/>
      <protection hidden="1"/>
    </xf>
    <xf numFmtId="0" fontId="5" fillId="0" borderId="36" xfId="62" applyFont="1" applyFill="1" applyBorder="1" applyAlignment="1">
      <alignment horizontal="center" vertical="center"/>
      <protection/>
    </xf>
    <xf numFmtId="183" fontId="5" fillId="0" borderId="100" xfId="62" applyNumberFormat="1" applyFont="1" applyFill="1" applyBorder="1" applyAlignment="1" applyProtection="1">
      <alignment horizontal="right" vertical="center" shrinkToFit="1"/>
      <protection/>
    </xf>
    <xf numFmtId="182" fontId="5" fillId="0" borderId="21" xfId="62" applyNumberFormat="1" applyFont="1" applyFill="1" applyBorder="1" applyAlignment="1" applyProtection="1">
      <alignment horizontal="right" vertical="center" shrinkToFit="1"/>
      <protection/>
    </xf>
    <xf numFmtId="182" fontId="5" fillId="0" borderId="100" xfId="62" applyNumberFormat="1" applyFont="1" applyFill="1" applyBorder="1" applyAlignment="1" applyProtection="1">
      <alignment horizontal="right" vertical="center" shrinkToFit="1"/>
      <protection/>
    </xf>
    <xf numFmtId="180" fontId="5" fillId="0" borderId="14" xfId="62" applyNumberFormat="1" applyFont="1" applyFill="1" applyBorder="1" applyAlignment="1" applyProtection="1">
      <alignment horizontal="right" vertical="center" shrinkToFit="1"/>
      <protection/>
    </xf>
    <xf numFmtId="180" fontId="5" fillId="0" borderId="10" xfId="62" applyNumberFormat="1" applyFont="1" applyFill="1" applyBorder="1" applyAlignment="1">
      <alignment horizontal="right" vertical="center" shrinkToFit="1"/>
      <protection/>
    </xf>
    <xf numFmtId="180" fontId="5" fillId="0" borderId="40" xfId="62" applyNumberFormat="1" applyFont="1" applyFill="1" applyBorder="1" applyAlignment="1">
      <alignment horizontal="right" vertical="center" shrinkToFit="1"/>
      <protection/>
    </xf>
    <xf numFmtId="0" fontId="55" fillId="0" borderId="11" xfId="0" applyFont="1" applyFill="1" applyBorder="1" applyAlignment="1">
      <alignment horizontal="center" vertical="center" wrapText="1"/>
    </xf>
    <xf numFmtId="0" fontId="55" fillId="0" borderId="83"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4" fillId="0" borderId="90" xfId="0" applyFont="1" applyBorder="1" applyAlignment="1">
      <alignment vertical="center"/>
    </xf>
    <xf numFmtId="0" fontId="0" fillId="0" borderId="68" xfId="0" applyFont="1" applyFill="1" applyBorder="1" applyAlignment="1" applyProtection="1">
      <alignment vertical="center"/>
      <protection/>
    </xf>
    <xf numFmtId="0" fontId="0" fillId="0" borderId="101" xfId="0" applyFont="1" applyFill="1" applyBorder="1" applyAlignment="1" applyProtection="1">
      <alignment vertical="center"/>
      <protection/>
    </xf>
    <xf numFmtId="0" fontId="0" fillId="0" borderId="102" xfId="0" applyFont="1" applyFill="1" applyBorder="1" applyAlignment="1" applyProtection="1">
      <alignment horizontal="left" vertical="center" wrapText="1"/>
      <protection/>
    </xf>
    <xf numFmtId="0" fontId="6" fillId="0" borderId="103" xfId="0" applyFont="1" applyFill="1" applyBorder="1" applyAlignment="1" applyProtection="1">
      <alignment horizontal="right" vertical="center"/>
      <protection/>
    </xf>
    <xf numFmtId="0" fontId="6" fillId="0" borderId="104" xfId="0" applyFont="1" applyFill="1" applyBorder="1" applyAlignment="1" applyProtection="1">
      <alignment horizontal="right" vertical="center"/>
      <protection/>
    </xf>
    <xf numFmtId="0" fontId="6" fillId="0" borderId="105" xfId="0" applyFont="1" applyFill="1" applyBorder="1" applyAlignment="1" applyProtection="1">
      <alignment horizontal="right" vertical="center"/>
      <protection/>
    </xf>
    <xf numFmtId="0" fontId="6" fillId="0" borderId="106" xfId="0" applyFont="1" applyFill="1" applyBorder="1" applyAlignment="1" applyProtection="1">
      <alignment horizontal="right" vertical="center"/>
      <protection/>
    </xf>
    <xf numFmtId="0" fontId="6" fillId="0" borderId="107" xfId="0" applyFont="1" applyFill="1" applyBorder="1" applyAlignment="1" applyProtection="1">
      <alignment horizontal="right" vertical="center"/>
      <protection/>
    </xf>
    <xf numFmtId="0" fontId="6" fillId="0" borderId="108" xfId="0" applyFont="1" applyFill="1" applyBorder="1" applyAlignment="1" applyProtection="1">
      <alignment horizontal="right" vertical="center"/>
      <protection/>
    </xf>
    <xf numFmtId="0" fontId="6" fillId="0" borderId="109" xfId="0" applyFont="1" applyFill="1" applyBorder="1" applyAlignment="1" applyProtection="1">
      <alignment horizontal="right" vertical="center"/>
      <protection/>
    </xf>
    <xf numFmtId="0" fontId="6" fillId="0" borderId="110" xfId="0" applyFont="1" applyFill="1" applyBorder="1" applyAlignment="1" applyProtection="1">
      <alignment horizontal="right" vertical="center"/>
      <protection/>
    </xf>
    <xf numFmtId="0" fontId="52" fillId="0" borderId="0" xfId="0" applyFont="1" applyFill="1" applyAlignment="1">
      <alignment vertical="center"/>
    </xf>
    <xf numFmtId="0" fontId="54" fillId="0" borderId="0" xfId="0" applyFont="1" applyFill="1" applyAlignment="1">
      <alignment vertical="center"/>
    </xf>
    <xf numFmtId="0" fontId="0" fillId="0" borderId="0" xfId="0" applyFill="1" applyBorder="1" applyAlignment="1">
      <alignment vertical="center"/>
    </xf>
    <xf numFmtId="0" fontId="5" fillId="0" borderId="71" xfId="62" applyFont="1" applyFill="1" applyBorder="1" applyAlignment="1">
      <alignment vertical="center"/>
      <protection/>
    </xf>
    <xf numFmtId="183" fontId="5" fillId="0" borderId="72" xfId="62" applyNumberFormat="1" applyFont="1" applyFill="1" applyBorder="1" applyAlignment="1">
      <alignment horizontal="right" vertical="center"/>
      <protection/>
    </xf>
    <xf numFmtId="183" fontId="5" fillId="0" borderId="71" xfId="62" applyNumberFormat="1" applyFont="1" applyFill="1" applyBorder="1" applyAlignment="1" applyProtection="1">
      <alignment horizontal="right" vertical="center" shrinkToFit="1"/>
      <protection/>
    </xf>
    <xf numFmtId="182" fontId="5" fillId="0" borderId="111" xfId="62" applyNumberFormat="1" applyFont="1" applyFill="1" applyBorder="1" applyAlignment="1" applyProtection="1">
      <alignment horizontal="right" vertical="center" shrinkToFit="1"/>
      <protection hidden="1"/>
    </xf>
    <xf numFmtId="183" fontId="5" fillId="0" borderId="71" xfId="62" applyNumberFormat="1" applyFont="1" applyFill="1" applyBorder="1" applyAlignment="1" applyProtection="1">
      <alignment horizontal="right" vertical="center" shrinkToFit="1"/>
      <protection locked="0"/>
    </xf>
    <xf numFmtId="182" fontId="5" fillId="0" borderId="111" xfId="62" applyNumberFormat="1" applyFont="1" applyFill="1" applyBorder="1" applyAlignment="1" applyProtection="1">
      <alignment horizontal="right" vertical="center" shrinkToFit="1"/>
      <protection/>
    </xf>
    <xf numFmtId="183" fontId="5" fillId="0" borderId="112" xfId="62" applyNumberFormat="1" applyFont="1" applyFill="1" applyBorder="1" applyAlignment="1" applyProtection="1">
      <alignment horizontal="right" vertical="center" shrinkToFit="1"/>
      <protection locked="0"/>
    </xf>
    <xf numFmtId="182" fontId="5" fillId="0" borderId="75" xfId="62" applyNumberFormat="1" applyFont="1" applyFill="1" applyBorder="1" applyAlignment="1" applyProtection="1">
      <alignment horizontal="right" vertical="center" shrinkToFit="1"/>
      <protection/>
    </xf>
    <xf numFmtId="183" fontId="5" fillId="0" borderId="112" xfId="62" applyNumberFormat="1" applyFont="1" applyFill="1" applyBorder="1" applyAlignment="1" applyProtection="1">
      <alignment horizontal="right" vertical="center" shrinkToFit="1"/>
      <protection/>
    </xf>
    <xf numFmtId="182" fontId="5" fillId="0" borderId="75" xfId="62" applyNumberFormat="1" applyFont="1" applyFill="1" applyBorder="1" applyAlignment="1" applyProtection="1">
      <alignment horizontal="right" vertical="center" shrinkToFit="1"/>
      <protection hidden="1"/>
    </xf>
    <xf numFmtId="183" fontId="5" fillId="0" borderId="72" xfId="62" applyNumberFormat="1" applyFont="1" applyFill="1" applyBorder="1" applyAlignment="1" applyProtection="1">
      <alignment horizontal="right" vertical="center" shrinkToFit="1"/>
      <protection locked="0"/>
    </xf>
    <xf numFmtId="183" fontId="5" fillId="0" borderId="72" xfId="62" applyNumberFormat="1" applyFont="1" applyFill="1" applyBorder="1" applyAlignment="1">
      <alignment horizontal="right" vertical="center" shrinkToFit="1"/>
      <protection/>
    </xf>
    <xf numFmtId="0" fontId="7" fillId="0" borderId="15"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52" fillId="0" borderId="77" xfId="0" applyFont="1" applyFill="1" applyBorder="1" applyAlignment="1">
      <alignment vertical="center"/>
    </xf>
    <xf numFmtId="180" fontId="5" fillId="0" borderId="18" xfId="62" applyNumberFormat="1" applyFont="1" applyFill="1" applyBorder="1" applyAlignment="1" applyProtection="1">
      <alignment horizontal="right" vertical="center" shrinkToFit="1"/>
      <protection/>
    </xf>
    <xf numFmtId="180" fontId="5" fillId="0" borderId="113" xfId="62" applyNumberFormat="1" applyFont="1" applyFill="1" applyBorder="1" applyAlignment="1" applyProtection="1">
      <alignment horizontal="right" vertical="center" shrinkToFit="1"/>
      <protection/>
    </xf>
    <xf numFmtId="183" fontId="5" fillId="0" borderId="100" xfId="62" applyNumberFormat="1" applyFont="1" applyFill="1" applyBorder="1" applyAlignment="1">
      <alignment horizontal="right" vertical="center" shrinkToFit="1"/>
      <protection/>
    </xf>
    <xf numFmtId="183" fontId="5" fillId="0" borderId="21" xfId="62" applyNumberFormat="1" applyFont="1" applyFill="1" applyBorder="1" applyAlignment="1">
      <alignment horizontal="right" vertical="center" shrinkToFit="1"/>
      <protection/>
    </xf>
    <xf numFmtId="183" fontId="5" fillId="0" borderId="35" xfId="62" applyNumberFormat="1" applyFont="1" applyFill="1" applyBorder="1" applyAlignment="1">
      <alignment horizontal="right" vertical="center" shrinkToFit="1"/>
      <protection/>
    </xf>
    <xf numFmtId="183" fontId="5" fillId="0" borderId="32" xfId="62" applyNumberFormat="1" applyFont="1" applyFill="1" applyBorder="1" applyAlignment="1">
      <alignment horizontal="right" vertical="center" shrinkToFit="1"/>
      <protection/>
    </xf>
    <xf numFmtId="180" fontId="5" fillId="0" borderId="15" xfId="62" applyNumberFormat="1" applyFont="1" applyFill="1" applyBorder="1" applyAlignment="1" applyProtection="1">
      <alignment horizontal="right" vertical="center" shrinkToFit="1"/>
      <protection/>
    </xf>
    <xf numFmtId="0" fontId="54" fillId="0" borderId="69" xfId="0" applyFont="1" applyFill="1" applyBorder="1" applyAlignment="1">
      <alignment vertical="center"/>
    </xf>
    <xf numFmtId="0" fontId="54" fillId="0" borderId="74" xfId="0" applyFont="1" applyFill="1" applyBorder="1" applyAlignment="1">
      <alignment vertical="center"/>
    </xf>
    <xf numFmtId="0" fontId="0" fillId="0" borderId="13" xfId="0" applyFill="1" applyBorder="1" applyAlignment="1">
      <alignment vertical="center"/>
    </xf>
    <xf numFmtId="0" fontId="0" fillId="0" borderId="87" xfId="0" applyFill="1" applyBorder="1" applyAlignment="1">
      <alignment vertical="center"/>
    </xf>
    <xf numFmtId="0" fontId="56" fillId="0" borderId="90" xfId="0" applyFont="1" applyBorder="1" applyAlignment="1">
      <alignment horizontal="center" vertical="center"/>
    </xf>
    <xf numFmtId="0" fontId="56" fillId="0" borderId="76" xfId="0" applyFont="1" applyBorder="1" applyAlignment="1">
      <alignment vertical="center"/>
    </xf>
    <xf numFmtId="0" fontId="56" fillId="0" borderId="78" xfId="0" applyFont="1" applyBorder="1" applyAlignment="1">
      <alignment vertical="center"/>
    </xf>
    <xf numFmtId="0" fontId="56" fillId="0" borderId="79" xfId="0" applyFont="1" applyBorder="1" applyAlignment="1">
      <alignment vertical="center"/>
    </xf>
    <xf numFmtId="0" fontId="56" fillId="0" borderId="81" xfId="0" applyFont="1" applyBorder="1" applyAlignment="1">
      <alignment vertical="center"/>
    </xf>
    <xf numFmtId="0" fontId="56" fillId="0" borderId="77" xfId="0" applyFont="1" applyBorder="1" applyAlignment="1">
      <alignment vertical="center"/>
    </xf>
    <xf numFmtId="0" fontId="56" fillId="0" borderId="80" xfId="0" applyFont="1" applyBorder="1" applyAlignment="1">
      <alignment vertical="center"/>
    </xf>
    <xf numFmtId="0" fontId="6" fillId="0" borderId="39" xfId="0" applyFont="1" applyFill="1" applyBorder="1" applyAlignment="1" applyProtection="1">
      <alignment horizontal="right" vertical="center"/>
      <protection locked="0"/>
    </xf>
    <xf numFmtId="0" fontId="58" fillId="0" borderId="114" xfId="0" applyFont="1" applyFill="1" applyBorder="1" applyAlignment="1" applyProtection="1">
      <alignment vertical="top"/>
      <protection/>
    </xf>
    <xf numFmtId="0" fontId="58" fillId="0" borderId="115" xfId="0" applyFont="1" applyFill="1" applyBorder="1" applyAlignment="1" applyProtection="1">
      <alignment vertical="top"/>
      <protection/>
    </xf>
    <xf numFmtId="0" fontId="6" fillId="0" borderId="115" xfId="0" applyFont="1" applyFill="1" applyBorder="1" applyAlignment="1" applyProtection="1">
      <alignment horizontal="right" vertical="center"/>
      <protection/>
    </xf>
    <xf numFmtId="0" fontId="6" fillId="0" borderId="116" xfId="0" applyFont="1" applyFill="1" applyBorder="1" applyAlignment="1" applyProtection="1">
      <alignment horizontal="right" vertical="center"/>
      <protection/>
    </xf>
    <xf numFmtId="0" fontId="6" fillId="0" borderId="116" xfId="0" applyFont="1" applyFill="1" applyBorder="1" applyAlignment="1" applyProtection="1">
      <alignment horizontal="right" vertical="center"/>
      <protection locked="0"/>
    </xf>
    <xf numFmtId="0" fontId="6" fillId="0" borderId="117" xfId="0" applyFont="1" applyFill="1" applyBorder="1" applyAlignment="1" applyProtection="1">
      <alignment horizontal="right" vertical="center"/>
      <protection/>
    </xf>
    <xf numFmtId="0" fontId="6" fillId="0" borderId="118" xfId="0" applyFont="1" applyFill="1" applyBorder="1" applyAlignment="1" applyProtection="1">
      <alignment horizontal="right" vertical="center"/>
      <protection/>
    </xf>
    <xf numFmtId="0" fontId="6" fillId="0" borderId="119" xfId="0" applyFont="1" applyFill="1" applyBorder="1" applyAlignment="1" applyProtection="1">
      <alignment horizontal="right" vertical="center"/>
      <protection/>
    </xf>
    <xf numFmtId="0" fontId="6" fillId="0" borderId="120" xfId="0" applyFont="1" applyFill="1" applyBorder="1" applyAlignment="1" applyProtection="1">
      <alignment horizontal="right" vertical="center"/>
      <protection/>
    </xf>
    <xf numFmtId="0" fontId="7" fillId="0" borderId="115" xfId="0" applyFont="1" applyFill="1" applyBorder="1" applyAlignment="1" applyProtection="1">
      <alignment horizontal="right" vertical="center"/>
      <protection/>
    </xf>
    <xf numFmtId="0" fontId="6" fillId="0" borderId="121" xfId="0" applyFont="1" applyFill="1" applyBorder="1" applyAlignment="1" applyProtection="1">
      <alignment horizontal="right" vertical="center"/>
      <protection/>
    </xf>
    <xf numFmtId="0" fontId="6" fillId="0" borderId="121" xfId="0" applyFont="1" applyFill="1" applyBorder="1" applyAlignment="1" applyProtection="1">
      <alignment horizontal="right" vertical="center"/>
      <protection locked="0"/>
    </xf>
    <xf numFmtId="0" fontId="6" fillId="0" borderId="122" xfId="0" applyFont="1" applyFill="1" applyBorder="1" applyAlignment="1" applyProtection="1">
      <alignment horizontal="right" vertical="center"/>
      <protection/>
    </xf>
    <xf numFmtId="0" fontId="6" fillId="0" borderId="123" xfId="0" applyFont="1" applyFill="1" applyBorder="1" applyAlignment="1" applyProtection="1">
      <alignment horizontal="right" vertical="center"/>
      <protection/>
    </xf>
    <xf numFmtId="0" fontId="7" fillId="0" borderId="121" xfId="0" applyFont="1" applyFill="1" applyBorder="1" applyAlignment="1" applyProtection="1">
      <alignment horizontal="right" vertical="center"/>
      <protection/>
    </xf>
    <xf numFmtId="0" fontId="57" fillId="0" borderId="121" xfId="0" applyFont="1" applyFill="1" applyBorder="1" applyAlignment="1" applyProtection="1">
      <alignment horizontal="right" vertical="center"/>
      <protection/>
    </xf>
    <xf numFmtId="0" fontId="0" fillId="0" borderId="124" xfId="0" applyFill="1" applyBorder="1" applyAlignment="1" applyProtection="1">
      <alignment/>
      <protection/>
    </xf>
    <xf numFmtId="0" fontId="0" fillId="0" borderId="125" xfId="0" applyFill="1" applyBorder="1" applyAlignment="1" applyProtection="1">
      <alignment/>
      <protection/>
    </xf>
    <xf numFmtId="0" fontId="0" fillId="0" borderId="114" xfId="0" applyFill="1" applyBorder="1" applyAlignment="1" applyProtection="1">
      <alignment/>
      <protection/>
    </xf>
    <xf numFmtId="0" fontId="57" fillId="0" borderId="116" xfId="0" applyFont="1" applyFill="1" applyBorder="1" applyAlignment="1" applyProtection="1">
      <alignment horizontal="right" vertical="center"/>
      <protection/>
    </xf>
    <xf numFmtId="0" fontId="0" fillId="0" borderId="126" xfId="0" applyFill="1" applyBorder="1" applyAlignment="1">
      <alignment vertical="center"/>
    </xf>
    <xf numFmtId="0" fontId="52" fillId="0" borderId="41" xfId="0" applyFont="1" applyFill="1" applyBorder="1" applyAlignment="1">
      <alignment horizontal="center" vertical="center" wrapText="1"/>
    </xf>
    <xf numFmtId="0" fontId="52" fillId="0" borderId="68" xfId="0" applyFont="1" applyFill="1" applyBorder="1" applyAlignment="1">
      <alignment horizontal="center" vertical="center" wrapText="1"/>
    </xf>
    <xf numFmtId="0" fontId="52" fillId="0" borderId="84" xfId="0" applyFont="1" applyFill="1" applyBorder="1" applyAlignment="1">
      <alignment horizontal="center" vertical="center" wrapText="1"/>
    </xf>
    <xf numFmtId="0" fontId="52" fillId="0" borderId="83"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5" fillId="0" borderId="93" xfId="0" applyFont="1" applyFill="1" applyBorder="1" applyAlignment="1">
      <alignment horizontal="center" vertical="center" textRotation="255" wrapText="1"/>
    </xf>
    <xf numFmtId="0" fontId="52" fillId="0" borderId="0" xfId="0" applyFont="1" applyFill="1" applyBorder="1" applyAlignment="1">
      <alignment horizontal="center" vertical="center" wrapText="1"/>
    </xf>
    <xf numFmtId="0" fontId="55" fillId="0" borderId="25" xfId="0" applyFont="1" applyFill="1" applyBorder="1" applyAlignment="1">
      <alignment horizontal="center" vertical="center" textRotation="255" wrapText="1"/>
    </xf>
    <xf numFmtId="0" fontId="55" fillId="0" borderId="11" xfId="0" applyFont="1" applyFill="1" applyBorder="1" applyAlignment="1">
      <alignment horizontal="center" vertical="center" wrapText="1"/>
    </xf>
    <xf numFmtId="0" fontId="55" fillId="0" borderId="14" xfId="0" applyFont="1" applyFill="1" applyBorder="1" applyAlignment="1">
      <alignment horizontal="center" vertical="center" textRotation="255" wrapText="1"/>
    </xf>
    <xf numFmtId="0" fontId="52" fillId="0" borderId="25" xfId="0" applyFont="1" applyFill="1" applyBorder="1" applyAlignment="1">
      <alignment horizontal="center" vertical="center" textRotation="255" wrapText="1"/>
    </xf>
    <xf numFmtId="0" fontId="52" fillId="0" borderId="93" xfId="0" applyFont="1" applyFill="1" applyBorder="1" applyAlignment="1">
      <alignment horizontal="center" vertical="center" textRotation="255" wrapText="1"/>
    </xf>
    <xf numFmtId="0" fontId="52" fillId="0" borderId="0" xfId="0" applyFont="1" applyFill="1" applyBorder="1" applyAlignment="1">
      <alignment horizontal="center" vertical="center" textRotation="255" wrapText="1"/>
    </xf>
    <xf numFmtId="0" fontId="55" fillId="0" borderId="83"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0" fillId="0" borderId="86" xfId="0" applyFill="1" applyBorder="1" applyAlignment="1">
      <alignment vertical="center"/>
    </xf>
    <xf numFmtId="0" fontId="0" fillId="0" borderId="88" xfId="0" applyFill="1" applyBorder="1" applyAlignment="1">
      <alignment vertical="center"/>
    </xf>
    <xf numFmtId="0" fontId="0" fillId="0" borderId="90" xfId="0" applyFill="1" applyBorder="1" applyAlignment="1">
      <alignment vertical="center"/>
    </xf>
    <xf numFmtId="0" fontId="54" fillId="0" borderId="10" xfId="0" applyFont="1" applyFill="1" applyBorder="1" applyAlignment="1">
      <alignment vertical="center"/>
    </xf>
    <xf numFmtId="0" fontId="54" fillId="0" borderId="67" xfId="0" applyFont="1" applyFill="1" applyBorder="1" applyAlignment="1">
      <alignment vertical="center"/>
    </xf>
    <xf numFmtId="0" fontId="54" fillId="0" borderId="41" xfId="0" applyFont="1" applyFill="1" applyBorder="1" applyAlignment="1">
      <alignment vertical="center"/>
    </xf>
    <xf numFmtId="0" fontId="54" fillId="0" borderId="68" xfId="0" applyFont="1" applyFill="1" applyBorder="1" applyAlignment="1">
      <alignment vertical="center"/>
    </xf>
    <xf numFmtId="0" fontId="54" fillId="0" borderId="13" xfId="0" applyFont="1" applyFill="1" applyBorder="1" applyAlignment="1">
      <alignment vertical="center"/>
    </xf>
    <xf numFmtId="0" fontId="54" fillId="0" borderId="39" xfId="0" applyFont="1" applyFill="1" applyBorder="1" applyAlignment="1">
      <alignment vertical="center"/>
    </xf>
    <xf numFmtId="0" fontId="54" fillId="0" borderId="71" xfId="0" applyFont="1" applyFill="1" applyBorder="1" applyAlignment="1">
      <alignment vertical="center"/>
    </xf>
    <xf numFmtId="0" fontId="54" fillId="0" borderId="70" xfId="0" applyFont="1" applyFill="1" applyBorder="1" applyAlignment="1">
      <alignment vertical="center"/>
    </xf>
    <xf numFmtId="0" fontId="54" fillId="0" borderId="72" xfId="0" applyFont="1" applyFill="1" applyBorder="1" applyAlignment="1">
      <alignment vertical="center"/>
    </xf>
    <xf numFmtId="0" fontId="54" fillId="0" borderId="73" xfId="0" applyFont="1" applyFill="1" applyBorder="1" applyAlignment="1">
      <alignment vertical="center"/>
    </xf>
    <xf numFmtId="0" fontId="54" fillId="0" borderId="87" xfId="0" applyFont="1" applyFill="1" applyBorder="1" applyAlignment="1">
      <alignment vertical="center"/>
    </xf>
    <xf numFmtId="0" fontId="54" fillId="0" borderId="75" xfId="0" applyFont="1" applyFill="1" applyBorder="1" applyAlignment="1">
      <alignment vertical="center"/>
    </xf>
    <xf numFmtId="0" fontId="54" fillId="0" borderId="76" xfId="0" applyFont="1" applyFill="1" applyBorder="1" applyAlignment="1">
      <alignment horizontal="center" vertical="center"/>
    </xf>
    <xf numFmtId="0" fontId="54" fillId="0" borderId="89" xfId="0" applyFont="1" applyFill="1" applyBorder="1" applyAlignment="1">
      <alignment vertical="center"/>
    </xf>
    <xf numFmtId="0" fontId="0" fillId="0" borderId="116" xfId="0" applyFill="1" applyBorder="1" applyAlignment="1">
      <alignment vertical="center"/>
    </xf>
    <xf numFmtId="0" fontId="0" fillId="0" borderId="127" xfId="0" applyFill="1" applyBorder="1" applyAlignment="1">
      <alignment vertical="center"/>
    </xf>
    <xf numFmtId="0" fontId="0" fillId="0" borderId="128" xfId="0" applyFont="1" applyFill="1" applyBorder="1" applyAlignment="1" applyProtection="1">
      <alignment vertical="center"/>
      <protection/>
    </xf>
    <xf numFmtId="0" fontId="6" fillId="0" borderId="84" xfId="0" applyFont="1" applyFill="1" applyBorder="1" applyAlignment="1" applyProtection="1">
      <alignment horizontal="right" vertical="center"/>
      <protection/>
    </xf>
    <xf numFmtId="0" fontId="6" fillId="0" borderId="17" xfId="0" applyFont="1" applyFill="1" applyBorder="1" applyAlignment="1" applyProtection="1">
      <alignment horizontal="right" vertical="center"/>
      <protection/>
    </xf>
    <xf numFmtId="0" fontId="6" fillId="0" borderId="15" xfId="0" applyFont="1" applyFill="1" applyBorder="1" applyAlignment="1" applyProtection="1">
      <alignment horizontal="right" vertical="center"/>
      <protection/>
    </xf>
    <xf numFmtId="0" fontId="6" fillId="0" borderId="114" xfId="0" applyFont="1" applyFill="1" applyBorder="1" applyAlignment="1" applyProtection="1">
      <alignment horizontal="right" vertical="center"/>
      <protection/>
    </xf>
    <xf numFmtId="0" fontId="6" fillId="0" borderId="129" xfId="0" applyFont="1" applyFill="1" applyBorder="1" applyAlignment="1" applyProtection="1">
      <alignment horizontal="right" vertical="center"/>
      <protection/>
    </xf>
    <xf numFmtId="0" fontId="6" fillId="0" borderId="11" xfId="0" applyFont="1" applyFill="1" applyBorder="1" applyAlignment="1" applyProtection="1">
      <alignment horizontal="right" vertical="center"/>
      <protection/>
    </xf>
    <xf numFmtId="0" fontId="6" fillId="0" borderId="130" xfId="0" applyFont="1" applyFill="1" applyBorder="1" applyAlignment="1" applyProtection="1">
      <alignment horizontal="right" vertical="center"/>
      <protection/>
    </xf>
    <xf numFmtId="0" fontId="6" fillId="0" borderId="108" xfId="0" applyFont="1" applyFill="1" applyBorder="1" applyAlignment="1" applyProtection="1">
      <alignment horizontal="right" vertical="center"/>
      <protection locked="0"/>
    </xf>
    <xf numFmtId="0" fontId="6" fillId="0" borderId="110" xfId="0" applyFont="1" applyFill="1" applyBorder="1" applyAlignment="1" applyProtection="1">
      <alignment horizontal="right" vertical="center"/>
      <protection locked="0"/>
    </xf>
    <xf numFmtId="0" fontId="6" fillId="0" borderId="120" xfId="0" applyFont="1" applyFill="1" applyBorder="1" applyAlignment="1" applyProtection="1">
      <alignment horizontal="right" vertical="center"/>
      <protection locked="0"/>
    </xf>
    <xf numFmtId="0" fontId="6" fillId="0" borderId="109" xfId="0" applyFont="1" applyFill="1" applyBorder="1" applyAlignment="1" applyProtection="1">
      <alignment horizontal="right" vertical="center"/>
      <protection locked="0"/>
    </xf>
    <xf numFmtId="0" fontId="6" fillId="0" borderId="123" xfId="0" applyFont="1" applyFill="1" applyBorder="1" applyAlignment="1" applyProtection="1">
      <alignment horizontal="right" vertical="center"/>
      <protection locked="0"/>
    </xf>
    <xf numFmtId="0" fontId="59" fillId="0" borderId="123" xfId="0" applyFont="1" applyFill="1" applyBorder="1" applyAlignment="1" applyProtection="1">
      <alignment horizontal="right" vertical="center"/>
      <protection/>
    </xf>
    <xf numFmtId="0" fontId="59" fillId="0" borderId="108" xfId="0" applyFont="1" applyFill="1" applyBorder="1" applyAlignment="1" applyProtection="1">
      <alignment horizontal="right" vertical="center"/>
      <protection/>
    </xf>
    <xf numFmtId="0" fontId="59" fillId="0" borderId="120" xfId="0" applyFont="1" applyFill="1" applyBorder="1" applyAlignment="1" applyProtection="1">
      <alignment horizontal="right" vertical="center"/>
      <protection/>
    </xf>
    <xf numFmtId="0" fontId="7" fillId="0" borderId="125" xfId="0" applyFont="1" applyFill="1" applyBorder="1" applyAlignment="1" applyProtection="1">
      <alignment horizontal="right" vertical="center"/>
      <protection/>
    </xf>
    <xf numFmtId="0" fontId="7" fillId="0" borderId="131" xfId="0" applyFont="1" applyFill="1" applyBorder="1" applyAlignment="1" applyProtection="1">
      <alignment horizontal="right" vertical="center"/>
      <protection/>
    </xf>
    <xf numFmtId="0" fontId="0" fillId="0" borderId="73" xfId="0" applyFont="1" applyFill="1" applyBorder="1" applyAlignment="1" applyProtection="1">
      <alignment horizontal="left" vertical="center" wrapText="1"/>
      <protection/>
    </xf>
    <xf numFmtId="0" fontId="6" fillId="0" borderId="70" xfId="0" applyFont="1" applyFill="1" applyBorder="1" applyAlignment="1" applyProtection="1">
      <alignment horizontal="right" vertical="center"/>
      <protection/>
    </xf>
    <xf numFmtId="0" fontId="6" fillId="0" borderId="72" xfId="0" applyFont="1" applyFill="1" applyBorder="1" applyAlignment="1" applyProtection="1">
      <alignment horizontal="right" vertical="center"/>
      <protection/>
    </xf>
    <xf numFmtId="0" fontId="6" fillId="0" borderId="71" xfId="0" applyFont="1" applyFill="1" applyBorder="1" applyAlignment="1" applyProtection="1">
      <alignment horizontal="right" vertical="center"/>
      <protection/>
    </xf>
    <xf numFmtId="0" fontId="6" fillId="0" borderId="132" xfId="0" applyFont="1" applyFill="1" applyBorder="1" applyAlignment="1" applyProtection="1">
      <alignment horizontal="right" vertical="center"/>
      <protection/>
    </xf>
    <xf numFmtId="0" fontId="6" fillId="0" borderId="127" xfId="0" applyFont="1" applyFill="1" applyBorder="1" applyAlignment="1" applyProtection="1">
      <alignment horizontal="right" vertical="center"/>
      <protection/>
    </xf>
    <xf numFmtId="0" fontId="6" fillId="0" borderId="75" xfId="0" applyFont="1" applyFill="1" applyBorder="1" applyAlignment="1" applyProtection="1">
      <alignment horizontal="right" vertical="center"/>
      <protection/>
    </xf>
    <xf numFmtId="0" fontId="6" fillId="0" borderId="133" xfId="0" applyFont="1" applyFill="1" applyBorder="1" applyAlignment="1" applyProtection="1">
      <alignment horizontal="right" vertical="center"/>
      <protection/>
    </xf>
    <xf numFmtId="0" fontId="7" fillId="0" borderId="134" xfId="0" applyFont="1" applyFill="1" applyBorder="1" applyAlignment="1" applyProtection="1">
      <alignment horizontal="right" vertical="center"/>
      <protection/>
    </xf>
    <xf numFmtId="0" fontId="7" fillId="0" borderId="135" xfId="0" applyFont="1" applyFill="1" applyBorder="1" applyAlignment="1" applyProtection="1">
      <alignment horizontal="right" vertical="center"/>
      <protection/>
    </xf>
    <xf numFmtId="0" fontId="7" fillId="0" borderId="25" xfId="0" applyFont="1" applyFill="1" applyBorder="1" applyAlignment="1" applyProtection="1">
      <alignment horizontal="right" vertical="center"/>
      <protection/>
    </xf>
    <xf numFmtId="0" fontId="7" fillId="0" borderId="93" xfId="0" applyFont="1" applyFill="1" applyBorder="1" applyAlignment="1" applyProtection="1">
      <alignment horizontal="right" vertical="center"/>
      <protection/>
    </xf>
    <xf numFmtId="0" fontId="7" fillId="0" borderId="41" xfId="0" applyFont="1" applyFill="1" applyBorder="1" applyAlignment="1" applyProtection="1">
      <alignment horizontal="right" vertical="center"/>
      <protection/>
    </xf>
    <xf numFmtId="0" fontId="7" fillId="0" borderId="68" xfId="0" applyFont="1" applyFill="1" applyBorder="1" applyAlignment="1" applyProtection="1">
      <alignment horizontal="right" vertical="center"/>
      <protection/>
    </xf>
    <xf numFmtId="0" fontId="7" fillId="0" borderId="136" xfId="0" applyFont="1" applyFill="1" applyBorder="1" applyAlignment="1" applyProtection="1">
      <alignment horizontal="right" vertical="center"/>
      <protection/>
    </xf>
    <xf numFmtId="0" fontId="7" fillId="0" borderId="137" xfId="0" applyFont="1" applyFill="1" applyBorder="1" applyAlignment="1" applyProtection="1">
      <alignment horizontal="right" vertical="center"/>
      <protection/>
    </xf>
    <xf numFmtId="0" fontId="7" fillId="0" borderId="138" xfId="0" applyFont="1" applyFill="1" applyBorder="1" applyAlignment="1" applyProtection="1">
      <alignment horizontal="right" vertical="center"/>
      <protection/>
    </xf>
    <xf numFmtId="0" fontId="7" fillId="0" borderId="139" xfId="0" applyFont="1" applyFill="1" applyBorder="1" applyAlignment="1" applyProtection="1">
      <alignment horizontal="right" vertical="center"/>
      <protection/>
    </xf>
    <xf numFmtId="0" fontId="7" fillId="0" borderId="140" xfId="0" applyFont="1" applyFill="1" applyBorder="1" applyAlignment="1" applyProtection="1">
      <alignment horizontal="right" vertical="center"/>
      <protection/>
    </xf>
    <xf numFmtId="0" fontId="7" fillId="0" borderId="116" xfId="0" applyFont="1" applyFill="1" applyBorder="1" applyAlignment="1" applyProtection="1">
      <alignment horizontal="right" vertical="center"/>
      <protection/>
    </xf>
    <xf numFmtId="0" fontId="7" fillId="0" borderId="141" xfId="0" applyFont="1" applyFill="1" applyBorder="1" applyAlignment="1" applyProtection="1">
      <alignment horizontal="right" vertical="center"/>
      <protection/>
    </xf>
    <xf numFmtId="0" fontId="7" fillId="0" borderId="142" xfId="0" applyFont="1" applyFill="1" applyBorder="1" applyAlignment="1" applyProtection="1">
      <alignment horizontal="right" vertical="center"/>
      <protection/>
    </xf>
    <xf numFmtId="0" fontId="7" fillId="0" borderId="143" xfId="0" applyFont="1" applyFill="1" applyBorder="1" applyAlignment="1" applyProtection="1">
      <alignment horizontal="right" vertical="center"/>
      <protection/>
    </xf>
    <xf numFmtId="0" fontId="7" fillId="0" borderId="14" xfId="0" applyFont="1" applyFill="1" applyBorder="1" applyAlignment="1" applyProtection="1">
      <alignment horizontal="right" vertical="center"/>
      <protection/>
    </xf>
    <xf numFmtId="0" fontId="7" fillId="0" borderId="10" xfId="0" applyFont="1" applyFill="1" applyBorder="1" applyAlignment="1" applyProtection="1">
      <alignment horizontal="right" vertical="center"/>
      <protection/>
    </xf>
    <xf numFmtId="0" fontId="7" fillId="0" borderId="144" xfId="0" applyFont="1" applyFill="1" applyBorder="1" applyAlignment="1" applyProtection="1">
      <alignment horizontal="right" vertical="center"/>
      <protection/>
    </xf>
    <xf numFmtId="0" fontId="7" fillId="0" borderId="145" xfId="0" applyFont="1" applyFill="1" applyBorder="1" applyAlignment="1" applyProtection="1">
      <alignment horizontal="right" vertical="center"/>
      <protection/>
    </xf>
    <xf numFmtId="0" fontId="7" fillId="0" borderId="146" xfId="0" applyFont="1" applyFill="1" applyBorder="1" applyAlignment="1" applyProtection="1">
      <alignment horizontal="right" vertical="center"/>
      <protection/>
    </xf>
    <xf numFmtId="0" fontId="7" fillId="0" borderId="147" xfId="0" applyFont="1" applyFill="1" applyBorder="1" applyAlignment="1" applyProtection="1">
      <alignment horizontal="right" vertical="center"/>
      <protection/>
    </xf>
    <xf numFmtId="0" fontId="7" fillId="0" borderId="148" xfId="0" applyFont="1" applyFill="1" applyBorder="1" applyAlignment="1" applyProtection="1">
      <alignment horizontal="right" vertical="center"/>
      <protection/>
    </xf>
    <xf numFmtId="0" fontId="7" fillId="0" borderId="149" xfId="0" applyFont="1" applyFill="1" applyBorder="1" applyAlignment="1" applyProtection="1">
      <alignment horizontal="right" vertical="center"/>
      <protection/>
    </xf>
    <xf numFmtId="0" fontId="7" fillId="0" borderId="150" xfId="0" applyFont="1" applyFill="1" applyBorder="1" applyAlignment="1" applyProtection="1">
      <alignment horizontal="right" vertical="center"/>
      <protection/>
    </xf>
    <xf numFmtId="0" fontId="4" fillId="0" borderId="0" xfId="62" applyFont="1" applyFill="1" applyAlignment="1">
      <alignment horizontal="center"/>
      <protection/>
    </xf>
    <xf numFmtId="0" fontId="5" fillId="0" borderId="151" xfId="62" applyFont="1" applyFill="1" applyBorder="1" applyAlignment="1">
      <alignment horizontal="center" vertical="center" wrapText="1"/>
      <protection/>
    </xf>
    <xf numFmtId="0" fontId="5" fillId="0" borderId="152" xfId="62" applyFont="1" applyFill="1" applyBorder="1" applyAlignment="1">
      <alignment horizontal="center" vertical="center" wrapText="1"/>
      <protection/>
    </xf>
    <xf numFmtId="0" fontId="5" fillId="0" borderId="10"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39" xfId="62" applyFont="1" applyFill="1" applyBorder="1" applyAlignment="1">
      <alignment horizontal="center" vertical="center"/>
      <protection/>
    </xf>
    <xf numFmtId="0" fontId="5" fillId="0" borderId="12" xfId="62" applyFont="1" applyFill="1" applyBorder="1" applyAlignment="1">
      <alignment vertical="center"/>
      <protection/>
    </xf>
    <xf numFmtId="0" fontId="5" fillId="0" borderId="13" xfId="62" applyFont="1" applyFill="1" applyBorder="1" applyAlignment="1">
      <alignment vertical="center"/>
      <protection/>
    </xf>
    <xf numFmtId="0" fontId="5" fillId="0" borderId="12" xfId="62" applyFont="1" applyFill="1" applyBorder="1" applyAlignment="1">
      <alignment vertical="center" shrinkToFit="1"/>
      <protection/>
    </xf>
    <xf numFmtId="0" fontId="5" fillId="0" borderId="126" xfId="62" applyFont="1" applyFill="1" applyBorder="1" applyAlignment="1">
      <alignment vertical="center" shrinkToFit="1"/>
      <protection/>
    </xf>
    <xf numFmtId="0" fontId="5" fillId="0" borderId="46" xfId="62" applyFont="1" applyFill="1" applyBorder="1" applyAlignment="1">
      <alignment vertical="center" shrinkToFit="1"/>
      <protection/>
    </xf>
    <xf numFmtId="0" fontId="5" fillId="0" borderId="12" xfId="62" applyFont="1" applyFill="1" applyBorder="1" applyAlignment="1">
      <alignment horizontal="center" vertical="center"/>
      <protection/>
    </xf>
    <xf numFmtId="0" fontId="5" fillId="0" borderId="126"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151" xfId="62" applyFont="1" applyFill="1" applyBorder="1" applyAlignment="1">
      <alignment horizontal="center" vertical="center"/>
      <protection/>
    </xf>
    <xf numFmtId="0" fontId="5" fillId="0" borderId="152" xfId="62" applyFont="1" applyFill="1" applyBorder="1" applyAlignment="1">
      <alignment horizontal="center" vertical="center"/>
      <protection/>
    </xf>
    <xf numFmtId="0" fontId="5" fillId="0" borderId="12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0" xfId="62" applyFont="1" applyFill="1" applyAlignment="1">
      <alignment horizontal="left" vertical="center"/>
      <protection/>
    </xf>
    <xf numFmtId="180" fontId="5" fillId="0" borderId="53" xfId="62" applyNumberFormat="1" applyFont="1" applyFill="1" applyBorder="1" applyAlignment="1">
      <alignment horizontal="center" vertical="center" shrinkToFit="1"/>
      <protection/>
    </xf>
    <xf numFmtId="180" fontId="54" fillId="0" borderId="153" xfId="63" applyNumberFormat="1" applyFont="1" applyFill="1" applyBorder="1" applyAlignment="1">
      <alignment horizontal="center" vertical="center" shrinkToFit="1"/>
      <protection/>
    </xf>
    <xf numFmtId="0" fontId="0" fillId="0" borderId="126" xfId="62" applyFont="1" applyFill="1" applyBorder="1" applyAlignment="1">
      <alignment horizontal="center" vertical="center"/>
      <protection/>
    </xf>
    <xf numFmtId="0" fontId="0" fillId="0" borderId="46" xfId="62" applyFont="1" applyFill="1" applyBorder="1" applyAlignment="1">
      <alignment horizontal="center" vertical="center"/>
      <protection/>
    </xf>
    <xf numFmtId="0" fontId="4" fillId="0" borderId="0" xfId="62" applyFont="1" applyFill="1" applyAlignment="1">
      <alignment horizontal="center" vertical="center"/>
      <protection/>
    </xf>
    <xf numFmtId="180" fontId="5" fillId="0" borderId="53" xfId="62" applyNumberFormat="1" applyFont="1" applyFill="1" applyBorder="1" applyAlignment="1">
      <alignment horizontal="center" vertical="center" wrapText="1"/>
      <protection/>
    </xf>
    <xf numFmtId="180" fontId="5" fillId="0" borderId="153" xfId="62" applyNumberFormat="1" applyFont="1" applyFill="1" applyBorder="1" applyAlignment="1">
      <alignment horizontal="center" vertical="center" wrapText="1"/>
      <protection/>
    </xf>
    <xf numFmtId="0" fontId="5" fillId="0" borderId="21" xfId="62" applyFont="1" applyFill="1" applyBorder="1" applyAlignment="1">
      <alignment vertical="center" shrinkToFit="1"/>
      <protection/>
    </xf>
    <xf numFmtId="0" fontId="54" fillId="0" borderId="13" xfId="63" applyFont="1" applyFill="1" applyBorder="1" applyAlignment="1">
      <alignment horizontal="center" vertical="center"/>
      <protection/>
    </xf>
    <xf numFmtId="0" fontId="54" fillId="0" borderId="39" xfId="63" applyFont="1" applyFill="1" applyBorder="1" applyAlignment="1">
      <alignment horizontal="center" vertical="center"/>
      <protection/>
    </xf>
    <xf numFmtId="180" fontId="5" fillId="0" borderId="12" xfId="62" applyNumberFormat="1" applyFont="1" applyFill="1" applyBorder="1" applyAlignment="1">
      <alignment horizontal="center" vertical="center"/>
      <protection/>
    </xf>
    <xf numFmtId="180" fontId="5" fillId="0" borderId="18" xfId="62" applyNumberFormat="1" applyFont="1" applyFill="1" applyBorder="1" applyAlignment="1">
      <alignment horizontal="center" vertical="center"/>
      <protection/>
    </xf>
    <xf numFmtId="0" fontId="5" fillId="0" borderId="46" xfId="62" applyFont="1" applyFill="1" applyBorder="1" applyAlignment="1">
      <alignment horizontal="center" vertical="center"/>
      <protection/>
    </xf>
    <xf numFmtId="0" fontId="54" fillId="0" borderId="14" xfId="63" applyFont="1" applyFill="1" applyBorder="1" applyAlignment="1">
      <alignment horizontal="center" vertical="center"/>
      <protection/>
    </xf>
    <xf numFmtId="0" fontId="54" fillId="0" borderId="0" xfId="63" applyFont="1" applyFill="1" applyAlignment="1">
      <alignment horizontal="center" vertical="center"/>
      <protection/>
    </xf>
    <xf numFmtId="0" fontId="54" fillId="0" borderId="21" xfId="63" applyFont="1" applyFill="1" applyBorder="1" applyAlignment="1">
      <alignment horizontal="center" vertical="center"/>
      <protection/>
    </xf>
    <xf numFmtId="0" fontId="54" fillId="0" borderId="15" xfId="63" applyFont="1" applyFill="1" applyBorder="1" applyAlignment="1">
      <alignment horizontal="center" vertical="center"/>
      <protection/>
    </xf>
    <xf numFmtId="0" fontId="54" fillId="0" borderId="16" xfId="63" applyFont="1" applyFill="1" applyBorder="1" applyAlignment="1">
      <alignment horizontal="center" vertical="center"/>
      <protection/>
    </xf>
    <xf numFmtId="0" fontId="54" fillId="0" borderId="11" xfId="63" applyFont="1" applyFill="1" applyBorder="1" applyAlignment="1">
      <alignment horizontal="center" vertical="center"/>
      <protection/>
    </xf>
    <xf numFmtId="0" fontId="5" fillId="0" borderId="10" xfId="62" applyFont="1" applyFill="1" applyBorder="1" applyAlignment="1">
      <alignment horizontal="center" vertical="center" shrinkToFit="1"/>
      <protection/>
    </xf>
    <xf numFmtId="0" fontId="54" fillId="0" borderId="13" xfId="63" applyFont="1" applyFill="1" applyBorder="1" applyAlignment="1">
      <alignment horizontal="center" vertical="center" shrinkToFit="1"/>
      <protection/>
    </xf>
    <xf numFmtId="0" fontId="54" fillId="0" borderId="39" xfId="63" applyFont="1" applyFill="1" applyBorder="1" applyAlignment="1">
      <alignment horizontal="center" vertical="center" shrinkToFit="1"/>
      <protection/>
    </xf>
    <xf numFmtId="0" fontId="2" fillId="0" borderId="12" xfId="62" applyFont="1" applyFill="1" applyBorder="1" applyAlignment="1">
      <alignment horizontal="center" vertical="center"/>
      <protection/>
    </xf>
    <xf numFmtId="0" fontId="2" fillId="0" borderId="126" xfId="62" applyFont="1" applyFill="1" applyBorder="1" applyAlignment="1">
      <alignment horizontal="center" vertical="center"/>
      <protection/>
    </xf>
    <xf numFmtId="0" fontId="2" fillId="0" borderId="12" xfId="62" applyFont="1" applyFill="1" applyBorder="1" applyAlignment="1">
      <alignment horizontal="center" vertical="center" wrapText="1"/>
      <protection/>
    </xf>
    <xf numFmtId="0" fontId="2" fillId="0" borderId="46" xfId="62" applyFont="1" applyFill="1" applyBorder="1" applyAlignment="1">
      <alignment horizontal="center" vertical="center"/>
      <protection/>
    </xf>
    <xf numFmtId="0" fontId="5" fillId="0" borderId="53" xfId="62" applyFont="1" applyFill="1" applyBorder="1" applyAlignment="1">
      <alignment horizontal="center" vertical="center" wrapText="1"/>
      <protection/>
    </xf>
    <xf numFmtId="0" fontId="5" fillId="0" borderId="153" xfId="62" applyFont="1" applyFill="1" applyBorder="1" applyAlignment="1">
      <alignment horizontal="center" vertical="center" wrapText="1"/>
      <protection/>
    </xf>
    <xf numFmtId="0" fontId="5" fillId="0" borderId="18" xfId="62" applyFont="1" applyFill="1" applyBorder="1" applyAlignment="1">
      <alignment horizontal="center" vertical="center"/>
      <protection/>
    </xf>
    <xf numFmtId="0" fontId="5" fillId="0" borderId="53" xfId="62" applyFont="1" applyFill="1" applyBorder="1" applyAlignment="1">
      <alignment horizontal="center" vertical="center"/>
      <protection/>
    </xf>
    <xf numFmtId="0" fontId="5" fillId="0" borderId="25"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25"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52" fillId="0" borderId="82" xfId="0" applyFont="1" applyFill="1" applyBorder="1" applyAlignment="1">
      <alignment horizontal="center" vertical="center"/>
    </xf>
    <xf numFmtId="0" fontId="52" fillId="0" borderId="83" xfId="0" applyFont="1" applyFill="1" applyBorder="1" applyAlignment="1">
      <alignment horizontal="center" vertical="center"/>
    </xf>
    <xf numFmtId="0" fontId="52" fillId="0" borderId="84" xfId="0" applyFont="1" applyFill="1" applyBorder="1" applyAlignment="1">
      <alignment horizontal="center" vertical="center"/>
    </xf>
    <xf numFmtId="0" fontId="52" fillId="0" borderId="15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55" xfId="0" applyFont="1" applyFill="1" applyBorder="1" applyAlignment="1">
      <alignment horizontal="center" vertical="center" wrapText="1"/>
    </xf>
    <xf numFmtId="0" fontId="52" fillId="0" borderId="156" xfId="0" applyFont="1" applyFill="1" applyBorder="1" applyAlignment="1">
      <alignment horizontal="center" vertical="center" wrapText="1"/>
    </xf>
    <xf numFmtId="0" fontId="52" fillId="0" borderId="157" xfId="0" applyFont="1" applyFill="1" applyBorder="1" applyAlignment="1">
      <alignment horizontal="center" vertical="center" wrapText="1"/>
    </xf>
    <xf numFmtId="0" fontId="52" fillId="0" borderId="82" xfId="0" applyFont="1" applyFill="1" applyBorder="1" applyAlignment="1">
      <alignment horizontal="center" vertical="center" wrapText="1"/>
    </xf>
    <xf numFmtId="0" fontId="52" fillId="0" borderId="68" xfId="0" applyFont="1" applyFill="1" applyBorder="1" applyAlignment="1">
      <alignment horizontal="center" vertical="center" wrapText="1"/>
    </xf>
    <xf numFmtId="0" fontId="52" fillId="0" borderId="84" xfId="0" applyFont="1" applyFill="1" applyBorder="1" applyAlignment="1">
      <alignment horizontal="center" vertical="center" wrapText="1"/>
    </xf>
    <xf numFmtId="0" fontId="52" fillId="0" borderId="67" xfId="0" applyFont="1" applyFill="1" applyBorder="1" applyAlignment="1">
      <alignment horizontal="center" vertical="center" wrapText="1"/>
    </xf>
    <xf numFmtId="0" fontId="52" fillId="0" borderId="41"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52" fillId="0" borderId="15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5" fillId="0" borderId="159" xfId="0" applyFont="1" applyFill="1" applyBorder="1" applyAlignment="1">
      <alignment horizontal="center" vertical="center"/>
    </xf>
    <xf numFmtId="0" fontId="55" fillId="0" borderId="156" xfId="0" applyFont="1" applyFill="1" applyBorder="1" applyAlignment="1">
      <alignment horizontal="center" vertical="center"/>
    </xf>
    <xf numFmtId="0" fontId="55" fillId="0" borderId="157" xfId="0" applyFont="1" applyFill="1" applyBorder="1" applyAlignment="1">
      <alignment horizontal="center" vertical="center"/>
    </xf>
    <xf numFmtId="0" fontId="55" fillId="0" borderId="41" xfId="0" applyFont="1" applyFill="1" applyBorder="1" applyAlignment="1">
      <alignment horizontal="center" vertical="center" textRotation="255" wrapText="1"/>
    </xf>
    <xf numFmtId="0" fontId="55" fillId="0" borderId="68" xfId="0" applyFont="1" applyFill="1" applyBorder="1" applyAlignment="1">
      <alignment horizontal="center" vertical="center" textRotation="255" wrapText="1"/>
    </xf>
    <xf numFmtId="0" fontId="55" fillId="0" borderId="39" xfId="0" applyFont="1" applyFill="1" applyBorder="1" applyAlignment="1">
      <alignment horizontal="center" vertical="center" textRotation="255" wrapText="1"/>
    </xf>
    <xf numFmtId="0" fontId="52" fillId="0" borderId="160" xfId="0" applyFont="1" applyFill="1" applyBorder="1" applyAlignment="1">
      <alignment horizontal="center" vertical="center" wrapText="1"/>
    </xf>
    <xf numFmtId="0" fontId="52" fillId="0" borderId="161"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85" xfId="0" applyFont="1" applyFill="1" applyBorder="1" applyAlignment="1">
      <alignment horizontal="center" vertical="center" wrapText="1"/>
    </xf>
    <xf numFmtId="0" fontId="52" fillId="0" borderId="93" xfId="0" applyFont="1" applyFill="1" applyBorder="1" applyAlignment="1">
      <alignment horizontal="center" vertical="center" wrapText="1"/>
    </xf>
    <xf numFmtId="0" fontId="52" fillId="0" borderId="128" xfId="0" applyFont="1" applyFill="1" applyBorder="1" applyAlignment="1">
      <alignment horizontal="center" vertical="center" wrapText="1"/>
    </xf>
    <xf numFmtId="0" fontId="52" fillId="0" borderId="162" xfId="0" applyFont="1" applyFill="1" applyBorder="1" applyAlignment="1">
      <alignment horizontal="center" vertical="center" wrapText="1"/>
    </xf>
    <xf numFmtId="0" fontId="52" fillId="0" borderId="83" xfId="0" applyFont="1" applyFill="1" applyBorder="1" applyAlignment="1">
      <alignment horizontal="center" vertical="center" wrapText="1"/>
    </xf>
    <xf numFmtId="0" fontId="52" fillId="0" borderId="9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26" xfId="0" applyFont="1" applyFill="1" applyBorder="1" applyAlignment="1">
      <alignment horizontal="center" vertical="center" wrapText="1"/>
    </xf>
    <xf numFmtId="0" fontId="52" fillId="0" borderId="16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64" xfId="0" applyFont="1" applyFill="1" applyBorder="1" applyAlignment="1">
      <alignment horizontal="center" vertical="center" wrapText="1"/>
    </xf>
    <xf numFmtId="0" fontId="52" fillId="0" borderId="165" xfId="0" applyFont="1" applyFill="1" applyBorder="1" applyAlignment="1">
      <alignment horizontal="center" vertical="center" wrapText="1"/>
    </xf>
    <xf numFmtId="0" fontId="52" fillId="0" borderId="166" xfId="0" applyFont="1" applyFill="1" applyBorder="1" applyAlignment="1">
      <alignment horizontal="center" vertical="center" wrapText="1"/>
    </xf>
    <xf numFmtId="0" fontId="52" fillId="0" borderId="167" xfId="0" applyFont="1" applyFill="1" applyBorder="1" applyAlignment="1">
      <alignment horizontal="center" vertical="center" wrapText="1"/>
    </xf>
    <xf numFmtId="0" fontId="52" fillId="0" borderId="168" xfId="0" applyFont="1" applyFill="1" applyBorder="1" applyAlignment="1">
      <alignment horizontal="center" vertical="center" wrapText="1"/>
    </xf>
    <xf numFmtId="0" fontId="52" fillId="0" borderId="169" xfId="0" applyFont="1" applyFill="1" applyBorder="1" applyAlignment="1">
      <alignment horizontal="center" vertical="center" wrapText="1"/>
    </xf>
    <xf numFmtId="0" fontId="52" fillId="0" borderId="170" xfId="0" applyFont="1" applyFill="1" applyBorder="1" applyAlignment="1">
      <alignment horizontal="center" vertical="center" wrapText="1"/>
    </xf>
    <xf numFmtId="0" fontId="52" fillId="0" borderId="171" xfId="0" applyFont="1" applyFill="1" applyBorder="1" applyAlignment="1">
      <alignment horizontal="center" vertical="center" wrapText="1"/>
    </xf>
    <xf numFmtId="0" fontId="52" fillId="0" borderId="172" xfId="0" applyFont="1" applyFill="1" applyBorder="1" applyAlignment="1">
      <alignment horizontal="center" vertical="center" wrapText="1"/>
    </xf>
    <xf numFmtId="0" fontId="52" fillId="0" borderId="173" xfId="0" applyFont="1" applyFill="1" applyBorder="1" applyAlignment="1">
      <alignment horizontal="center" vertical="center" wrapText="1"/>
    </xf>
    <xf numFmtId="0" fontId="52" fillId="0" borderId="174"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5" fillId="0" borderId="169" xfId="0" applyFont="1" applyFill="1" applyBorder="1" applyAlignment="1">
      <alignment horizontal="center" vertical="center" wrapText="1"/>
    </xf>
    <xf numFmtId="0" fontId="55" fillId="0" borderId="171" xfId="0" applyFont="1" applyFill="1" applyBorder="1" applyAlignment="1">
      <alignment horizontal="center" vertical="center" wrapText="1"/>
    </xf>
    <xf numFmtId="0" fontId="55" fillId="0" borderId="85" xfId="0" applyFont="1" applyFill="1" applyBorder="1" applyAlignment="1">
      <alignment horizontal="center" vertical="center" textRotation="255" wrapText="1"/>
    </xf>
    <xf numFmtId="0" fontId="55" fillId="0" borderId="93" xfId="0" applyFont="1" applyFill="1" applyBorder="1" applyAlignment="1">
      <alignment horizontal="center" vertical="center" textRotation="255" wrapText="1"/>
    </xf>
    <xf numFmtId="0" fontId="55" fillId="0" borderId="128" xfId="0" applyFont="1" applyFill="1" applyBorder="1" applyAlignment="1">
      <alignment horizontal="center" vertical="center" textRotation="255" wrapText="1"/>
    </xf>
    <xf numFmtId="0" fontId="55" fillId="0" borderId="162" xfId="0" applyFont="1" applyFill="1" applyBorder="1" applyAlignment="1">
      <alignment horizontal="center" vertical="center" textRotation="255" wrapText="1"/>
    </xf>
    <xf numFmtId="0" fontId="55" fillId="0" borderId="83" xfId="0" applyFont="1" applyFill="1" applyBorder="1" applyAlignment="1">
      <alignment horizontal="center" vertical="center" textRotation="255" wrapText="1"/>
    </xf>
    <xf numFmtId="0" fontId="55" fillId="0" borderId="84" xfId="0" applyFont="1" applyFill="1" applyBorder="1" applyAlignment="1">
      <alignment horizontal="center" vertical="center" textRotation="255" wrapText="1"/>
    </xf>
    <xf numFmtId="0" fontId="52" fillId="0" borderId="0" xfId="0" applyFont="1" applyFill="1" applyBorder="1" applyAlignment="1">
      <alignment horizontal="center" vertical="center" wrapText="1"/>
    </xf>
    <xf numFmtId="0" fontId="52" fillId="0" borderId="46"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5" xfId="0" applyFont="1" applyFill="1" applyBorder="1" applyAlignment="1">
      <alignment horizontal="center" vertical="center" textRotation="255" wrapText="1"/>
    </xf>
    <xf numFmtId="0" fontId="52" fillId="0" borderId="14" xfId="0" applyFont="1" applyFill="1" applyBorder="1" applyAlignment="1">
      <alignment horizontal="center" vertical="center" textRotation="255" wrapText="1"/>
    </xf>
    <xf numFmtId="0" fontId="55" fillId="0" borderId="166" xfId="0" applyFont="1" applyFill="1" applyBorder="1" applyAlignment="1">
      <alignment horizontal="center" vertical="center" textRotation="255" wrapText="1"/>
    </xf>
    <xf numFmtId="0" fontId="55" fillId="0" borderId="91" xfId="0" applyFont="1" applyFill="1" applyBorder="1" applyAlignment="1">
      <alignment horizontal="center" vertical="center" textRotation="255" wrapText="1"/>
    </xf>
    <xf numFmtId="0" fontId="55" fillId="0" borderId="92" xfId="0" applyFont="1" applyFill="1" applyBorder="1" applyAlignment="1">
      <alignment horizontal="center" vertical="center" textRotation="255" wrapText="1"/>
    </xf>
    <xf numFmtId="0" fontId="55" fillId="0" borderId="154" xfId="0" applyFont="1" applyFill="1" applyBorder="1" applyAlignment="1">
      <alignment horizontal="center" vertical="center" wrapText="1"/>
    </xf>
    <xf numFmtId="0" fontId="55" fillId="0" borderId="170" xfId="0" applyFont="1" applyFill="1" applyBorder="1" applyAlignment="1">
      <alignment horizontal="center" vertical="center" wrapText="1"/>
    </xf>
    <xf numFmtId="0" fontId="55" fillId="0" borderId="160" xfId="0" applyFont="1" applyFill="1" applyBorder="1" applyAlignment="1">
      <alignment horizontal="center" vertical="center" textRotation="255" wrapText="1"/>
    </xf>
    <xf numFmtId="0" fontId="55" fillId="0" borderId="161" xfId="0" applyFont="1" applyFill="1" applyBorder="1" applyAlignment="1">
      <alignment horizontal="center" vertical="center" textRotation="255" wrapText="1"/>
    </xf>
    <xf numFmtId="0" fontId="55" fillId="0" borderId="175" xfId="0" applyFont="1" applyFill="1" applyBorder="1" applyAlignment="1">
      <alignment horizontal="center" vertical="center" textRotation="255" wrapText="1"/>
    </xf>
    <xf numFmtId="0" fontId="55" fillId="0" borderId="166" xfId="0" applyFont="1" applyFill="1" applyBorder="1" applyAlignment="1">
      <alignment horizontal="center" vertical="center" wrapText="1"/>
    </xf>
    <xf numFmtId="0" fontId="55" fillId="0" borderId="167" xfId="0" applyFont="1" applyFill="1" applyBorder="1" applyAlignment="1">
      <alignment horizontal="center" vertical="center" wrapText="1"/>
    </xf>
    <xf numFmtId="0" fontId="55" fillId="0" borderId="168" xfId="0" applyFont="1" applyFill="1" applyBorder="1" applyAlignment="1">
      <alignment horizontal="center" vertical="center" wrapText="1"/>
    </xf>
    <xf numFmtId="0" fontId="55" fillId="0" borderId="53" xfId="0" applyFont="1" applyFill="1" applyBorder="1" applyAlignment="1">
      <alignment horizontal="center" vertical="center" textRotation="255" wrapText="1"/>
    </xf>
    <xf numFmtId="0" fontId="55" fillId="0" borderId="17" xfId="0" applyFont="1" applyFill="1" applyBorder="1" applyAlignment="1">
      <alignment horizontal="center" vertical="center" textRotation="255" wrapText="1"/>
    </xf>
    <xf numFmtId="0" fontId="55" fillId="0" borderId="167" xfId="0" applyFont="1" applyFill="1" applyBorder="1" applyAlignment="1">
      <alignment horizontal="center" vertical="center" textRotation="255" wrapText="1"/>
    </xf>
    <xf numFmtId="0" fontId="55" fillId="0" borderId="0" xfId="0" applyFont="1" applyFill="1" applyBorder="1" applyAlignment="1">
      <alignment horizontal="center" vertical="center" textRotation="255" wrapText="1"/>
    </xf>
    <xf numFmtId="0" fontId="55" fillId="0" borderId="16" xfId="0" applyFont="1" applyFill="1" applyBorder="1" applyAlignment="1">
      <alignment horizontal="center" vertical="center" textRotation="255" wrapText="1"/>
    </xf>
    <xf numFmtId="0" fontId="55" fillId="0" borderId="176" xfId="0" applyFont="1" applyFill="1" applyBorder="1" applyAlignment="1">
      <alignment horizontal="center" vertical="center" textRotation="255" wrapText="1"/>
    </xf>
    <xf numFmtId="0" fontId="55" fillId="0" borderId="12" xfId="0" applyFont="1" applyFill="1" applyBorder="1" applyAlignment="1">
      <alignment horizontal="center" vertical="center" textRotation="255" wrapText="1"/>
    </xf>
    <xf numFmtId="0" fontId="55" fillId="0" borderId="14" xfId="0" applyFont="1" applyFill="1" applyBorder="1" applyAlignment="1">
      <alignment horizontal="center" vertical="center" textRotation="255" wrapText="1"/>
    </xf>
    <xf numFmtId="0" fontId="55" fillId="0" borderId="15" xfId="0" applyFont="1" applyFill="1" applyBorder="1" applyAlignment="1">
      <alignment horizontal="center" vertical="center" textRotation="255" wrapText="1"/>
    </xf>
    <xf numFmtId="0" fontId="55" fillId="0" borderId="25" xfId="0" applyFont="1" applyFill="1" applyBorder="1" applyAlignment="1">
      <alignment horizontal="center" vertical="center" textRotation="255" wrapText="1"/>
    </xf>
    <xf numFmtId="0" fontId="55" fillId="0" borderId="10" xfId="0" applyFont="1" applyFill="1" applyBorder="1" applyAlignment="1">
      <alignment horizontal="center" vertical="center" wrapText="1"/>
    </xf>
    <xf numFmtId="0" fontId="55" fillId="0" borderId="39"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77" xfId="0" applyFont="1" applyFill="1" applyBorder="1" applyAlignment="1">
      <alignment horizontal="center" vertical="center" wrapText="1"/>
    </xf>
    <xf numFmtId="0" fontId="55" fillId="0" borderId="92"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73" xfId="0" applyFont="1" applyFill="1" applyBorder="1" applyAlignment="1">
      <alignment horizontal="center" vertical="center" wrapText="1"/>
    </xf>
    <xf numFmtId="0" fontId="55" fillId="0" borderId="173" xfId="0" applyFont="1" applyFill="1" applyBorder="1" applyAlignment="1">
      <alignment horizontal="center" vertical="center" textRotation="255" wrapText="1"/>
    </xf>
    <xf numFmtId="0" fontId="55" fillId="0" borderId="164" xfId="0" applyFont="1" applyFill="1" applyBorder="1" applyAlignment="1">
      <alignment horizontal="center" vertical="center" textRotation="255" wrapText="1"/>
    </xf>
    <xf numFmtId="0" fontId="55" fillId="0" borderId="53" xfId="0" applyFont="1" applyFill="1" applyBorder="1" applyAlignment="1">
      <alignment horizontal="center" vertical="top" textRotation="255" wrapText="1"/>
    </xf>
    <xf numFmtId="0" fontId="55" fillId="0" borderId="17" xfId="0" applyFont="1" applyFill="1" applyBorder="1" applyAlignment="1">
      <alignment horizontal="center" vertical="top" textRotation="255" wrapText="1"/>
    </xf>
    <xf numFmtId="0" fontId="55" fillId="0" borderId="25" xfId="0" applyFont="1" applyFill="1" applyBorder="1" applyAlignment="1">
      <alignment horizontal="center" vertical="top" textRotation="255" wrapText="1"/>
    </xf>
    <xf numFmtId="0" fontId="55" fillId="0" borderId="85" xfId="0" applyFont="1" applyFill="1" applyBorder="1" applyAlignment="1">
      <alignment horizontal="center" vertical="top" textRotation="255" wrapText="1"/>
    </xf>
    <xf numFmtId="0" fontId="55" fillId="0" borderId="93" xfId="0" applyFont="1" applyFill="1" applyBorder="1" applyAlignment="1">
      <alignment horizontal="center" vertical="top" textRotation="255" wrapText="1"/>
    </xf>
    <xf numFmtId="0" fontId="55" fillId="0" borderId="128" xfId="0" applyFont="1" applyFill="1" applyBorder="1" applyAlignment="1">
      <alignment horizontal="center" vertical="top" textRotation="255" wrapText="1"/>
    </xf>
    <xf numFmtId="0" fontId="55" fillId="0" borderId="46" xfId="0" applyFont="1" applyFill="1" applyBorder="1" applyAlignment="1">
      <alignment horizontal="center" vertical="center" textRotation="255" wrapText="1"/>
    </xf>
    <xf numFmtId="0" fontId="55" fillId="0" borderId="21" xfId="0" applyFont="1" applyFill="1" applyBorder="1" applyAlignment="1">
      <alignment horizontal="center" vertical="center" textRotation="255" wrapText="1"/>
    </xf>
    <xf numFmtId="0" fontId="55" fillId="0" borderId="11" xfId="0" applyFont="1" applyFill="1" applyBorder="1" applyAlignment="1">
      <alignment horizontal="center" vertical="center" textRotation="255" wrapText="1"/>
    </xf>
    <xf numFmtId="0" fontId="55" fillId="0" borderId="67" xfId="0" applyFont="1" applyFill="1" applyBorder="1" applyAlignment="1">
      <alignment horizontal="center" vertical="center" textRotation="255" wrapText="1"/>
    </xf>
    <xf numFmtId="0" fontId="55" fillId="0" borderId="10" xfId="0" applyFont="1" applyFill="1" applyBorder="1" applyAlignment="1">
      <alignment horizontal="center" vertical="center" textRotation="255" wrapText="1"/>
    </xf>
    <xf numFmtId="0" fontId="55" fillId="0" borderId="163" xfId="0" applyFont="1" applyFill="1" applyBorder="1" applyAlignment="1">
      <alignment horizontal="center" vertical="center" textRotation="255" wrapText="1"/>
    </xf>
    <xf numFmtId="0" fontId="52" fillId="0" borderId="176" xfId="0" applyFont="1" applyFill="1" applyBorder="1" applyAlignment="1">
      <alignment horizontal="center" vertical="center" textRotation="255" wrapText="1"/>
    </xf>
    <xf numFmtId="0" fontId="52" fillId="0" borderId="93" xfId="0" applyFont="1" applyFill="1" applyBorder="1" applyAlignment="1">
      <alignment horizontal="center" vertical="center" textRotation="255" wrapText="1"/>
    </xf>
    <xf numFmtId="0" fontId="52" fillId="0" borderId="128" xfId="0" applyFont="1" applyFill="1" applyBorder="1" applyAlignment="1">
      <alignment horizontal="center" vertical="center" textRotation="255" wrapText="1"/>
    </xf>
    <xf numFmtId="0" fontId="52" fillId="0" borderId="82" xfId="0" applyFont="1" applyFill="1" applyBorder="1" applyAlignment="1">
      <alignment horizontal="center" vertical="center" textRotation="255" wrapText="1"/>
    </xf>
    <xf numFmtId="0" fontId="52" fillId="0" borderId="83" xfId="0" applyFont="1" applyFill="1" applyBorder="1" applyAlignment="1">
      <alignment horizontal="center" vertical="center" textRotation="255" wrapText="1"/>
    </xf>
    <xf numFmtId="0" fontId="52" fillId="0" borderId="84" xfId="0" applyFont="1" applyFill="1" applyBorder="1" applyAlignment="1">
      <alignment horizontal="center" vertical="center" textRotation="255" wrapText="1"/>
    </xf>
    <xf numFmtId="0" fontId="52" fillId="0" borderId="160" xfId="0" applyFont="1" applyFill="1" applyBorder="1" applyAlignment="1">
      <alignment horizontal="center" vertical="center" textRotation="255" wrapText="1"/>
    </xf>
    <xf numFmtId="0" fontId="52" fillId="0" borderId="161" xfId="0" applyFont="1" applyFill="1" applyBorder="1" applyAlignment="1">
      <alignment horizontal="center" vertical="center" textRotation="255" wrapText="1"/>
    </xf>
    <xf numFmtId="0" fontId="52" fillId="0" borderId="175" xfId="0" applyFont="1" applyFill="1" applyBorder="1" applyAlignment="1">
      <alignment horizontal="center" vertical="center" textRotation="255" wrapText="1"/>
    </xf>
    <xf numFmtId="0" fontId="52" fillId="0" borderId="85" xfId="0" applyFont="1" applyFill="1" applyBorder="1" applyAlignment="1">
      <alignment horizontal="center" vertical="center" textRotation="255" wrapText="1"/>
    </xf>
    <xf numFmtId="0" fontId="52" fillId="0" borderId="53" xfId="0" applyFont="1" applyFill="1" applyBorder="1" applyAlignment="1">
      <alignment horizontal="center" vertical="center" textRotation="255" wrapText="1"/>
    </xf>
    <xf numFmtId="0" fontId="52" fillId="0" borderId="17" xfId="0" applyFont="1" applyFill="1" applyBorder="1" applyAlignment="1">
      <alignment horizontal="center" vertical="center" textRotation="255" wrapText="1"/>
    </xf>
    <xf numFmtId="0" fontId="52" fillId="0" borderId="162" xfId="0" applyFont="1" applyFill="1" applyBorder="1" applyAlignment="1">
      <alignment horizontal="center" vertical="center" textRotation="255" wrapText="1"/>
    </xf>
    <xf numFmtId="0" fontId="52" fillId="0" borderId="25" xfId="0" applyFont="1" applyFill="1" applyBorder="1" applyAlignment="1">
      <alignment horizontal="center" vertical="center" textRotation="255" wrapText="1"/>
    </xf>
    <xf numFmtId="0" fontId="52" fillId="0" borderId="86"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177" xfId="0" applyFont="1" applyFill="1" applyBorder="1" applyAlignment="1">
      <alignment horizontal="center" vertical="center" wrapText="1"/>
    </xf>
    <xf numFmtId="0" fontId="52" fillId="0" borderId="53" xfId="0" applyFont="1" applyFill="1" applyBorder="1" applyAlignment="1">
      <alignment horizontal="center" vertical="top" textRotation="255" wrapText="1"/>
    </xf>
    <xf numFmtId="0" fontId="52" fillId="0" borderId="17" xfId="0" applyFont="1" applyFill="1" applyBorder="1" applyAlignment="1">
      <alignment horizontal="center" vertical="top" textRotation="255" wrapText="1"/>
    </xf>
    <xf numFmtId="0" fontId="52" fillId="0" borderId="25" xfId="0" applyFont="1" applyFill="1" applyBorder="1" applyAlignment="1">
      <alignment horizontal="center" vertical="top" textRotation="255" wrapText="1"/>
    </xf>
    <xf numFmtId="0" fontId="52" fillId="0" borderId="85" xfId="0" applyFont="1" applyFill="1" applyBorder="1" applyAlignment="1">
      <alignment horizontal="center" vertical="top" textRotation="255" wrapText="1"/>
    </xf>
    <xf numFmtId="0" fontId="52" fillId="0" borderId="93" xfId="0" applyFont="1" applyFill="1" applyBorder="1" applyAlignment="1">
      <alignment horizontal="center" vertical="top" textRotation="255" wrapText="1"/>
    </xf>
    <xf numFmtId="0" fontId="52" fillId="0" borderId="128" xfId="0" applyFont="1" applyFill="1" applyBorder="1" applyAlignment="1">
      <alignment horizontal="center" vertical="top" textRotation="255" wrapText="1"/>
    </xf>
    <xf numFmtId="0" fontId="55" fillId="0" borderId="165" xfId="0" applyFont="1" applyFill="1" applyBorder="1" applyAlignment="1">
      <alignment horizontal="center" vertical="center" textRotation="255" wrapText="1"/>
    </xf>
    <xf numFmtId="0" fontId="55" fillId="0" borderId="91" xfId="0" applyFont="1" applyFill="1" applyBorder="1" applyAlignment="1">
      <alignment horizontal="center" vertical="center" wrapText="1"/>
    </xf>
    <xf numFmtId="0" fontId="55" fillId="0" borderId="165" xfId="0" applyFont="1" applyFill="1" applyBorder="1" applyAlignment="1">
      <alignment horizontal="center" vertical="center" wrapText="1"/>
    </xf>
    <xf numFmtId="0" fontId="55" fillId="0" borderId="12" xfId="0" applyFont="1" applyFill="1" applyBorder="1" applyAlignment="1">
      <alignment horizontal="center" vertical="top" textRotation="255" wrapText="1"/>
    </xf>
    <xf numFmtId="0" fontId="55" fillId="0" borderId="14" xfId="0" applyFont="1" applyFill="1" applyBorder="1" applyAlignment="1">
      <alignment horizontal="center" vertical="top" textRotation="255" wrapText="1"/>
    </xf>
    <xf numFmtId="0" fontId="55" fillId="0" borderId="15" xfId="0" applyFont="1" applyFill="1" applyBorder="1" applyAlignment="1">
      <alignment horizontal="center" vertical="top" textRotation="255" wrapText="1"/>
    </xf>
    <xf numFmtId="0" fontId="55" fillId="0" borderId="126" xfId="0" applyFont="1" applyFill="1" applyBorder="1" applyAlignment="1">
      <alignment horizontal="center" vertical="center" textRotation="255" wrapText="1"/>
    </xf>
    <xf numFmtId="0" fontId="55" fillId="0" borderId="12" xfId="0" applyFont="1" applyFill="1" applyBorder="1" applyAlignment="1">
      <alignment horizontal="center" vertical="center" wrapText="1"/>
    </xf>
    <xf numFmtId="0" fontId="55" fillId="0" borderId="126" xfId="0" applyFont="1" applyFill="1" applyBorder="1" applyAlignment="1">
      <alignment horizontal="center" vertical="center" wrapText="1"/>
    </xf>
    <xf numFmtId="0" fontId="55" fillId="0" borderId="163"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4" xfId="0" applyFont="1" applyFill="1" applyBorder="1" applyAlignment="1">
      <alignment horizontal="center" vertical="center" wrapText="1"/>
    </xf>
    <xf numFmtId="0" fontId="55" fillId="0" borderId="159" xfId="0" applyFont="1" applyFill="1" applyBorder="1" applyAlignment="1">
      <alignment horizontal="center" vertical="center" wrapText="1"/>
    </xf>
    <xf numFmtId="0" fontId="55" fillId="0" borderId="156" xfId="0" applyFont="1" applyFill="1" applyBorder="1" applyAlignment="1">
      <alignment horizontal="center" vertical="center" wrapText="1"/>
    </xf>
    <xf numFmtId="0" fontId="55" fillId="0" borderId="157" xfId="0" applyFont="1" applyFill="1" applyBorder="1" applyAlignment="1">
      <alignment horizontal="center" vertical="center" wrapText="1"/>
    </xf>
    <xf numFmtId="0" fontId="55" fillId="0" borderId="82" xfId="0" applyFont="1" applyFill="1" applyBorder="1" applyAlignment="1">
      <alignment horizontal="center" vertical="center" wrapText="1"/>
    </xf>
    <xf numFmtId="0" fontId="55" fillId="0" borderId="172" xfId="0" applyFont="1" applyFill="1" applyBorder="1" applyAlignment="1">
      <alignment horizontal="center" vertical="center" wrapText="1"/>
    </xf>
    <xf numFmtId="0" fontId="52" fillId="0" borderId="167" xfId="0" applyFont="1" applyFill="1" applyBorder="1" applyAlignment="1">
      <alignment horizontal="center" vertical="center" textRotation="255" wrapText="1"/>
    </xf>
    <xf numFmtId="0" fontId="52" fillId="0" borderId="0" xfId="0" applyFont="1" applyFill="1" applyBorder="1" applyAlignment="1">
      <alignment horizontal="center" vertical="center" textRotation="255" wrapText="1"/>
    </xf>
    <xf numFmtId="0" fontId="55" fillId="0" borderId="41" xfId="0" applyFont="1" applyFill="1" applyBorder="1" applyAlignment="1">
      <alignment horizontal="center" vertical="center"/>
    </xf>
    <xf numFmtId="0" fontId="55" fillId="0" borderId="68" xfId="0" applyFont="1" applyFill="1" applyBorder="1" applyAlignment="1">
      <alignment horizontal="center" vertical="center"/>
    </xf>
    <xf numFmtId="0" fontId="52" fillId="0" borderId="68" xfId="0" applyFont="1" applyFill="1" applyBorder="1" applyAlignment="1">
      <alignment horizontal="center" vertical="center" textRotation="255" wrapText="1"/>
    </xf>
    <xf numFmtId="0" fontId="52" fillId="0" borderId="166" xfId="0" applyFont="1" applyFill="1" applyBorder="1" applyAlignment="1">
      <alignment horizontal="center" vertical="center" textRotation="255" wrapText="1"/>
    </xf>
    <xf numFmtId="0" fontId="52" fillId="0" borderId="91" xfId="0" applyFont="1" applyFill="1" applyBorder="1" applyAlignment="1">
      <alignment horizontal="center" vertical="center" textRotation="255" wrapText="1"/>
    </xf>
    <xf numFmtId="0" fontId="52" fillId="0" borderId="92" xfId="0" applyFont="1" applyFill="1" applyBorder="1" applyAlignment="1">
      <alignment horizontal="center" vertical="center" textRotation="255" wrapText="1"/>
    </xf>
    <xf numFmtId="0" fontId="52" fillId="0" borderId="107" xfId="0" applyFont="1" applyFill="1" applyBorder="1" applyAlignment="1">
      <alignment horizontal="center" vertical="center" textRotation="255" wrapText="1"/>
    </xf>
    <xf numFmtId="0" fontId="52" fillId="0" borderId="67" xfId="0" applyFont="1" applyFill="1" applyBorder="1" applyAlignment="1">
      <alignment horizontal="center" vertical="center" textRotation="255" wrapText="1"/>
    </xf>
    <xf numFmtId="0" fontId="52" fillId="0" borderId="108" xfId="0" applyFont="1" applyFill="1" applyBorder="1" applyAlignment="1">
      <alignment horizontal="center" vertical="center" textRotation="255" wrapText="1"/>
    </xf>
    <xf numFmtId="0" fontId="52" fillId="0" borderId="41" xfId="0" applyFont="1" applyFill="1" applyBorder="1" applyAlignment="1">
      <alignment horizontal="center" vertical="center" textRotation="255" wrapText="1"/>
    </xf>
    <xf numFmtId="0" fontId="52" fillId="0" borderId="120" xfId="0" applyFont="1" applyFill="1" applyBorder="1" applyAlignment="1">
      <alignment horizontal="center" vertical="center" textRotation="255" wrapText="1"/>
    </xf>
    <xf numFmtId="0" fontId="52" fillId="0" borderId="116" xfId="0" applyFont="1" applyFill="1" applyBorder="1" applyAlignment="1">
      <alignment horizontal="center" vertical="center" textRotation="255" wrapText="1"/>
    </xf>
    <xf numFmtId="0" fontId="52" fillId="0" borderId="39" xfId="0" applyFont="1" applyFill="1" applyBorder="1" applyAlignment="1">
      <alignment horizontal="center" vertical="center"/>
    </xf>
    <xf numFmtId="0" fontId="52" fillId="0" borderId="41" xfId="0" applyFont="1" applyFill="1" applyBorder="1" applyAlignment="1">
      <alignment horizontal="center" vertical="center"/>
    </xf>
    <xf numFmtId="0" fontId="52" fillId="0" borderId="68" xfId="0" applyFont="1" applyFill="1" applyBorder="1" applyAlignment="1">
      <alignment horizontal="center" vertical="center"/>
    </xf>
    <xf numFmtId="0" fontId="52" fillId="0" borderId="39" xfId="0" applyFont="1" applyFill="1" applyBorder="1" applyAlignment="1">
      <alignment horizontal="center" vertical="center" textRotation="255" wrapText="1"/>
    </xf>
    <xf numFmtId="0" fontId="52" fillId="0" borderId="14" xfId="0" applyFont="1" applyFill="1" applyBorder="1" applyAlignment="1">
      <alignment horizontal="center" vertical="center"/>
    </xf>
    <xf numFmtId="0" fontId="52" fillId="0" borderId="0" xfId="0" applyFont="1" applyFill="1" applyBorder="1" applyAlignment="1">
      <alignment horizontal="center" vertical="center"/>
    </xf>
    <xf numFmtId="0" fontId="55" fillId="0" borderId="83" xfId="0" applyFont="1" applyFill="1" applyBorder="1" applyAlignment="1">
      <alignment horizontal="center" vertical="center" wrapText="1"/>
    </xf>
    <xf numFmtId="0" fontId="55" fillId="0" borderId="155" xfId="0" applyFont="1" applyFill="1" applyBorder="1" applyAlignment="1">
      <alignment horizontal="center" vertical="center" wrapText="1"/>
    </xf>
    <xf numFmtId="0" fontId="52" fillId="0" borderId="91" xfId="0" applyFont="1" applyFill="1" applyBorder="1" applyAlignment="1">
      <alignment horizontal="center" vertical="center"/>
    </xf>
    <xf numFmtId="0" fontId="55" fillId="0" borderId="21" xfId="0" applyFont="1" applyFill="1" applyBorder="1" applyAlignment="1">
      <alignment horizontal="center" vertical="center" wrapText="1"/>
    </xf>
    <xf numFmtId="0" fontId="55" fillId="0" borderId="166" xfId="0" applyFont="1" applyFill="1" applyBorder="1" applyAlignment="1">
      <alignment horizontal="center" vertical="center"/>
    </xf>
    <xf numFmtId="0" fontId="55" fillId="0" borderId="91" xfId="0" applyFont="1" applyFill="1" applyBorder="1" applyAlignment="1">
      <alignment horizontal="center" vertical="center"/>
    </xf>
    <xf numFmtId="0" fontId="55" fillId="0" borderId="92" xfId="0" applyFont="1" applyFill="1" applyBorder="1" applyAlignment="1">
      <alignment horizontal="center" vertical="center"/>
    </xf>
    <xf numFmtId="0" fontId="55" fillId="0" borderId="158" xfId="0" applyFont="1" applyFill="1" applyBorder="1" applyAlignment="1">
      <alignment horizontal="center" vertical="center" textRotation="255" wrapText="1"/>
    </xf>
    <xf numFmtId="0" fontId="55" fillId="0" borderId="69" xfId="0" applyFont="1" applyFill="1" applyBorder="1" applyAlignment="1">
      <alignment horizontal="center" vertical="center" textRotation="255" wrapText="1"/>
    </xf>
    <xf numFmtId="0" fontId="55" fillId="0" borderId="178" xfId="0" applyFont="1" applyFill="1" applyBorder="1" applyAlignment="1">
      <alignment horizontal="center" vertical="center" textRotation="255" wrapText="1"/>
    </xf>
    <xf numFmtId="0" fontId="55" fillId="0" borderId="86"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41" xfId="0" applyFont="1" applyFill="1" applyBorder="1" applyAlignment="1">
      <alignment horizontal="center" vertical="center" wrapText="1"/>
    </xf>
    <xf numFmtId="0" fontId="55" fillId="0" borderId="68" xfId="0" applyFont="1" applyFill="1" applyBorder="1" applyAlignment="1">
      <alignment horizontal="center" vertical="center" wrapText="1"/>
    </xf>
    <xf numFmtId="0" fontId="52" fillId="0" borderId="179" xfId="0" applyFont="1" applyFill="1" applyBorder="1" applyAlignment="1" applyProtection="1">
      <alignment horizontal="center" vertical="center"/>
      <protection/>
    </xf>
    <xf numFmtId="0" fontId="52" fillId="0" borderId="83" xfId="0" applyFont="1" applyFill="1" applyBorder="1" applyAlignment="1" applyProtection="1">
      <alignment horizontal="center" vertical="center"/>
      <protection/>
    </xf>
    <xf numFmtId="0" fontId="52" fillId="0" borderId="180" xfId="0" applyFont="1" applyFill="1" applyBorder="1" applyAlignment="1" applyProtection="1">
      <alignment horizontal="center" vertical="center"/>
      <protection/>
    </xf>
    <xf numFmtId="0" fontId="52" fillId="0" borderId="179" xfId="0" applyFont="1" applyFill="1" applyBorder="1" applyAlignment="1" applyProtection="1">
      <alignment horizontal="center" vertical="center" wrapText="1"/>
      <protection/>
    </xf>
    <xf numFmtId="0" fontId="52" fillId="0" borderId="83" xfId="0" applyFont="1" applyFill="1" applyBorder="1" applyAlignment="1" applyProtection="1">
      <alignment horizontal="center" vertical="center" wrapText="1"/>
      <protection/>
    </xf>
    <xf numFmtId="0" fontId="52" fillId="0" borderId="180" xfId="0" applyFont="1" applyFill="1" applyBorder="1" applyAlignment="1" applyProtection="1">
      <alignment horizontal="center" vertical="center" wrapText="1"/>
      <protection/>
    </xf>
    <xf numFmtId="0" fontId="0" fillId="0" borderId="82" xfId="0" applyFill="1" applyBorder="1" applyAlignment="1" applyProtection="1">
      <alignment horizontal="center" wrapText="1"/>
      <protection/>
    </xf>
    <xf numFmtId="0" fontId="0" fillId="0" borderId="83" xfId="0" applyFill="1" applyBorder="1" applyAlignment="1" applyProtection="1">
      <alignment horizontal="center" wrapText="1"/>
      <protection/>
    </xf>
    <xf numFmtId="0" fontId="0" fillId="0" borderId="84" xfId="0" applyFill="1" applyBorder="1" applyAlignment="1" applyProtection="1">
      <alignment horizontal="center" wrapText="1"/>
      <protection/>
    </xf>
    <xf numFmtId="0" fontId="52" fillId="0" borderId="170" xfId="0" applyFont="1" applyFill="1" applyBorder="1" applyAlignment="1" applyProtection="1">
      <alignment horizontal="center"/>
      <protection/>
    </xf>
    <xf numFmtId="0" fontId="52" fillId="0" borderId="13" xfId="0" applyFont="1" applyFill="1" applyBorder="1" applyAlignment="1" applyProtection="1">
      <alignment horizontal="center"/>
      <protection/>
    </xf>
    <xf numFmtId="0" fontId="60" fillId="0" borderId="155" xfId="0" applyFont="1" applyFill="1" applyBorder="1" applyAlignment="1" applyProtection="1">
      <alignment horizontal="center" vertical="center" wrapText="1"/>
      <protection/>
    </xf>
    <xf numFmtId="0" fontId="58" fillId="0" borderId="156" xfId="0" applyFont="1" applyFill="1" applyBorder="1" applyAlignment="1" applyProtection="1">
      <alignment horizontal="center"/>
      <protection/>
    </xf>
    <xf numFmtId="0" fontId="58" fillId="0" borderId="154" xfId="0" applyFont="1" applyFill="1" applyBorder="1" applyAlignment="1" applyProtection="1">
      <alignment horizontal="center"/>
      <protection/>
    </xf>
    <xf numFmtId="0" fontId="58" fillId="0" borderId="162" xfId="0" applyFont="1" applyFill="1" applyBorder="1" applyAlignment="1" applyProtection="1">
      <alignment horizontal="center"/>
      <protection/>
    </xf>
    <xf numFmtId="0" fontId="58" fillId="0" borderId="41" xfId="0" applyFont="1" applyFill="1" applyBorder="1" applyAlignment="1" applyProtection="1">
      <alignment horizontal="center"/>
      <protection/>
    </xf>
    <xf numFmtId="0" fontId="58" fillId="0" borderId="10" xfId="0" applyFont="1" applyFill="1" applyBorder="1" applyAlignment="1" applyProtection="1">
      <alignment horizontal="center"/>
      <protection/>
    </xf>
    <xf numFmtId="0" fontId="60" fillId="0" borderId="181" xfId="0" applyFont="1" applyFill="1" applyBorder="1" applyAlignment="1" applyProtection="1">
      <alignment horizontal="center" vertical="center" wrapText="1"/>
      <protection/>
    </xf>
    <xf numFmtId="0" fontId="60" fillId="0" borderId="108" xfId="0" applyFont="1" applyFill="1" applyBorder="1" applyAlignment="1" applyProtection="1">
      <alignment horizontal="center" vertical="center"/>
      <protection/>
    </xf>
    <xf numFmtId="0" fontId="60" fillId="0" borderId="120" xfId="0" applyFont="1" applyFill="1" applyBorder="1" applyAlignment="1" applyProtection="1">
      <alignment horizontal="center" vertical="center"/>
      <protection/>
    </xf>
    <xf numFmtId="0" fontId="0" fillId="0" borderId="170" xfId="0" applyFill="1" applyBorder="1" applyAlignment="1">
      <alignment horizontal="center" vertical="center" wrapText="1"/>
    </xf>
    <xf numFmtId="0" fontId="58" fillId="0" borderId="84" xfId="0" applyFont="1" applyFill="1" applyBorder="1" applyAlignment="1" applyProtection="1">
      <alignment/>
      <protection/>
    </xf>
    <xf numFmtId="0" fontId="58" fillId="0" borderId="67" xfId="0" applyFont="1" applyFill="1" applyBorder="1" applyAlignment="1" applyProtection="1">
      <alignment/>
      <protection/>
    </xf>
    <xf numFmtId="0" fontId="60" fillId="0" borderId="41" xfId="0" applyFont="1" applyFill="1" applyBorder="1" applyAlignment="1" applyProtection="1">
      <alignment horizontal="center" vertical="center" wrapText="1"/>
      <protection/>
    </xf>
    <xf numFmtId="0" fontId="60" fillId="0" borderId="10" xfId="0" applyFont="1" applyFill="1" applyBorder="1" applyAlignment="1" applyProtection="1">
      <alignment horizontal="center" vertical="center" wrapText="1"/>
      <protection/>
    </xf>
    <xf numFmtId="0" fontId="58" fillId="0" borderId="41" xfId="0" applyFont="1" applyFill="1" applyBorder="1" applyAlignment="1" applyProtection="1">
      <alignment horizontal="center" vertical="center" wrapText="1"/>
      <protection/>
    </xf>
    <xf numFmtId="0" fontId="52" fillId="0" borderId="159" xfId="0" applyFont="1" applyFill="1" applyBorder="1" applyAlignment="1">
      <alignment horizontal="center" vertical="center" wrapText="1"/>
    </xf>
    <xf numFmtId="0" fontId="0" fillId="0" borderId="119" xfId="0" applyFill="1" applyBorder="1" applyAlignment="1" applyProtection="1">
      <alignment horizontal="center" vertical="center"/>
      <protection/>
    </xf>
    <xf numFmtId="0" fontId="0" fillId="0" borderId="108" xfId="0" applyFill="1" applyBorder="1" applyAlignment="1" applyProtection="1">
      <alignment horizontal="center" vertical="center"/>
      <protection/>
    </xf>
    <xf numFmtId="0" fontId="0" fillId="0" borderId="120" xfId="0" applyFill="1" applyBorder="1" applyAlignment="1" applyProtection="1">
      <alignment horizontal="center" vertical="center"/>
      <protection/>
    </xf>
    <xf numFmtId="0" fontId="58" fillId="0" borderId="116" xfId="0" applyFont="1" applyFill="1" applyBorder="1" applyAlignment="1" applyProtection="1">
      <alignment horizontal="center"/>
      <protection/>
    </xf>
    <xf numFmtId="0" fontId="6" fillId="0" borderId="123" xfId="0" applyFont="1" applyFill="1" applyBorder="1" applyAlignment="1" applyProtection="1">
      <alignment horizontal="center" vertical="center" wrapText="1"/>
      <protection/>
    </xf>
    <xf numFmtId="0" fontId="6" fillId="0" borderId="121" xfId="0" applyFont="1" applyFill="1" applyBorder="1" applyAlignment="1" applyProtection="1">
      <alignment horizontal="center" vertical="center" wrapText="1"/>
      <protection/>
    </xf>
    <xf numFmtId="0" fontId="60" fillId="0" borderId="116" xfId="0" applyFont="1" applyFill="1" applyBorder="1" applyAlignment="1" applyProtection="1">
      <alignment horizontal="center" vertical="center" wrapText="1"/>
      <protection/>
    </xf>
    <xf numFmtId="0" fontId="59" fillId="0" borderId="41" xfId="0" applyFont="1" applyFill="1" applyBorder="1" applyAlignment="1" applyProtection="1">
      <alignment horizontal="center" vertical="center" wrapText="1"/>
      <protection/>
    </xf>
    <xf numFmtId="0" fontId="0" fillId="0" borderId="39"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116" xfId="0" applyFill="1" applyBorder="1" applyAlignment="1" applyProtection="1">
      <alignment horizontal="center" vertical="center"/>
      <protection/>
    </xf>
    <xf numFmtId="0" fontId="60" fillId="0" borderId="123" xfId="0" applyFont="1" applyFill="1" applyBorder="1" applyAlignment="1" applyProtection="1">
      <alignment horizontal="center" vertical="center" wrapText="1"/>
      <protection/>
    </xf>
    <xf numFmtId="0" fontId="60" fillId="0" borderId="121" xfId="0" applyFont="1" applyFill="1" applyBorder="1" applyAlignment="1" applyProtection="1">
      <alignment horizontal="center" vertical="center" wrapText="1"/>
      <protection/>
    </xf>
    <xf numFmtId="0" fontId="52" fillId="0" borderId="182" xfId="0" applyFont="1" applyFill="1" applyBorder="1" applyAlignment="1" applyProtection="1">
      <alignment horizontal="center" vertical="center"/>
      <protection/>
    </xf>
    <xf numFmtId="0" fontId="55" fillId="0" borderId="83" xfId="62" applyFont="1" applyFill="1" applyBorder="1" applyAlignment="1">
      <alignment horizontal="center" vertical="center" wrapText="1"/>
      <protection/>
    </xf>
    <xf numFmtId="0" fontId="55" fillId="0" borderId="76" xfId="62" applyFont="1" applyFill="1" applyBorder="1" applyAlignment="1">
      <alignment horizontal="center" vertical="center" wrapText="1"/>
      <protection/>
    </xf>
    <xf numFmtId="0" fontId="59" fillId="0" borderId="116" xfId="0" applyFont="1" applyFill="1" applyBorder="1" applyAlignment="1" applyProtection="1">
      <alignment horizontal="center" vertical="center" wrapText="1"/>
      <protection/>
    </xf>
    <xf numFmtId="0" fontId="52" fillId="0" borderId="162" xfId="0"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409575</xdr:colOff>
      <xdr:row>17</xdr:row>
      <xdr:rowOff>66675</xdr:rowOff>
    </xdr:from>
    <xdr:to>
      <xdr:col>18</xdr:col>
      <xdr:colOff>142875</xdr:colOff>
      <xdr:row>20</xdr:row>
      <xdr:rowOff>152400</xdr:rowOff>
    </xdr:to>
    <xdr:sp>
      <xdr:nvSpPr>
        <xdr:cNvPr id="1" name="テキスト ボックス 1"/>
        <xdr:cNvSpPr txBox="1">
          <a:spLocks noChangeArrowheads="1"/>
        </xdr:cNvSpPr>
      </xdr:nvSpPr>
      <xdr:spPr>
        <a:xfrm>
          <a:off x="7648575" y="4524375"/>
          <a:ext cx="4143375" cy="9144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13</xdr:row>
      <xdr:rowOff>0</xdr:rowOff>
    </xdr:from>
    <xdr:to>
      <xdr:col>18</xdr:col>
      <xdr:colOff>561975</xdr:colOff>
      <xdr:row>15</xdr:row>
      <xdr:rowOff>295275</xdr:rowOff>
    </xdr:to>
    <xdr:sp>
      <xdr:nvSpPr>
        <xdr:cNvPr id="1" name="テキスト ボックス 1"/>
        <xdr:cNvSpPr txBox="1">
          <a:spLocks noChangeArrowheads="1"/>
        </xdr:cNvSpPr>
      </xdr:nvSpPr>
      <xdr:spPr>
        <a:xfrm>
          <a:off x="8410575" y="4124325"/>
          <a:ext cx="4162425" cy="9048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11</xdr:row>
      <xdr:rowOff>133350</xdr:rowOff>
    </xdr:from>
    <xdr:to>
      <xdr:col>20</xdr:col>
      <xdr:colOff>85725</xdr:colOff>
      <xdr:row>14</xdr:row>
      <xdr:rowOff>114300</xdr:rowOff>
    </xdr:to>
    <xdr:sp>
      <xdr:nvSpPr>
        <xdr:cNvPr id="1" name="テキスト ボックス 2"/>
        <xdr:cNvSpPr txBox="1">
          <a:spLocks noChangeArrowheads="1"/>
        </xdr:cNvSpPr>
      </xdr:nvSpPr>
      <xdr:spPr>
        <a:xfrm>
          <a:off x="9144000" y="3743325"/>
          <a:ext cx="4171950" cy="8953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0</xdr:rowOff>
    </xdr:from>
    <xdr:to>
      <xdr:col>22</xdr:col>
      <xdr:colOff>161925</xdr:colOff>
      <xdr:row>11</xdr:row>
      <xdr:rowOff>123825</xdr:rowOff>
    </xdr:to>
    <xdr:sp>
      <xdr:nvSpPr>
        <xdr:cNvPr id="1" name="テキスト ボックス 1"/>
        <xdr:cNvSpPr txBox="1">
          <a:spLocks noChangeArrowheads="1"/>
        </xdr:cNvSpPr>
      </xdr:nvSpPr>
      <xdr:spPr>
        <a:xfrm>
          <a:off x="8334375" y="4438650"/>
          <a:ext cx="4124325" cy="9239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9</xdr:row>
      <xdr:rowOff>0</xdr:rowOff>
    </xdr:from>
    <xdr:to>
      <xdr:col>22</xdr:col>
      <xdr:colOff>285750</xdr:colOff>
      <xdr:row>12</xdr:row>
      <xdr:rowOff>123825</xdr:rowOff>
    </xdr:to>
    <xdr:sp>
      <xdr:nvSpPr>
        <xdr:cNvPr id="1" name="テキスト ボックス 1"/>
        <xdr:cNvSpPr txBox="1">
          <a:spLocks noChangeArrowheads="1"/>
        </xdr:cNvSpPr>
      </xdr:nvSpPr>
      <xdr:spPr>
        <a:xfrm>
          <a:off x="7991475" y="4705350"/>
          <a:ext cx="4019550" cy="9239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11</xdr:row>
      <xdr:rowOff>0</xdr:rowOff>
    </xdr:from>
    <xdr:to>
      <xdr:col>24</xdr:col>
      <xdr:colOff>0</xdr:colOff>
      <xdr:row>14</xdr:row>
      <xdr:rowOff>47625</xdr:rowOff>
    </xdr:to>
    <xdr:sp>
      <xdr:nvSpPr>
        <xdr:cNvPr id="1" name="テキスト ボックス 1"/>
        <xdr:cNvSpPr txBox="1">
          <a:spLocks noChangeArrowheads="1"/>
        </xdr:cNvSpPr>
      </xdr:nvSpPr>
      <xdr:spPr>
        <a:xfrm>
          <a:off x="7772400" y="5695950"/>
          <a:ext cx="4086225" cy="9334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21"/>
  <sheetViews>
    <sheetView view="pageBreakPreview" zoomScale="75" zoomScaleSheetLayoutView="75" workbookViewId="0" topLeftCell="A1">
      <pane xSplit="4" ySplit="5" topLeftCell="E6" activePane="bottomRight" state="frozen"/>
      <selection pane="topLeft" activeCell="A1" sqref="A1"/>
      <selection pane="topRight" activeCell="E1" sqref="E1"/>
      <selection pane="bottomLeft" activeCell="A6" sqref="A6"/>
      <selection pane="bottomRight" activeCell="D26" sqref="D26"/>
    </sheetView>
  </sheetViews>
  <sheetFormatPr defaultColWidth="9.00390625" defaultRowHeight="13.5"/>
  <cols>
    <col min="1" max="1" width="2.875" style="40" customWidth="1"/>
    <col min="2" max="3" width="2.625" style="40" customWidth="1"/>
    <col min="4" max="4" width="64.875" style="40" customWidth="1"/>
    <col min="5" max="14" width="9.875" style="40" customWidth="1"/>
    <col min="15" max="16384" width="9.00390625" style="40" customWidth="1"/>
  </cols>
  <sheetData>
    <row r="1" s="3" customFormat="1" ht="12.75">
      <c r="B1" s="3" t="s">
        <v>14</v>
      </c>
    </row>
    <row r="2" spans="2:14" s="3" customFormat="1" ht="16.5" customHeight="1">
      <c r="B2" s="472" t="s">
        <v>386</v>
      </c>
      <c r="C2" s="472"/>
      <c r="D2" s="472"/>
      <c r="E2" s="472"/>
      <c r="F2" s="472"/>
      <c r="G2" s="472"/>
      <c r="H2" s="472"/>
      <c r="I2" s="472"/>
      <c r="J2" s="472"/>
      <c r="K2" s="472"/>
      <c r="L2" s="472"/>
      <c r="M2" s="472"/>
      <c r="N2" s="472"/>
    </row>
    <row r="3" s="3" customFormat="1" ht="12.75"/>
    <row r="4" spans="2:14" ht="36" customHeight="1">
      <c r="B4" s="483" t="s">
        <v>15</v>
      </c>
      <c r="C4" s="484"/>
      <c r="D4" s="484"/>
      <c r="E4" s="487" t="s">
        <v>16</v>
      </c>
      <c r="F4" s="488"/>
      <c r="G4" s="487" t="s">
        <v>28</v>
      </c>
      <c r="H4" s="488"/>
      <c r="I4" s="487" t="s">
        <v>22</v>
      </c>
      <c r="J4" s="488"/>
      <c r="K4" s="487" t="s">
        <v>29</v>
      </c>
      <c r="L4" s="488"/>
      <c r="M4" s="473" t="s">
        <v>39</v>
      </c>
      <c r="N4" s="474"/>
    </row>
    <row r="5" spans="2:14" ht="19.5" customHeight="1" thickBot="1">
      <c r="B5" s="485"/>
      <c r="C5" s="486"/>
      <c r="D5" s="486"/>
      <c r="E5" s="67" t="s">
        <v>20</v>
      </c>
      <c r="F5" s="34" t="s">
        <v>21</v>
      </c>
      <c r="G5" s="68" t="s">
        <v>20</v>
      </c>
      <c r="H5" s="20" t="s">
        <v>21</v>
      </c>
      <c r="I5" s="68" t="s">
        <v>20</v>
      </c>
      <c r="J5" s="20" t="s">
        <v>21</v>
      </c>
      <c r="K5" s="67" t="s">
        <v>20</v>
      </c>
      <c r="L5" s="34" t="s">
        <v>21</v>
      </c>
      <c r="M5" s="67" t="s">
        <v>20</v>
      </c>
      <c r="N5" s="34" t="s">
        <v>21</v>
      </c>
    </row>
    <row r="6" spans="2:14" ht="19.5" customHeight="1" thickBot="1" thickTop="1">
      <c r="B6" s="475" t="s">
        <v>17</v>
      </c>
      <c r="C6" s="476"/>
      <c r="D6" s="477"/>
      <c r="E6" s="90">
        <f>SUM(E7+E16)</f>
        <v>2111</v>
      </c>
      <c r="F6" s="91">
        <v>100</v>
      </c>
      <c r="G6" s="92">
        <f>SUM(G7+G16)</f>
        <v>403</v>
      </c>
      <c r="H6" s="93">
        <f>G6/E6*100</f>
        <v>19.090478446234012</v>
      </c>
      <c r="I6" s="92">
        <f>SUM(I7+I16)</f>
        <v>1590</v>
      </c>
      <c r="J6" s="93">
        <f>I6/E6*100</f>
        <v>75.31975367124586</v>
      </c>
      <c r="K6" s="94">
        <f>SUM(K7+K16)</f>
        <v>116</v>
      </c>
      <c r="L6" s="93">
        <f>K6/E6*100</f>
        <v>5.495026054002842</v>
      </c>
      <c r="M6" s="94">
        <f>SUM(M7+M16)</f>
        <v>2</v>
      </c>
      <c r="N6" s="95">
        <f>M6/E6*100</f>
        <v>0.09474182851729039</v>
      </c>
    </row>
    <row r="7" spans="2:14" ht="19.5" customHeight="1" thickBot="1" thickTop="1">
      <c r="B7" s="478" t="s">
        <v>26</v>
      </c>
      <c r="C7" s="479"/>
      <c r="D7" s="479"/>
      <c r="E7" s="90">
        <f>SUM('別表4-1'!C27)</f>
        <v>1995</v>
      </c>
      <c r="F7" s="91">
        <v>100</v>
      </c>
      <c r="G7" s="92">
        <f>SUM('別表4-1'!D27)</f>
        <v>319</v>
      </c>
      <c r="H7" s="96">
        <f>G7/E7*100</f>
        <v>15.98997493734336</v>
      </c>
      <c r="I7" s="92">
        <f>SUM('別表4-1'!Z27)</f>
        <v>1572</v>
      </c>
      <c r="J7" s="96">
        <f>I7/E7*100</f>
        <v>78.796992481203</v>
      </c>
      <c r="K7" s="94">
        <f>SUM('別表4-1'!AA27)</f>
        <v>102</v>
      </c>
      <c r="L7" s="97">
        <f>K7/E7*100</f>
        <v>5.112781954887218</v>
      </c>
      <c r="M7" s="94">
        <f>SUM('別表4-1'!AB27)</f>
        <v>2</v>
      </c>
      <c r="N7" s="98">
        <f>M7/E7*100</f>
        <v>0.10025062656641603</v>
      </c>
    </row>
    <row r="8" spans="2:14" ht="19.5" customHeight="1" thickTop="1">
      <c r="B8" s="21"/>
      <c r="C8" s="5" t="s">
        <v>30</v>
      </c>
      <c r="D8" s="8" t="s">
        <v>51</v>
      </c>
      <c r="E8" s="99">
        <f>'別表4-2'!C27</f>
        <v>1982</v>
      </c>
      <c r="F8" s="100">
        <v>100</v>
      </c>
      <c r="G8" s="101">
        <f>'別表4-2'!D27</f>
        <v>312</v>
      </c>
      <c r="H8" s="70">
        <v>100</v>
      </c>
      <c r="I8" s="101">
        <f>'別表4-2'!Z27</f>
        <v>1566</v>
      </c>
      <c r="J8" s="102">
        <v>100</v>
      </c>
      <c r="K8" s="99">
        <f>'別表4-2'!AA27</f>
        <v>102</v>
      </c>
      <c r="L8" s="100">
        <v>100</v>
      </c>
      <c r="M8" s="99">
        <f>'別表4-2'!AB27</f>
        <v>2</v>
      </c>
      <c r="N8" s="100">
        <v>100</v>
      </c>
    </row>
    <row r="9" spans="2:14" ht="19.5" customHeight="1">
      <c r="B9" s="21"/>
      <c r="C9" s="7"/>
      <c r="D9" s="19" t="s">
        <v>391</v>
      </c>
      <c r="E9" s="113">
        <v>1331</v>
      </c>
      <c r="F9" s="35">
        <f>E9/E8*100</f>
        <v>67.15438950554994</v>
      </c>
      <c r="G9" s="28">
        <v>83</v>
      </c>
      <c r="H9" s="32">
        <f>G9/G8*100</f>
        <v>26.602564102564102</v>
      </c>
      <c r="I9" s="129">
        <v>1234</v>
      </c>
      <c r="J9" s="37">
        <f>I9/I8*100</f>
        <v>78.79948914431672</v>
      </c>
      <c r="K9" s="26">
        <v>14</v>
      </c>
      <c r="L9" s="42">
        <f>K9/K8*100</f>
        <v>13.725490196078432</v>
      </c>
      <c r="M9" s="26">
        <v>0</v>
      </c>
      <c r="N9" s="42">
        <f>M9/M8*100</f>
        <v>0</v>
      </c>
    </row>
    <row r="10" spans="2:14" ht="19.5" customHeight="1">
      <c r="B10" s="21"/>
      <c r="C10" s="7"/>
      <c r="D10" s="19" t="s">
        <v>336</v>
      </c>
      <c r="E10" s="26">
        <v>213</v>
      </c>
      <c r="F10" s="35">
        <f>E10/E8*100</f>
        <v>10.746720484359233</v>
      </c>
      <c r="G10" s="28">
        <v>100</v>
      </c>
      <c r="H10" s="32">
        <f>G10/G8*100</f>
        <v>32.05128205128205</v>
      </c>
      <c r="I10" s="28">
        <v>88</v>
      </c>
      <c r="J10" s="37">
        <f>I10/I8*100</f>
        <v>5.61941251596424</v>
      </c>
      <c r="K10" s="26">
        <v>25</v>
      </c>
      <c r="L10" s="42">
        <f>K10/K8*100</f>
        <v>24.509803921568626</v>
      </c>
      <c r="M10" s="26">
        <v>0</v>
      </c>
      <c r="N10" s="42">
        <f>M10/M8*100</f>
        <v>0</v>
      </c>
    </row>
    <row r="11" spans="2:14" ht="19.5" customHeight="1">
      <c r="B11" s="21"/>
      <c r="C11" s="7"/>
      <c r="D11" s="23" t="s">
        <v>342</v>
      </c>
      <c r="E11" s="26">
        <v>83</v>
      </c>
      <c r="F11" s="35">
        <f>E11/E8*100</f>
        <v>4.187689202825428</v>
      </c>
      <c r="G11" s="28">
        <v>12</v>
      </c>
      <c r="H11" s="32">
        <f>G11/G8*100</f>
        <v>3.8461538461538463</v>
      </c>
      <c r="I11" s="28">
        <v>49</v>
      </c>
      <c r="J11" s="37">
        <f>I11/I8*100</f>
        <v>3.1289910600255424</v>
      </c>
      <c r="K11" s="26">
        <v>21</v>
      </c>
      <c r="L11" s="42">
        <f>K11/K8*100</f>
        <v>20.588235294117645</v>
      </c>
      <c r="M11" s="26">
        <v>1</v>
      </c>
      <c r="N11" s="42">
        <f>M11/M8*100</f>
        <v>50</v>
      </c>
    </row>
    <row r="12" spans="2:14" ht="19.5" customHeight="1">
      <c r="B12" s="21"/>
      <c r="C12" s="9"/>
      <c r="D12" s="24" t="s">
        <v>9</v>
      </c>
      <c r="E12" s="31">
        <f>SUM(E8-E9-E10-E11)</f>
        <v>355</v>
      </c>
      <c r="F12" s="36">
        <f>E12/E8*100</f>
        <v>17.911200807265388</v>
      </c>
      <c r="G12" s="29">
        <f>SUM(G8-G9-G10-G11)</f>
        <v>117</v>
      </c>
      <c r="H12" s="43">
        <f>G12/G8*100</f>
        <v>37.5</v>
      </c>
      <c r="I12" s="29">
        <f>SUM(I8-I9-I10-I11)</f>
        <v>195</v>
      </c>
      <c r="J12" s="38">
        <f>I12/I8*100</f>
        <v>12.452107279693486</v>
      </c>
      <c r="K12" s="31">
        <f>SUM(K8-K9-K10-K11)</f>
        <v>42</v>
      </c>
      <c r="L12" s="43">
        <f>K12/K8*100</f>
        <v>41.17647058823529</v>
      </c>
      <c r="M12" s="31">
        <f>SUM(M8-M9-M10-M11)</f>
        <v>1</v>
      </c>
      <c r="N12" s="43">
        <f>M12/M8*100</f>
        <v>50</v>
      </c>
    </row>
    <row r="13" spans="2:14" ht="19.5" customHeight="1">
      <c r="B13" s="21"/>
      <c r="C13" s="7" t="s">
        <v>50</v>
      </c>
      <c r="D13" s="22" t="s">
        <v>52</v>
      </c>
      <c r="E13" s="25">
        <f>'別表4-3'!C27</f>
        <v>13</v>
      </c>
      <c r="F13" s="69">
        <v>100</v>
      </c>
      <c r="G13" s="27">
        <f>'別表4-3'!D27</f>
        <v>7</v>
      </c>
      <c r="H13" s="70">
        <v>100</v>
      </c>
      <c r="I13" s="27">
        <f>'別表4-3'!Z27</f>
        <v>6</v>
      </c>
      <c r="J13" s="70">
        <v>100</v>
      </c>
      <c r="K13" s="25">
        <f>'別表4-3'!AA27</f>
        <v>0</v>
      </c>
      <c r="L13" s="69">
        <v>100</v>
      </c>
      <c r="M13" s="25">
        <f>'別表4-3'!AB27</f>
        <v>0</v>
      </c>
      <c r="N13" s="69">
        <v>100</v>
      </c>
    </row>
    <row r="14" spans="2:14" ht="19.5" customHeight="1">
      <c r="B14" s="21"/>
      <c r="C14" s="7"/>
      <c r="D14" s="19" t="s">
        <v>337</v>
      </c>
      <c r="E14" s="26">
        <v>13</v>
      </c>
      <c r="F14" s="35">
        <f>E14/E13*100</f>
        <v>100</v>
      </c>
      <c r="G14" s="28">
        <v>7</v>
      </c>
      <c r="H14" s="352">
        <f>G14/G13*100</f>
        <v>100</v>
      </c>
      <c r="I14" s="28">
        <v>6</v>
      </c>
      <c r="J14" s="351">
        <f>I14/I13*100</f>
        <v>100</v>
      </c>
      <c r="K14" s="26">
        <v>0</v>
      </c>
      <c r="L14" s="42">
        <v>0</v>
      </c>
      <c r="M14" s="26">
        <v>0</v>
      </c>
      <c r="N14" s="42">
        <v>0</v>
      </c>
    </row>
    <row r="15" spans="2:14" ht="19.5" customHeight="1" thickBot="1">
      <c r="B15" s="21"/>
      <c r="C15" s="7" t="s">
        <v>18</v>
      </c>
      <c r="D15" s="8"/>
      <c r="E15" s="99">
        <f>'別表4-4'!C27</f>
        <v>0</v>
      </c>
      <c r="F15" s="349" t="s">
        <v>388</v>
      </c>
      <c r="G15" s="101">
        <f>'別表4-4'!D27</f>
        <v>0</v>
      </c>
      <c r="H15" s="70" t="s">
        <v>387</v>
      </c>
      <c r="I15" s="101">
        <f>'別表4-4'!Z27</f>
        <v>0</v>
      </c>
      <c r="J15" s="350" t="s">
        <v>387</v>
      </c>
      <c r="K15" s="99">
        <f>'別表4-4'!AA27</f>
        <v>0</v>
      </c>
      <c r="L15" s="349" t="s">
        <v>387</v>
      </c>
      <c r="M15" s="99">
        <f>'別表4-4'!AB27</f>
        <v>0</v>
      </c>
      <c r="N15" s="349" t="s">
        <v>387</v>
      </c>
    </row>
    <row r="16" spans="2:14" ht="19.5" customHeight="1" thickBot="1" thickTop="1">
      <c r="B16" s="480" t="s">
        <v>27</v>
      </c>
      <c r="C16" s="481"/>
      <c r="D16" s="482"/>
      <c r="E16" s="90">
        <f>SUM('別表4-5'!C27)</f>
        <v>116</v>
      </c>
      <c r="F16" s="103">
        <v>100</v>
      </c>
      <c r="G16" s="92">
        <f>SUM('別表4-5'!D27)</f>
        <v>84</v>
      </c>
      <c r="H16" s="104">
        <f>G16/E16*100</f>
        <v>72.41379310344827</v>
      </c>
      <c r="I16" s="92">
        <f>SUM('別表4-5'!Z27)</f>
        <v>18</v>
      </c>
      <c r="J16" s="104">
        <f>I16/E16*100</f>
        <v>15.517241379310345</v>
      </c>
      <c r="K16" s="94">
        <f>SUM('別表4-5'!AA27)</f>
        <v>14</v>
      </c>
      <c r="L16" s="105">
        <f>K16/E16*100</f>
        <v>12.068965517241379</v>
      </c>
      <c r="M16" s="94">
        <f>SUM('別表4-5'!AB27)</f>
        <v>0</v>
      </c>
      <c r="N16" s="98">
        <f>M16/E16*100</f>
        <v>0</v>
      </c>
    </row>
    <row r="17" spans="2:14" ht="19.5" customHeight="1" thickTop="1">
      <c r="B17" s="7"/>
      <c r="C17" s="8"/>
      <c r="D17" s="19" t="s">
        <v>336</v>
      </c>
      <c r="E17" s="25">
        <v>103</v>
      </c>
      <c r="F17" s="72">
        <f>E17/E16*100</f>
        <v>88.79310344827587</v>
      </c>
      <c r="G17" s="27">
        <v>81</v>
      </c>
      <c r="H17" s="73">
        <f>G17/G16*100</f>
        <v>96.42857142857143</v>
      </c>
      <c r="I17" s="27">
        <v>9</v>
      </c>
      <c r="J17" s="57">
        <f>I17/I16*100</f>
        <v>50</v>
      </c>
      <c r="K17" s="25">
        <v>13</v>
      </c>
      <c r="L17" s="56">
        <f>K17/K16*100</f>
        <v>92.85714285714286</v>
      </c>
      <c r="M17" s="25">
        <v>0</v>
      </c>
      <c r="N17" s="42">
        <v>0</v>
      </c>
    </row>
    <row r="18" spans="2:14" ht="19.5" customHeight="1">
      <c r="B18" s="9"/>
      <c r="C18" s="10"/>
      <c r="D18" s="24" t="s">
        <v>19</v>
      </c>
      <c r="E18" s="31">
        <f>SUM(E16-E17)</f>
        <v>13</v>
      </c>
      <c r="F18" s="36">
        <f>E18/E16*100</f>
        <v>11.206896551724139</v>
      </c>
      <c r="G18" s="31">
        <f>SUM(G16-G17)</f>
        <v>3</v>
      </c>
      <c r="H18" s="33">
        <f>G18/G16*100</f>
        <v>3.571428571428571</v>
      </c>
      <c r="I18" s="31">
        <f>SUM(I16-I17)</f>
        <v>9</v>
      </c>
      <c r="J18" s="38">
        <f>I18/I16*100</f>
        <v>50</v>
      </c>
      <c r="K18" s="31">
        <f>SUM(K16-K17)</f>
        <v>1</v>
      </c>
      <c r="L18" s="43">
        <f>K18/K16*100</f>
        <v>7.142857142857142</v>
      </c>
      <c r="M18" s="31">
        <f>SUM(M16-M17)</f>
        <v>0</v>
      </c>
      <c r="N18" s="42">
        <v>0</v>
      </c>
    </row>
    <row r="19" spans="2:14" ht="22.5" customHeight="1">
      <c r="B19" s="489" t="s">
        <v>392</v>
      </c>
      <c r="C19" s="489"/>
      <c r="D19" s="489"/>
      <c r="E19" s="489"/>
      <c r="F19" s="489"/>
      <c r="G19" s="489"/>
      <c r="H19" s="489"/>
      <c r="I19" s="489"/>
      <c r="J19" s="489"/>
      <c r="K19" s="489"/>
      <c r="L19" s="489"/>
      <c r="M19" s="489"/>
      <c r="N19" s="489"/>
    </row>
    <row r="20" spans="2:14" ht="27.75" customHeight="1">
      <c r="B20" s="490"/>
      <c r="C20" s="490"/>
      <c r="D20" s="490"/>
      <c r="E20" s="490"/>
      <c r="F20" s="490"/>
      <c r="G20" s="490"/>
      <c r="H20" s="490"/>
      <c r="I20" s="490"/>
      <c r="J20" s="490"/>
      <c r="K20" s="490"/>
      <c r="L20" s="490"/>
      <c r="M20" s="490"/>
      <c r="N20" s="490"/>
    </row>
    <row r="21" spans="2:14" ht="20.25" customHeight="1">
      <c r="B21" s="491"/>
      <c r="C21" s="491"/>
      <c r="D21" s="491"/>
      <c r="E21" s="491"/>
      <c r="F21" s="491"/>
      <c r="G21" s="491"/>
      <c r="H21" s="491"/>
      <c r="I21" s="491"/>
      <c r="J21" s="491"/>
      <c r="K21" s="491"/>
      <c r="L21" s="491"/>
      <c r="M21" s="491"/>
      <c r="N21" s="491"/>
    </row>
  </sheetData>
  <sheetProtection/>
  <mergeCells count="13">
    <mergeCell ref="B19:N19"/>
    <mergeCell ref="B20:N20"/>
    <mergeCell ref="B21:N21"/>
    <mergeCell ref="B2:N2"/>
    <mergeCell ref="M4:N4"/>
    <mergeCell ref="B6:D6"/>
    <mergeCell ref="B7:D7"/>
    <mergeCell ref="B16:D16"/>
    <mergeCell ref="B4:D5"/>
    <mergeCell ref="E4:F4"/>
    <mergeCell ref="G4:H4"/>
    <mergeCell ref="K4:L4"/>
    <mergeCell ref="I4:J4"/>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B1:AJ26"/>
  <sheetViews>
    <sheetView view="pageBreakPreview" zoomScale="60" zoomScaleNormal="70" zoomScalePageLayoutView="0" workbookViewId="0" topLeftCell="A1">
      <pane xSplit="3" ySplit="5" topLeftCell="D18" activePane="bottomRight" state="frozen"/>
      <selection pane="topLeft" activeCell="A1" sqref="A1"/>
      <selection pane="topRight" activeCell="D1" sqref="D1"/>
      <selection pane="bottomLeft" activeCell="A6" sqref="A6"/>
      <selection pane="bottomRight" activeCell="H34" sqref="H34:H35"/>
    </sheetView>
  </sheetViews>
  <sheetFormatPr defaultColWidth="8.875" defaultRowHeight="13.5"/>
  <cols>
    <col min="1" max="1" width="8.875" style="155" customWidth="1"/>
    <col min="2" max="2" width="22.50390625" style="155" customWidth="1"/>
    <col min="3" max="7" width="9.375" style="155" customWidth="1"/>
    <col min="8" max="17" width="7.875" style="155" customWidth="1"/>
    <col min="18" max="18" width="8.625" style="155" customWidth="1"/>
    <col min="19" max="30" width="7.875" style="155" customWidth="1"/>
    <col min="31" max="32" width="9.50390625" style="155" customWidth="1"/>
    <col min="33" max="36" width="5.875" style="184" customWidth="1"/>
    <col min="37" max="16384" width="8.875" style="155" customWidth="1"/>
  </cols>
  <sheetData>
    <row r="1" spans="2:36" s="329" customFormat="1" ht="23.25" customHeight="1" thickBot="1">
      <c r="B1" s="154" t="s">
        <v>54</v>
      </c>
      <c r="AG1" s="155"/>
      <c r="AH1" s="155"/>
      <c r="AI1" s="155"/>
      <c r="AJ1" s="156" t="s">
        <v>55</v>
      </c>
    </row>
    <row r="2" spans="2:36" s="329" customFormat="1" ht="30" customHeight="1" thickTop="1">
      <c r="B2" s="526"/>
      <c r="C2" s="529" t="s">
        <v>56</v>
      </c>
      <c r="D2" s="531" t="s">
        <v>57</v>
      </c>
      <c r="E2" s="532"/>
      <c r="F2" s="532"/>
      <c r="G2" s="533"/>
      <c r="H2" s="531" t="s">
        <v>58</v>
      </c>
      <c r="I2" s="532"/>
      <c r="J2" s="533"/>
      <c r="K2" s="531" t="s">
        <v>59</v>
      </c>
      <c r="L2" s="533"/>
      <c r="M2" s="534" t="s">
        <v>60</v>
      </c>
      <c r="N2" s="532"/>
      <c r="O2" s="532"/>
      <c r="P2" s="532"/>
      <c r="Q2" s="532"/>
      <c r="R2" s="533"/>
      <c r="S2" s="540" t="s">
        <v>61</v>
      </c>
      <c r="T2" s="531" t="s">
        <v>62</v>
      </c>
      <c r="U2" s="532" t="s">
        <v>63</v>
      </c>
      <c r="V2" s="532"/>
      <c r="W2" s="532"/>
      <c r="X2" s="532"/>
      <c r="Y2" s="532"/>
      <c r="Z2" s="532"/>
      <c r="AA2" s="533"/>
      <c r="AB2" s="531" t="s">
        <v>64</v>
      </c>
      <c r="AC2" s="532" t="s">
        <v>65</v>
      </c>
      <c r="AD2" s="532" t="s">
        <v>66</v>
      </c>
      <c r="AE2" s="532" t="s">
        <v>67</v>
      </c>
      <c r="AF2" s="533"/>
      <c r="AG2" s="542" t="s">
        <v>68</v>
      </c>
      <c r="AH2" s="543"/>
      <c r="AI2" s="543"/>
      <c r="AJ2" s="544"/>
    </row>
    <row r="3" spans="2:36" s="329" customFormat="1" ht="18" customHeight="1">
      <c r="B3" s="527"/>
      <c r="C3" s="530"/>
      <c r="D3" s="537" t="s">
        <v>69</v>
      </c>
      <c r="E3" s="538" t="s">
        <v>70</v>
      </c>
      <c r="F3" s="538" t="s">
        <v>71</v>
      </c>
      <c r="G3" s="535" t="s">
        <v>72</v>
      </c>
      <c r="H3" s="537" t="s">
        <v>73</v>
      </c>
      <c r="I3" s="538" t="s">
        <v>74</v>
      </c>
      <c r="J3" s="535" t="s">
        <v>72</v>
      </c>
      <c r="K3" s="537" t="s">
        <v>75</v>
      </c>
      <c r="L3" s="535" t="s">
        <v>76</v>
      </c>
      <c r="M3" s="536"/>
      <c r="N3" s="538" t="s">
        <v>77</v>
      </c>
      <c r="O3" s="538"/>
      <c r="P3" s="538"/>
      <c r="Q3" s="538"/>
      <c r="R3" s="535"/>
      <c r="S3" s="541"/>
      <c r="T3" s="537"/>
      <c r="U3" s="538" t="s">
        <v>78</v>
      </c>
      <c r="V3" s="538" t="s">
        <v>79</v>
      </c>
      <c r="W3" s="538" t="s">
        <v>80</v>
      </c>
      <c r="X3" s="538" t="s">
        <v>81</v>
      </c>
      <c r="Y3" s="538" t="s">
        <v>82</v>
      </c>
      <c r="Z3" s="538" t="s">
        <v>72</v>
      </c>
      <c r="AA3" s="535" t="s">
        <v>83</v>
      </c>
      <c r="AB3" s="537"/>
      <c r="AC3" s="538"/>
      <c r="AD3" s="538"/>
      <c r="AE3" s="538" t="s">
        <v>84</v>
      </c>
      <c r="AF3" s="535" t="s">
        <v>85</v>
      </c>
      <c r="AG3" s="547" t="s">
        <v>86</v>
      </c>
      <c r="AH3" s="545" t="s">
        <v>87</v>
      </c>
      <c r="AI3" s="545" t="s">
        <v>88</v>
      </c>
      <c r="AJ3" s="546" t="s">
        <v>89</v>
      </c>
    </row>
    <row r="4" spans="2:36" s="329" customFormat="1" ht="18" customHeight="1">
      <c r="B4" s="527"/>
      <c r="C4" s="530"/>
      <c r="D4" s="537"/>
      <c r="E4" s="538"/>
      <c r="F4" s="538"/>
      <c r="G4" s="535"/>
      <c r="H4" s="537"/>
      <c r="I4" s="538"/>
      <c r="J4" s="535"/>
      <c r="K4" s="537"/>
      <c r="L4" s="535"/>
      <c r="M4" s="537"/>
      <c r="N4" s="539"/>
      <c r="O4" s="538"/>
      <c r="P4" s="538"/>
      <c r="Q4" s="538"/>
      <c r="R4" s="535"/>
      <c r="S4" s="541"/>
      <c r="T4" s="537"/>
      <c r="U4" s="538"/>
      <c r="V4" s="538"/>
      <c r="W4" s="538"/>
      <c r="X4" s="538"/>
      <c r="Y4" s="538"/>
      <c r="Z4" s="538"/>
      <c r="AA4" s="535"/>
      <c r="AB4" s="537"/>
      <c r="AC4" s="538"/>
      <c r="AD4" s="538"/>
      <c r="AE4" s="538"/>
      <c r="AF4" s="535"/>
      <c r="AG4" s="547"/>
      <c r="AH4" s="545"/>
      <c r="AI4" s="545"/>
      <c r="AJ4" s="546"/>
    </row>
    <row r="5" spans="2:36" s="157" customFormat="1" ht="43.5" customHeight="1">
      <c r="B5" s="528"/>
      <c r="C5" s="530"/>
      <c r="D5" s="537"/>
      <c r="E5" s="538"/>
      <c r="F5" s="538"/>
      <c r="G5" s="535"/>
      <c r="H5" s="537"/>
      <c r="I5" s="538"/>
      <c r="J5" s="535"/>
      <c r="K5" s="537"/>
      <c r="L5" s="535"/>
      <c r="M5" s="537"/>
      <c r="N5" s="158"/>
      <c r="O5" s="387" t="s">
        <v>90</v>
      </c>
      <c r="P5" s="387" t="s">
        <v>91</v>
      </c>
      <c r="Q5" s="387" t="s">
        <v>92</v>
      </c>
      <c r="R5" s="388" t="s">
        <v>72</v>
      </c>
      <c r="S5" s="541"/>
      <c r="T5" s="537"/>
      <c r="U5" s="538"/>
      <c r="V5" s="538"/>
      <c r="W5" s="538"/>
      <c r="X5" s="538"/>
      <c r="Y5" s="538"/>
      <c r="Z5" s="538"/>
      <c r="AA5" s="535"/>
      <c r="AB5" s="537"/>
      <c r="AC5" s="538"/>
      <c r="AD5" s="538"/>
      <c r="AE5" s="538"/>
      <c r="AF5" s="535"/>
      <c r="AG5" s="547"/>
      <c r="AH5" s="545"/>
      <c r="AI5" s="545"/>
      <c r="AJ5" s="546"/>
    </row>
    <row r="6" spans="2:36" ht="24" customHeight="1">
      <c r="B6" s="159" t="s">
        <v>344</v>
      </c>
      <c r="C6" s="160">
        <f>SUM(D6:G6)</f>
        <v>30</v>
      </c>
      <c r="D6" s="159">
        <v>30</v>
      </c>
      <c r="E6" s="161">
        <v>0</v>
      </c>
      <c r="F6" s="161">
        <v>0</v>
      </c>
      <c r="G6" s="162">
        <v>0</v>
      </c>
      <c r="H6" s="159">
        <v>0</v>
      </c>
      <c r="I6" s="161">
        <v>0</v>
      </c>
      <c r="J6" s="162">
        <v>30</v>
      </c>
      <c r="K6" s="159">
        <v>0</v>
      </c>
      <c r="L6" s="162">
        <v>0</v>
      </c>
      <c r="M6" s="159">
        <v>2</v>
      </c>
      <c r="N6" s="161">
        <v>0</v>
      </c>
      <c r="O6" s="161">
        <v>0</v>
      </c>
      <c r="P6" s="161">
        <v>0</v>
      </c>
      <c r="Q6" s="161">
        <v>0</v>
      </c>
      <c r="R6" s="162">
        <v>0</v>
      </c>
      <c r="S6" s="163">
        <v>1</v>
      </c>
      <c r="T6" s="159">
        <v>7</v>
      </c>
      <c r="U6" s="161">
        <v>5</v>
      </c>
      <c r="V6" s="161">
        <v>0</v>
      </c>
      <c r="W6" s="161">
        <v>0</v>
      </c>
      <c r="X6" s="161">
        <v>0</v>
      </c>
      <c r="Y6" s="161">
        <v>0</v>
      </c>
      <c r="Z6" s="161">
        <v>1</v>
      </c>
      <c r="AA6" s="162">
        <v>1</v>
      </c>
      <c r="AB6" s="159">
        <v>0</v>
      </c>
      <c r="AC6" s="161">
        <v>0</v>
      </c>
      <c r="AD6" s="161">
        <v>0</v>
      </c>
      <c r="AE6" s="161">
        <v>0</v>
      </c>
      <c r="AF6" s="162">
        <v>0</v>
      </c>
      <c r="AG6" s="188">
        <v>0</v>
      </c>
      <c r="AH6" s="161">
        <v>0</v>
      </c>
      <c r="AI6" s="161">
        <v>0</v>
      </c>
      <c r="AJ6" s="162">
        <v>0</v>
      </c>
    </row>
    <row r="7" spans="2:36" ht="24" customHeight="1">
      <c r="B7" s="159" t="s">
        <v>345</v>
      </c>
      <c r="C7" s="160">
        <f aca="true" t="shared" si="0" ref="C7:C25">SUM(D7:G7)</f>
        <v>9</v>
      </c>
      <c r="D7" s="159">
        <v>8</v>
      </c>
      <c r="E7" s="161">
        <v>0</v>
      </c>
      <c r="F7" s="161">
        <v>0</v>
      </c>
      <c r="G7" s="162">
        <v>1</v>
      </c>
      <c r="H7" s="159">
        <v>0</v>
      </c>
      <c r="I7" s="161">
        <v>0</v>
      </c>
      <c r="J7" s="162">
        <v>9</v>
      </c>
      <c r="K7" s="159">
        <v>0</v>
      </c>
      <c r="L7" s="162">
        <v>0</v>
      </c>
      <c r="M7" s="159">
        <v>0</v>
      </c>
      <c r="N7" s="161">
        <v>0</v>
      </c>
      <c r="O7" s="161">
        <v>0</v>
      </c>
      <c r="P7" s="161">
        <v>0</v>
      </c>
      <c r="Q7" s="161">
        <v>0</v>
      </c>
      <c r="R7" s="162">
        <v>0</v>
      </c>
      <c r="S7" s="163">
        <v>0</v>
      </c>
      <c r="T7" s="159">
        <v>2</v>
      </c>
      <c r="U7" s="161">
        <v>2</v>
      </c>
      <c r="V7" s="161">
        <v>0</v>
      </c>
      <c r="W7" s="161">
        <v>0</v>
      </c>
      <c r="X7" s="161">
        <v>0</v>
      </c>
      <c r="Y7" s="161">
        <v>0</v>
      </c>
      <c r="Z7" s="161">
        <v>0</v>
      </c>
      <c r="AA7" s="162">
        <v>0</v>
      </c>
      <c r="AB7" s="159">
        <v>0</v>
      </c>
      <c r="AC7" s="161">
        <v>0</v>
      </c>
      <c r="AD7" s="161">
        <v>0</v>
      </c>
      <c r="AE7" s="161">
        <v>0</v>
      </c>
      <c r="AF7" s="162">
        <v>0</v>
      </c>
      <c r="AG7" s="188">
        <v>0</v>
      </c>
      <c r="AH7" s="161">
        <v>0</v>
      </c>
      <c r="AI7" s="161">
        <v>0</v>
      </c>
      <c r="AJ7" s="162">
        <v>0</v>
      </c>
    </row>
    <row r="8" spans="2:36" ht="24" customHeight="1">
      <c r="B8" s="159" t="s">
        <v>346</v>
      </c>
      <c r="C8" s="160">
        <v>83</v>
      </c>
      <c r="D8" s="159">
        <v>82</v>
      </c>
      <c r="E8" s="161">
        <v>0</v>
      </c>
      <c r="F8" s="161">
        <v>0</v>
      </c>
      <c r="G8" s="162">
        <v>1</v>
      </c>
      <c r="H8" s="159">
        <v>1</v>
      </c>
      <c r="I8" s="161">
        <v>0</v>
      </c>
      <c r="J8" s="162">
        <v>82</v>
      </c>
      <c r="K8" s="159">
        <v>0</v>
      </c>
      <c r="L8" s="162">
        <v>0</v>
      </c>
      <c r="M8" s="159">
        <v>0</v>
      </c>
      <c r="N8" s="161">
        <v>0</v>
      </c>
      <c r="O8" s="161">
        <v>0</v>
      </c>
      <c r="P8" s="161">
        <v>0</v>
      </c>
      <c r="Q8" s="161">
        <v>0</v>
      </c>
      <c r="R8" s="162">
        <v>0</v>
      </c>
      <c r="S8" s="163">
        <v>6</v>
      </c>
      <c r="T8" s="159">
        <v>5</v>
      </c>
      <c r="U8" s="161">
        <v>3</v>
      </c>
      <c r="V8" s="161">
        <v>0</v>
      </c>
      <c r="W8" s="161">
        <v>0</v>
      </c>
      <c r="X8" s="161">
        <v>0</v>
      </c>
      <c r="Y8" s="161">
        <v>0</v>
      </c>
      <c r="Z8" s="161">
        <v>2</v>
      </c>
      <c r="AA8" s="162">
        <v>0</v>
      </c>
      <c r="AB8" s="159">
        <v>0</v>
      </c>
      <c r="AC8" s="161">
        <v>0</v>
      </c>
      <c r="AD8" s="161">
        <v>0</v>
      </c>
      <c r="AE8" s="161">
        <v>0</v>
      </c>
      <c r="AF8" s="162">
        <v>0</v>
      </c>
      <c r="AG8" s="188">
        <v>3</v>
      </c>
      <c r="AH8" s="161">
        <v>1</v>
      </c>
      <c r="AI8" s="161">
        <v>0</v>
      </c>
      <c r="AJ8" s="162">
        <v>1</v>
      </c>
    </row>
    <row r="9" spans="2:36" ht="24" customHeight="1">
      <c r="B9" s="159" t="s">
        <v>347</v>
      </c>
      <c r="C9" s="160">
        <f t="shared" si="0"/>
        <v>28</v>
      </c>
      <c r="D9" s="159">
        <v>28</v>
      </c>
      <c r="E9" s="161">
        <v>0</v>
      </c>
      <c r="F9" s="161">
        <v>0</v>
      </c>
      <c r="G9" s="162">
        <v>0</v>
      </c>
      <c r="H9" s="159">
        <v>0</v>
      </c>
      <c r="I9" s="161">
        <v>0</v>
      </c>
      <c r="J9" s="162">
        <v>28</v>
      </c>
      <c r="K9" s="159">
        <v>0</v>
      </c>
      <c r="L9" s="162">
        <v>0</v>
      </c>
      <c r="M9" s="159">
        <v>0</v>
      </c>
      <c r="N9" s="161">
        <v>0</v>
      </c>
      <c r="O9" s="161">
        <v>0</v>
      </c>
      <c r="P9" s="161">
        <v>0</v>
      </c>
      <c r="Q9" s="161">
        <v>0</v>
      </c>
      <c r="R9" s="162">
        <v>0</v>
      </c>
      <c r="S9" s="163">
        <v>12</v>
      </c>
      <c r="T9" s="159">
        <v>5</v>
      </c>
      <c r="U9" s="161">
        <v>5</v>
      </c>
      <c r="V9" s="161">
        <v>0</v>
      </c>
      <c r="W9" s="161">
        <v>0</v>
      </c>
      <c r="X9" s="161">
        <v>0</v>
      </c>
      <c r="Y9" s="161">
        <v>0</v>
      </c>
      <c r="Z9" s="161">
        <v>0</v>
      </c>
      <c r="AA9" s="162">
        <v>0</v>
      </c>
      <c r="AB9" s="159">
        <v>0</v>
      </c>
      <c r="AC9" s="161">
        <v>0</v>
      </c>
      <c r="AD9" s="161">
        <v>0</v>
      </c>
      <c r="AE9" s="161">
        <v>0</v>
      </c>
      <c r="AF9" s="162">
        <v>0</v>
      </c>
      <c r="AG9" s="188">
        <v>0</v>
      </c>
      <c r="AH9" s="161">
        <v>0</v>
      </c>
      <c r="AI9" s="161">
        <v>0</v>
      </c>
      <c r="AJ9" s="162">
        <v>0</v>
      </c>
    </row>
    <row r="10" spans="2:36" ht="24" customHeight="1">
      <c r="B10" s="159" t="s">
        <v>348</v>
      </c>
      <c r="C10" s="160">
        <f t="shared" si="0"/>
        <v>477</v>
      </c>
      <c r="D10" s="159">
        <v>463</v>
      </c>
      <c r="E10" s="161">
        <v>2</v>
      </c>
      <c r="F10" s="161">
        <v>0</v>
      </c>
      <c r="G10" s="162">
        <v>12</v>
      </c>
      <c r="H10" s="159">
        <v>0</v>
      </c>
      <c r="I10" s="161">
        <v>0</v>
      </c>
      <c r="J10" s="162">
        <v>477</v>
      </c>
      <c r="K10" s="159">
        <v>8</v>
      </c>
      <c r="L10" s="162">
        <v>0</v>
      </c>
      <c r="M10" s="159">
        <v>13</v>
      </c>
      <c r="N10" s="161">
        <v>0</v>
      </c>
      <c r="O10" s="161">
        <v>0</v>
      </c>
      <c r="P10" s="161">
        <v>0</v>
      </c>
      <c r="Q10" s="161">
        <v>0</v>
      </c>
      <c r="R10" s="162">
        <v>0</v>
      </c>
      <c r="S10" s="163">
        <v>7</v>
      </c>
      <c r="T10" s="159">
        <v>8</v>
      </c>
      <c r="U10" s="161">
        <v>5</v>
      </c>
      <c r="V10" s="161">
        <v>0</v>
      </c>
      <c r="W10" s="161">
        <v>0</v>
      </c>
      <c r="X10" s="161">
        <v>0</v>
      </c>
      <c r="Y10" s="161">
        <v>0</v>
      </c>
      <c r="Z10" s="161">
        <v>2</v>
      </c>
      <c r="AA10" s="162">
        <v>1</v>
      </c>
      <c r="AB10" s="159">
        <v>2</v>
      </c>
      <c r="AC10" s="161">
        <v>0</v>
      </c>
      <c r="AD10" s="161">
        <v>1</v>
      </c>
      <c r="AE10" s="161">
        <v>2</v>
      </c>
      <c r="AF10" s="162">
        <v>0</v>
      </c>
      <c r="AG10" s="188">
        <v>4</v>
      </c>
      <c r="AH10" s="161">
        <v>0</v>
      </c>
      <c r="AI10" s="161">
        <v>0</v>
      </c>
      <c r="AJ10" s="162">
        <v>0</v>
      </c>
    </row>
    <row r="11" spans="2:36" ht="24" customHeight="1">
      <c r="B11" s="159" t="s">
        <v>349</v>
      </c>
      <c r="C11" s="160">
        <f t="shared" si="0"/>
        <v>41</v>
      </c>
      <c r="D11" s="159">
        <v>39</v>
      </c>
      <c r="E11" s="161">
        <v>0</v>
      </c>
      <c r="F11" s="161">
        <v>1</v>
      </c>
      <c r="G11" s="162">
        <v>1</v>
      </c>
      <c r="H11" s="159">
        <v>0</v>
      </c>
      <c r="I11" s="161">
        <v>0</v>
      </c>
      <c r="J11" s="162">
        <v>41</v>
      </c>
      <c r="K11" s="159">
        <v>0</v>
      </c>
      <c r="L11" s="162">
        <v>0</v>
      </c>
      <c r="M11" s="159">
        <v>0</v>
      </c>
      <c r="N11" s="161">
        <v>0</v>
      </c>
      <c r="O11" s="161">
        <v>0</v>
      </c>
      <c r="P11" s="161">
        <v>0</v>
      </c>
      <c r="Q11" s="161">
        <v>0</v>
      </c>
      <c r="R11" s="162">
        <v>0</v>
      </c>
      <c r="S11" s="163">
        <v>15</v>
      </c>
      <c r="T11" s="159">
        <v>5</v>
      </c>
      <c r="U11" s="161">
        <v>2</v>
      </c>
      <c r="V11" s="161">
        <v>0</v>
      </c>
      <c r="W11" s="161">
        <v>0</v>
      </c>
      <c r="X11" s="161">
        <v>0</v>
      </c>
      <c r="Y11" s="161">
        <v>0</v>
      </c>
      <c r="Z11" s="161">
        <v>3</v>
      </c>
      <c r="AA11" s="162">
        <v>0</v>
      </c>
      <c r="AB11" s="159">
        <v>0</v>
      </c>
      <c r="AC11" s="161">
        <v>0</v>
      </c>
      <c r="AD11" s="161">
        <v>0</v>
      </c>
      <c r="AE11" s="161">
        <v>0</v>
      </c>
      <c r="AF11" s="162">
        <v>0</v>
      </c>
      <c r="AG11" s="188">
        <v>1</v>
      </c>
      <c r="AH11" s="161">
        <v>0</v>
      </c>
      <c r="AI11" s="161">
        <v>0</v>
      </c>
      <c r="AJ11" s="162">
        <v>0</v>
      </c>
    </row>
    <row r="12" spans="2:36" ht="24" customHeight="1">
      <c r="B12" s="159" t="s">
        <v>350</v>
      </c>
      <c r="C12" s="160">
        <f t="shared" si="0"/>
        <v>95</v>
      </c>
      <c r="D12" s="159">
        <v>94</v>
      </c>
      <c r="E12" s="161">
        <v>0</v>
      </c>
      <c r="F12" s="161">
        <v>1</v>
      </c>
      <c r="G12" s="162">
        <v>0</v>
      </c>
      <c r="H12" s="159">
        <v>0</v>
      </c>
      <c r="I12" s="161">
        <v>0</v>
      </c>
      <c r="J12" s="162">
        <v>95</v>
      </c>
      <c r="K12" s="159">
        <v>0</v>
      </c>
      <c r="L12" s="162">
        <v>0</v>
      </c>
      <c r="M12" s="159">
        <v>0</v>
      </c>
      <c r="N12" s="161">
        <v>0</v>
      </c>
      <c r="O12" s="161">
        <v>0</v>
      </c>
      <c r="P12" s="161">
        <v>0</v>
      </c>
      <c r="Q12" s="161">
        <v>0</v>
      </c>
      <c r="R12" s="162">
        <v>0</v>
      </c>
      <c r="S12" s="163">
        <v>5</v>
      </c>
      <c r="T12" s="159">
        <v>2</v>
      </c>
      <c r="U12" s="161">
        <v>1</v>
      </c>
      <c r="V12" s="161">
        <v>0</v>
      </c>
      <c r="W12" s="161">
        <v>2</v>
      </c>
      <c r="X12" s="161">
        <v>0</v>
      </c>
      <c r="Y12" s="161">
        <v>0</v>
      </c>
      <c r="Z12" s="161">
        <v>0</v>
      </c>
      <c r="AA12" s="162">
        <v>0</v>
      </c>
      <c r="AB12" s="159">
        <v>0</v>
      </c>
      <c r="AC12" s="161">
        <v>0</v>
      </c>
      <c r="AD12" s="161">
        <v>0</v>
      </c>
      <c r="AE12" s="161">
        <v>0</v>
      </c>
      <c r="AF12" s="162">
        <v>0</v>
      </c>
      <c r="AG12" s="188">
        <v>0</v>
      </c>
      <c r="AH12" s="161">
        <v>0</v>
      </c>
      <c r="AI12" s="161">
        <v>0</v>
      </c>
      <c r="AJ12" s="162">
        <v>0</v>
      </c>
    </row>
    <row r="13" spans="2:36" ht="24" customHeight="1">
      <c r="B13" s="159" t="s">
        <v>351</v>
      </c>
      <c r="C13" s="160">
        <f t="shared" si="0"/>
        <v>27</v>
      </c>
      <c r="D13" s="159">
        <v>26</v>
      </c>
      <c r="E13" s="161">
        <v>0</v>
      </c>
      <c r="F13" s="161">
        <v>0</v>
      </c>
      <c r="G13" s="162">
        <v>1</v>
      </c>
      <c r="H13" s="159">
        <v>0</v>
      </c>
      <c r="I13" s="161">
        <v>0</v>
      </c>
      <c r="J13" s="162">
        <v>27</v>
      </c>
      <c r="K13" s="159">
        <v>0</v>
      </c>
      <c r="L13" s="162">
        <v>0</v>
      </c>
      <c r="M13" s="159">
        <v>0</v>
      </c>
      <c r="N13" s="161">
        <v>0</v>
      </c>
      <c r="O13" s="161">
        <v>0</v>
      </c>
      <c r="P13" s="161">
        <v>0</v>
      </c>
      <c r="Q13" s="161">
        <v>0</v>
      </c>
      <c r="R13" s="162">
        <v>0</v>
      </c>
      <c r="S13" s="163">
        <v>1</v>
      </c>
      <c r="T13" s="159">
        <v>0</v>
      </c>
      <c r="U13" s="161">
        <v>0</v>
      </c>
      <c r="V13" s="161">
        <v>0</v>
      </c>
      <c r="W13" s="161">
        <v>0</v>
      </c>
      <c r="X13" s="161">
        <v>0</v>
      </c>
      <c r="Y13" s="161">
        <v>0</v>
      </c>
      <c r="Z13" s="161">
        <v>0</v>
      </c>
      <c r="AA13" s="162">
        <v>0</v>
      </c>
      <c r="AB13" s="159">
        <v>0</v>
      </c>
      <c r="AC13" s="161">
        <v>0</v>
      </c>
      <c r="AD13" s="161">
        <v>0</v>
      </c>
      <c r="AE13" s="161">
        <v>0</v>
      </c>
      <c r="AF13" s="162">
        <v>0</v>
      </c>
      <c r="AG13" s="188">
        <v>1</v>
      </c>
      <c r="AH13" s="161">
        <v>0</v>
      </c>
      <c r="AI13" s="161">
        <v>0</v>
      </c>
      <c r="AJ13" s="162">
        <v>1</v>
      </c>
    </row>
    <row r="14" spans="2:36" ht="24" customHeight="1">
      <c r="B14" s="159" t="s">
        <v>352</v>
      </c>
      <c r="C14" s="160">
        <f t="shared" si="0"/>
        <v>16</v>
      </c>
      <c r="D14" s="159">
        <v>15</v>
      </c>
      <c r="E14" s="161">
        <v>0</v>
      </c>
      <c r="F14" s="161">
        <v>1</v>
      </c>
      <c r="G14" s="162">
        <v>0</v>
      </c>
      <c r="H14" s="159">
        <v>0</v>
      </c>
      <c r="I14" s="161">
        <v>0</v>
      </c>
      <c r="J14" s="162">
        <v>16</v>
      </c>
      <c r="K14" s="159">
        <v>0</v>
      </c>
      <c r="L14" s="162">
        <v>0</v>
      </c>
      <c r="M14" s="159">
        <v>0</v>
      </c>
      <c r="N14" s="161">
        <v>0</v>
      </c>
      <c r="O14" s="161">
        <v>0</v>
      </c>
      <c r="P14" s="161">
        <v>0</v>
      </c>
      <c r="Q14" s="161">
        <v>0</v>
      </c>
      <c r="R14" s="162">
        <v>0</v>
      </c>
      <c r="S14" s="163">
        <v>4</v>
      </c>
      <c r="T14" s="159">
        <v>3</v>
      </c>
      <c r="U14" s="161">
        <v>3</v>
      </c>
      <c r="V14" s="161">
        <v>0</v>
      </c>
      <c r="W14" s="161">
        <v>0</v>
      </c>
      <c r="X14" s="161">
        <v>0</v>
      </c>
      <c r="Y14" s="161">
        <v>1</v>
      </c>
      <c r="Z14" s="161">
        <v>0</v>
      </c>
      <c r="AA14" s="162">
        <v>0</v>
      </c>
      <c r="AB14" s="159">
        <v>0</v>
      </c>
      <c r="AC14" s="161">
        <v>0</v>
      </c>
      <c r="AD14" s="161">
        <v>0</v>
      </c>
      <c r="AE14" s="161">
        <v>0</v>
      </c>
      <c r="AF14" s="162">
        <v>0</v>
      </c>
      <c r="AG14" s="188">
        <v>0</v>
      </c>
      <c r="AH14" s="161">
        <v>0</v>
      </c>
      <c r="AI14" s="161">
        <v>0</v>
      </c>
      <c r="AJ14" s="162">
        <v>0</v>
      </c>
    </row>
    <row r="15" spans="2:36" ht="24" customHeight="1">
      <c r="B15" s="159" t="s">
        <v>353</v>
      </c>
      <c r="C15" s="160">
        <f t="shared" si="0"/>
        <v>30</v>
      </c>
      <c r="D15" s="159">
        <v>30</v>
      </c>
      <c r="E15" s="161">
        <v>0</v>
      </c>
      <c r="F15" s="161">
        <v>0</v>
      </c>
      <c r="G15" s="162">
        <v>0</v>
      </c>
      <c r="H15" s="159">
        <v>0</v>
      </c>
      <c r="I15" s="161">
        <v>0</v>
      </c>
      <c r="J15" s="162">
        <v>30</v>
      </c>
      <c r="K15" s="159">
        <v>0</v>
      </c>
      <c r="L15" s="162">
        <v>0</v>
      </c>
      <c r="M15" s="159">
        <v>0</v>
      </c>
      <c r="N15" s="161">
        <v>0</v>
      </c>
      <c r="O15" s="161">
        <v>0</v>
      </c>
      <c r="P15" s="161">
        <v>0</v>
      </c>
      <c r="Q15" s="161">
        <v>0</v>
      </c>
      <c r="R15" s="162">
        <v>0</v>
      </c>
      <c r="S15" s="163">
        <v>0</v>
      </c>
      <c r="T15" s="159">
        <v>2</v>
      </c>
      <c r="U15" s="161">
        <v>1</v>
      </c>
      <c r="V15" s="161">
        <v>0</v>
      </c>
      <c r="W15" s="161">
        <v>0</v>
      </c>
      <c r="X15" s="161">
        <v>0</v>
      </c>
      <c r="Y15" s="161">
        <v>0</v>
      </c>
      <c r="Z15" s="161">
        <v>1</v>
      </c>
      <c r="AA15" s="162">
        <v>0</v>
      </c>
      <c r="AB15" s="159">
        <v>0</v>
      </c>
      <c r="AC15" s="161">
        <v>0</v>
      </c>
      <c r="AD15" s="161">
        <v>0</v>
      </c>
      <c r="AE15" s="161">
        <v>0</v>
      </c>
      <c r="AF15" s="162">
        <v>0</v>
      </c>
      <c r="AG15" s="188">
        <v>1</v>
      </c>
      <c r="AH15" s="161">
        <v>0</v>
      </c>
      <c r="AI15" s="161">
        <v>0</v>
      </c>
      <c r="AJ15" s="162">
        <v>0</v>
      </c>
    </row>
    <row r="16" spans="2:36" ht="24" customHeight="1">
      <c r="B16" s="159" t="s">
        <v>354</v>
      </c>
      <c r="C16" s="160">
        <f t="shared" si="0"/>
        <v>89</v>
      </c>
      <c r="D16" s="159">
        <v>87</v>
      </c>
      <c r="E16" s="161">
        <v>0</v>
      </c>
      <c r="F16" s="161">
        <v>0</v>
      </c>
      <c r="G16" s="162">
        <v>2</v>
      </c>
      <c r="H16" s="159">
        <v>0</v>
      </c>
      <c r="I16" s="161">
        <v>0</v>
      </c>
      <c r="J16" s="162">
        <v>89</v>
      </c>
      <c r="K16" s="159">
        <v>0</v>
      </c>
      <c r="L16" s="162">
        <v>0</v>
      </c>
      <c r="M16" s="159">
        <v>1</v>
      </c>
      <c r="N16" s="161">
        <v>0</v>
      </c>
      <c r="O16" s="161">
        <v>0</v>
      </c>
      <c r="P16" s="161">
        <v>0</v>
      </c>
      <c r="Q16" s="161">
        <v>0</v>
      </c>
      <c r="R16" s="162">
        <v>0</v>
      </c>
      <c r="S16" s="163">
        <v>6</v>
      </c>
      <c r="T16" s="159">
        <v>4</v>
      </c>
      <c r="U16" s="161">
        <v>2</v>
      </c>
      <c r="V16" s="161">
        <v>0</v>
      </c>
      <c r="W16" s="161">
        <v>0</v>
      </c>
      <c r="X16" s="161">
        <v>0</v>
      </c>
      <c r="Y16" s="161">
        <v>0</v>
      </c>
      <c r="Z16" s="161">
        <v>3</v>
      </c>
      <c r="AA16" s="162">
        <v>0</v>
      </c>
      <c r="AB16" s="159">
        <v>0</v>
      </c>
      <c r="AC16" s="161">
        <v>0</v>
      </c>
      <c r="AD16" s="161">
        <v>0</v>
      </c>
      <c r="AE16" s="161">
        <v>0</v>
      </c>
      <c r="AF16" s="162">
        <v>0</v>
      </c>
      <c r="AG16" s="188">
        <v>2</v>
      </c>
      <c r="AH16" s="161">
        <v>0</v>
      </c>
      <c r="AI16" s="161">
        <v>0</v>
      </c>
      <c r="AJ16" s="162">
        <v>2</v>
      </c>
    </row>
    <row r="17" spans="2:36" ht="24" customHeight="1">
      <c r="B17" s="159" t="s">
        <v>355</v>
      </c>
      <c r="C17" s="160">
        <f t="shared" si="0"/>
        <v>89</v>
      </c>
      <c r="D17" s="159">
        <v>86</v>
      </c>
      <c r="E17" s="161">
        <v>0</v>
      </c>
      <c r="F17" s="161">
        <v>2</v>
      </c>
      <c r="G17" s="162">
        <v>1</v>
      </c>
      <c r="H17" s="159">
        <v>0</v>
      </c>
      <c r="I17" s="161">
        <v>0</v>
      </c>
      <c r="J17" s="162">
        <v>89</v>
      </c>
      <c r="K17" s="159">
        <v>0</v>
      </c>
      <c r="L17" s="162">
        <v>0</v>
      </c>
      <c r="M17" s="159">
        <v>2</v>
      </c>
      <c r="N17" s="161">
        <v>0</v>
      </c>
      <c r="O17" s="161">
        <v>0</v>
      </c>
      <c r="P17" s="161">
        <v>0</v>
      </c>
      <c r="Q17" s="161">
        <v>0</v>
      </c>
      <c r="R17" s="162">
        <v>0</v>
      </c>
      <c r="S17" s="163">
        <v>12</v>
      </c>
      <c r="T17" s="159">
        <v>15</v>
      </c>
      <c r="U17" s="161">
        <v>11</v>
      </c>
      <c r="V17" s="161">
        <v>0</v>
      </c>
      <c r="W17" s="161">
        <v>0</v>
      </c>
      <c r="X17" s="161">
        <v>0</v>
      </c>
      <c r="Y17" s="161">
        <v>0</v>
      </c>
      <c r="Z17" s="161">
        <v>5</v>
      </c>
      <c r="AA17" s="162">
        <v>0</v>
      </c>
      <c r="AB17" s="159">
        <v>1</v>
      </c>
      <c r="AC17" s="161">
        <v>0</v>
      </c>
      <c r="AD17" s="161">
        <v>1</v>
      </c>
      <c r="AE17" s="161">
        <v>0</v>
      </c>
      <c r="AF17" s="162">
        <v>1</v>
      </c>
      <c r="AG17" s="188">
        <v>5</v>
      </c>
      <c r="AH17" s="161">
        <v>0</v>
      </c>
      <c r="AI17" s="161">
        <v>0</v>
      </c>
      <c r="AJ17" s="162">
        <v>0</v>
      </c>
    </row>
    <row r="18" spans="2:36" ht="24" customHeight="1">
      <c r="B18" s="159" t="s">
        <v>356</v>
      </c>
      <c r="C18" s="160">
        <f t="shared" si="0"/>
        <v>191</v>
      </c>
      <c r="D18" s="159">
        <v>189</v>
      </c>
      <c r="E18" s="161">
        <v>0</v>
      </c>
      <c r="F18" s="161">
        <v>2</v>
      </c>
      <c r="G18" s="162">
        <v>0</v>
      </c>
      <c r="H18" s="159">
        <v>0</v>
      </c>
      <c r="I18" s="161">
        <v>0</v>
      </c>
      <c r="J18" s="162">
        <v>191</v>
      </c>
      <c r="K18" s="159">
        <v>0</v>
      </c>
      <c r="L18" s="162">
        <v>0</v>
      </c>
      <c r="M18" s="159">
        <v>8</v>
      </c>
      <c r="N18" s="161">
        <v>0</v>
      </c>
      <c r="O18" s="161">
        <v>0</v>
      </c>
      <c r="P18" s="161">
        <v>0</v>
      </c>
      <c r="Q18" s="161">
        <v>0</v>
      </c>
      <c r="R18" s="162">
        <v>0</v>
      </c>
      <c r="S18" s="163">
        <v>27</v>
      </c>
      <c r="T18" s="159">
        <v>29</v>
      </c>
      <c r="U18" s="161">
        <v>17</v>
      </c>
      <c r="V18" s="161">
        <v>0</v>
      </c>
      <c r="W18" s="161">
        <v>2</v>
      </c>
      <c r="X18" s="161">
        <v>0</v>
      </c>
      <c r="Y18" s="161">
        <v>1</v>
      </c>
      <c r="Z18" s="161">
        <v>5</v>
      </c>
      <c r="AA18" s="162">
        <v>6</v>
      </c>
      <c r="AB18" s="159">
        <v>0</v>
      </c>
      <c r="AC18" s="161">
        <v>0</v>
      </c>
      <c r="AD18" s="161">
        <v>0</v>
      </c>
      <c r="AE18" s="161">
        <v>0</v>
      </c>
      <c r="AF18" s="162">
        <v>0</v>
      </c>
      <c r="AG18" s="188">
        <v>4</v>
      </c>
      <c r="AH18" s="161">
        <v>0</v>
      </c>
      <c r="AI18" s="161">
        <v>2</v>
      </c>
      <c r="AJ18" s="162">
        <v>0</v>
      </c>
    </row>
    <row r="19" spans="2:36" ht="24" customHeight="1">
      <c r="B19" s="159" t="s">
        <v>357</v>
      </c>
      <c r="C19" s="160">
        <f t="shared" si="0"/>
        <v>19</v>
      </c>
      <c r="D19" s="159">
        <v>17</v>
      </c>
      <c r="E19" s="161">
        <v>0</v>
      </c>
      <c r="F19" s="161">
        <v>1</v>
      </c>
      <c r="G19" s="162">
        <v>1</v>
      </c>
      <c r="H19" s="159">
        <v>0</v>
      </c>
      <c r="I19" s="161">
        <v>0</v>
      </c>
      <c r="J19" s="162">
        <v>19</v>
      </c>
      <c r="K19" s="159">
        <v>1</v>
      </c>
      <c r="L19" s="162">
        <v>0</v>
      </c>
      <c r="M19" s="159">
        <v>0</v>
      </c>
      <c r="N19" s="161">
        <v>0</v>
      </c>
      <c r="O19" s="161">
        <v>0</v>
      </c>
      <c r="P19" s="161">
        <v>0</v>
      </c>
      <c r="Q19" s="161">
        <v>0</v>
      </c>
      <c r="R19" s="162">
        <v>0</v>
      </c>
      <c r="S19" s="163">
        <v>5</v>
      </c>
      <c r="T19" s="159">
        <v>3</v>
      </c>
      <c r="U19" s="161">
        <v>2</v>
      </c>
      <c r="V19" s="161">
        <v>0</v>
      </c>
      <c r="W19" s="161">
        <v>0</v>
      </c>
      <c r="X19" s="161">
        <v>0</v>
      </c>
      <c r="Y19" s="161">
        <v>0</v>
      </c>
      <c r="Z19" s="161">
        <v>1</v>
      </c>
      <c r="AA19" s="162">
        <v>0</v>
      </c>
      <c r="AB19" s="159">
        <v>0</v>
      </c>
      <c r="AC19" s="161">
        <v>0</v>
      </c>
      <c r="AD19" s="161">
        <v>0</v>
      </c>
      <c r="AE19" s="161">
        <v>0</v>
      </c>
      <c r="AF19" s="162">
        <v>0</v>
      </c>
      <c r="AG19" s="188">
        <v>1</v>
      </c>
      <c r="AH19" s="161">
        <v>0</v>
      </c>
      <c r="AI19" s="161">
        <v>0</v>
      </c>
      <c r="AJ19" s="162">
        <v>0</v>
      </c>
    </row>
    <row r="20" spans="2:36" ht="24" customHeight="1">
      <c r="B20" s="159" t="s">
        <v>358</v>
      </c>
      <c r="C20" s="160">
        <f t="shared" si="0"/>
        <v>110</v>
      </c>
      <c r="D20" s="159">
        <v>84</v>
      </c>
      <c r="E20" s="161">
        <v>0</v>
      </c>
      <c r="F20" s="161">
        <v>0</v>
      </c>
      <c r="G20" s="162">
        <v>26</v>
      </c>
      <c r="H20" s="159">
        <v>0</v>
      </c>
      <c r="I20" s="161">
        <v>0</v>
      </c>
      <c r="J20" s="162">
        <v>110</v>
      </c>
      <c r="K20" s="159">
        <v>0</v>
      </c>
      <c r="L20" s="162">
        <v>0</v>
      </c>
      <c r="M20" s="159">
        <v>7</v>
      </c>
      <c r="N20" s="161">
        <v>0</v>
      </c>
      <c r="O20" s="161">
        <v>0</v>
      </c>
      <c r="P20" s="161">
        <v>0</v>
      </c>
      <c r="Q20" s="161">
        <v>0</v>
      </c>
      <c r="R20" s="162">
        <v>0</v>
      </c>
      <c r="S20" s="163">
        <v>57</v>
      </c>
      <c r="T20" s="159">
        <v>18</v>
      </c>
      <c r="U20" s="161">
        <v>8</v>
      </c>
      <c r="V20" s="161">
        <v>7</v>
      </c>
      <c r="W20" s="161">
        <v>0</v>
      </c>
      <c r="X20" s="161">
        <v>0</v>
      </c>
      <c r="Y20" s="161">
        <v>0</v>
      </c>
      <c r="Z20" s="161">
        <v>3</v>
      </c>
      <c r="AA20" s="162">
        <v>0</v>
      </c>
      <c r="AB20" s="159">
        <v>0</v>
      </c>
      <c r="AC20" s="161">
        <v>0</v>
      </c>
      <c r="AD20" s="161">
        <v>0</v>
      </c>
      <c r="AE20" s="161">
        <v>0</v>
      </c>
      <c r="AF20" s="162">
        <v>0</v>
      </c>
      <c r="AG20" s="188">
        <v>0</v>
      </c>
      <c r="AH20" s="161">
        <v>0</v>
      </c>
      <c r="AI20" s="161">
        <v>0</v>
      </c>
      <c r="AJ20" s="162">
        <v>0</v>
      </c>
    </row>
    <row r="21" spans="2:36" ht="24" customHeight="1">
      <c r="B21" s="159" t="s">
        <v>359</v>
      </c>
      <c r="C21" s="160">
        <f t="shared" si="0"/>
        <v>444</v>
      </c>
      <c r="D21" s="159">
        <v>441</v>
      </c>
      <c r="E21" s="161">
        <v>1</v>
      </c>
      <c r="F21" s="161">
        <v>0</v>
      </c>
      <c r="G21" s="162">
        <v>2</v>
      </c>
      <c r="H21" s="159">
        <v>0</v>
      </c>
      <c r="I21" s="161">
        <v>0</v>
      </c>
      <c r="J21" s="162">
        <v>444</v>
      </c>
      <c r="K21" s="159">
        <v>0</v>
      </c>
      <c r="L21" s="162">
        <v>0</v>
      </c>
      <c r="M21" s="159">
        <v>1</v>
      </c>
      <c r="N21" s="161">
        <v>0</v>
      </c>
      <c r="O21" s="161">
        <v>0</v>
      </c>
      <c r="P21" s="161">
        <v>0</v>
      </c>
      <c r="Q21" s="161">
        <v>0</v>
      </c>
      <c r="R21" s="162">
        <v>0</v>
      </c>
      <c r="S21" s="163">
        <v>0</v>
      </c>
      <c r="T21" s="159">
        <v>0</v>
      </c>
      <c r="U21" s="161">
        <v>0</v>
      </c>
      <c r="V21" s="161">
        <v>0</v>
      </c>
      <c r="W21" s="161">
        <v>0</v>
      </c>
      <c r="X21" s="161">
        <v>0</v>
      </c>
      <c r="Y21" s="161">
        <v>0</v>
      </c>
      <c r="Z21" s="161">
        <v>0</v>
      </c>
      <c r="AA21" s="162">
        <v>0</v>
      </c>
      <c r="AB21" s="159">
        <v>0</v>
      </c>
      <c r="AC21" s="161">
        <v>0</v>
      </c>
      <c r="AD21" s="161">
        <v>0</v>
      </c>
      <c r="AE21" s="161">
        <v>0</v>
      </c>
      <c r="AF21" s="162">
        <v>0</v>
      </c>
      <c r="AG21" s="188">
        <v>0</v>
      </c>
      <c r="AH21" s="161">
        <v>0</v>
      </c>
      <c r="AI21" s="161">
        <v>0</v>
      </c>
      <c r="AJ21" s="162">
        <v>0</v>
      </c>
    </row>
    <row r="22" spans="2:36" ht="24" customHeight="1">
      <c r="B22" s="159" t="s">
        <v>360</v>
      </c>
      <c r="C22" s="160">
        <f t="shared" si="0"/>
        <v>79</v>
      </c>
      <c r="D22" s="159">
        <v>70</v>
      </c>
      <c r="E22" s="161">
        <v>0</v>
      </c>
      <c r="F22" s="161">
        <v>0</v>
      </c>
      <c r="G22" s="162">
        <v>9</v>
      </c>
      <c r="H22" s="159">
        <v>0</v>
      </c>
      <c r="I22" s="161">
        <v>0</v>
      </c>
      <c r="J22" s="162">
        <v>79</v>
      </c>
      <c r="K22" s="159">
        <v>0</v>
      </c>
      <c r="L22" s="162">
        <v>0</v>
      </c>
      <c r="M22" s="159">
        <v>0</v>
      </c>
      <c r="N22" s="161">
        <v>0</v>
      </c>
      <c r="O22" s="161">
        <v>0</v>
      </c>
      <c r="P22" s="161">
        <v>0</v>
      </c>
      <c r="Q22" s="161">
        <v>0</v>
      </c>
      <c r="R22" s="162">
        <v>0</v>
      </c>
      <c r="S22" s="163">
        <v>8</v>
      </c>
      <c r="T22" s="159">
        <v>5</v>
      </c>
      <c r="U22" s="161">
        <v>3</v>
      </c>
      <c r="V22" s="161">
        <v>0</v>
      </c>
      <c r="W22" s="161">
        <v>0</v>
      </c>
      <c r="X22" s="161">
        <v>0</v>
      </c>
      <c r="Y22" s="161">
        <v>0</v>
      </c>
      <c r="Z22" s="161">
        <v>2</v>
      </c>
      <c r="AA22" s="162">
        <v>0</v>
      </c>
      <c r="AB22" s="159">
        <v>0</v>
      </c>
      <c r="AC22" s="161">
        <v>0</v>
      </c>
      <c r="AD22" s="161">
        <v>0</v>
      </c>
      <c r="AE22" s="161">
        <v>0</v>
      </c>
      <c r="AF22" s="162">
        <v>0</v>
      </c>
      <c r="AG22" s="188">
        <v>0</v>
      </c>
      <c r="AH22" s="161">
        <v>0</v>
      </c>
      <c r="AI22" s="161">
        <v>0</v>
      </c>
      <c r="AJ22" s="162">
        <v>0</v>
      </c>
    </row>
    <row r="23" spans="2:36" ht="24" customHeight="1">
      <c r="B23" s="159" t="s">
        <v>361</v>
      </c>
      <c r="C23" s="160">
        <f t="shared" si="0"/>
        <v>19</v>
      </c>
      <c r="D23" s="159">
        <v>18</v>
      </c>
      <c r="E23" s="161">
        <v>0</v>
      </c>
      <c r="F23" s="161">
        <v>0</v>
      </c>
      <c r="G23" s="162">
        <v>1</v>
      </c>
      <c r="H23" s="159">
        <v>0</v>
      </c>
      <c r="I23" s="161">
        <v>0</v>
      </c>
      <c r="J23" s="162">
        <v>19</v>
      </c>
      <c r="K23" s="159">
        <v>0</v>
      </c>
      <c r="L23" s="162">
        <v>0</v>
      </c>
      <c r="M23" s="159">
        <v>0</v>
      </c>
      <c r="N23" s="161">
        <v>0</v>
      </c>
      <c r="O23" s="161">
        <v>0</v>
      </c>
      <c r="P23" s="161">
        <v>0</v>
      </c>
      <c r="Q23" s="161">
        <v>0</v>
      </c>
      <c r="R23" s="162">
        <v>0</v>
      </c>
      <c r="S23" s="163">
        <v>2</v>
      </c>
      <c r="T23" s="159">
        <v>1</v>
      </c>
      <c r="U23" s="161">
        <v>0</v>
      </c>
      <c r="V23" s="161">
        <v>0</v>
      </c>
      <c r="W23" s="161">
        <v>0</v>
      </c>
      <c r="X23" s="161">
        <v>0</v>
      </c>
      <c r="Y23" s="161">
        <v>0</v>
      </c>
      <c r="Z23" s="161">
        <v>0</v>
      </c>
      <c r="AA23" s="162">
        <v>1</v>
      </c>
      <c r="AB23" s="159">
        <v>0</v>
      </c>
      <c r="AC23" s="161">
        <v>0</v>
      </c>
      <c r="AD23" s="161">
        <v>0</v>
      </c>
      <c r="AE23" s="161">
        <v>0</v>
      </c>
      <c r="AF23" s="162">
        <v>0</v>
      </c>
      <c r="AG23" s="188">
        <v>1</v>
      </c>
      <c r="AH23" s="161">
        <v>0</v>
      </c>
      <c r="AI23" s="161">
        <v>0</v>
      </c>
      <c r="AJ23" s="162">
        <v>0</v>
      </c>
    </row>
    <row r="24" spans="2:36" ht="24" customHeight="1">
      <c r="B24" s="159" t="s">
        <v>362</v>
      </c>
      <c r="C24" s="160">
        <f t="shared" si="0"/>
        <v>76</v>
      </c>
      <c r="D24" s="159">
        <v>73</v>
      </c>
      <c r="E24" s="161">
        <v>0</v>
      </c>
      <c r="F24" s="161">
        <v>0</v>
      </c>
      <c r="G24" s="162">
        <v>3</v>
      </c>
      <c r="H24" s="159">
        <v>0</v>
      </c>
      <c r="I24" s="161">
        <v>0</v>
      </c>
      <c r="J24" s="162">
        <v>76</v>
      </c>
      <c r="K24" s="159">
        <v>0</v>
      </c>
      <c r="L24" s="162">
        <v>0</v>
      </c>
      <c r="M24" s="159">
        <v>0</v>
      </c>
      <c r="N24" s="161">
        <v>0</v>
      </c>
      <c r="O24" s="161">
        <v>0</v>
      </c>
      <c r="P24" s="161">
        <v>0</v>
      </c>
      <c r="Q24" s="161">
        <v>0</v>
      </c>
      <c r="R24" s="162">
        <v>0</v>
      </c>
      <c r="S24" s="163">
        <v>18</v>
      </c>
      <c r="T24" s="159">
        <v>21</v>
      </c>
      <c r="U24" s="161">
        <v>1</v>
      </c>
      <c r="V24" s="161">
        <v>0</v>
      </c>
      <c r="W24" s="161">
        <v>0</v>
      </c>
      <c r="X24" s="161">
        <v>0</v>
      </c>
      <c r="Y24" s="161">
        <v>0</v>
      </c>
      <c r="Z24" s="161">
        <v>20</v>
      </c>
      <c r="AA24" s="162">
        <v>0</v>
      </c>
      <c r="AB24" s="159">
        <v>1</v>
      </c>
      <c r="AC24" s="161">
        <v>0</v>
      </c>
      <c r="AD24" s="161">
        <v>1</v>
      </c>
      <c r="AE24" s="161">
        <v>0</v>
      </c>
      <c r="AF24" s="162">
        <v>1</v>
      </c>
      <c r="AG24" s="188">
        <v>0</v>
      </c>
      <c r="AH24" s="161">
        <v>0</v>
      </c>
      <c r="AI24" s="161">
        <v>0</v>
      </c>
      <c r="AJ24" s="162">
        <v>0</v>
      </c>
    </row>
    <row r="25" spans="2:36" ht="24" customHeight="1" thickBot="1">
      <c r="B25" s="167" t="s">
        <v>363</v>
      </c>
      <c r="C25" s="168">
        <f t="shared" si="0"/>
        <v>30</v>
      </c>
      <c r="D25" s="167">
        <v>30</v>
      </c>
      <c r="E25" s="169">
        <v>0</v>
      </c>
      <c r="F25" s="169">
        <v>0</v>
      </c>
      <c r="G25" s="170">
        <v>0</v>
      </c>
      <c r="H25" s="167">
        <v>0</v>
      </c>
      <c r="I25" s="169">
        <v>0</v>
      </c>
      <c r="J25" s="170">
        <v>30</v>
      </c>
      <c r="K25" s="167">
        <v>0</v>
      </c>
      <c r="L25" s="170">
        <v>0</v>
      </c>
      <c r="M25" s="167">
        <v>0</v>
      </c>
      <c r="N25" s="169">
        <v>0</v>
      </c>
      <c r="O25" s="169">
        <v>0</v>
      </c>
      <c r="P25" s="169">
        <v>0</v>
      </c>
      <c r="Q25" s="169">
        <v>0</v>
      </c>
      <c r="R25" s="170">
        <v>0</v>
      </c>
      <c r="S25" s="171">
        <v>0</v>
      </c>
      <c r="T25" s="167">
        <v>7</v>
      </c>
      <c r="U25" s="169">
        <v>1</v>
      </c>
      <c r="V25" s="169">
        <v>0</v>
      </c>
      <c r="W25" s="169">
        <v>0</v>
      </c>
      <c r="X25" s="169">
        <v>0</v>
      </c>
      <c r="Y25" s="169">
        <v>0</v>
      </c>
      <c r="Z25" s="169">
        <v>6</v>
      </c>
      <c r="AA25" s="170">
        <v>0</v>
      </c>
      <c r="AB25" s="167">
        <v>0</v>
      </c>
      <c r="AC25" s="169">
        <v>0</v>
      </c>
      <c r="AD25" s="169">
        <v>0</v>
      </c>
      <c r="AE25" s="169">
        <v>0</v>
      </c>
      <c r="AF25" s="170">
        <v>0</v>
      </c>
      <c r="AG25" s="189">
        <v>2</v>
      </c>
      <c r="AH25" s="169">
        <v>0</v>
      </c>
      <c r="AI25" s="169">
        <v>0</v>
      </c>
      <c r="AJ25" s="170">
        <v>0</v>
      </c>
    </row>
    <row r="26" spans="2:36" ht="25.5" customHeight="1" thickBot="1" thickTop="1">
      <c r="B26" s="175" t="s">
        <v>93</v>
      </c>
      <c r="C26" s="176">
        <f>SUM(C6:C25)</f>
        <v>1982</v>
      </c>
      <c r="D26" s="177">
        <f aca="true" t="shared" si="1" ref="D26:AJ26">SUM(D6:D25)</f>
        <v>1910</v>
      </c>
      <c r="E26" s="178">
        <f t="shared" si="1"/>
        <v>3</v>
      </c>
      <c r="F26" s="178">
        <f t="shared" si="1"/>
        <v>8</v>
      </c>
      <c r="G26" s="179">
        <f t="shared" si="1"/>
        <v>61</v>
      </c>
      <c r="H26" s="177">
        <f t="shared" si="1"/>
        <v>1</v>
      </c>
      <c r="I26" s="178">
        <f t="shared" si="1"/>
        <v>0</v>
      </c>
      <c r="J26" s="179">
        <f t="shared" si="1"/>
        <v>1981</v>
      </c>
      <c r="K26" s="177">
        <f t="shared" si="1"/>
        <v>9</v>
      </c>
      <c r="L26" s="179">
        <f t="shared" si="1"/>
        <v>0</v>
      </c>
      <c r="M26" s="177">
        <f t="shared" si="1"/>
        <v>34</v>
      </c>
      <c r="N26" s="178">
        <f t="shared" si="1"/>
        <v>0</v>
      </c>
      <c r="O26" s="178">
        <f t="shared" si="1"/>
        <v>0</v>
      </c>
      <c r="P26" s="178">
        <f t="shared" si="1"/>
        <v>0</v>
      </c>
      <c r="Q26" s="178">
        <f t="shared" si="1"/>
        <v>0</v>
      </c>
      <c r="R26" s="179">
        <f t="shared" si="1"/>
        <v>0</v>
      </c>
      <c r="S26" s="180">
        <f t="shared" si="1"/>
        <v>186</v>
      </c>
      <c r="T26" s="177">
        <f t="shared" si="1"/>
        <v>142</v>
      </c>
      <c r="U26" s="178">
        <f t="shared" si="1"/>
        <v>72</v>
      </c>
      <c r="V26" s="178">
        <f t="shared" si="1"/>
        <v>7</v>
      </c>
      <c r="W26" s="178">
        <f t="shared" si="1"/>
        <v>4</v>
      </c>
      <c r="X26" s="178">
        <f t="shared" si="1"/>
        <v>0</v>
      </c>
      <c r="Y26" s="178">
        <f t="shared" si="1"/>
        <v>2</v>
      </c>
      <c r="Z26" s="178">
        <f t="shared" si="1"/>
        <v>54</v>
      </c>
      <c r="AA26" s="179">
        <f t="shared" si="1"/>
        <v>9</v>
      </c>
      <c r="AB26" s="177">
        <f t="shared" si="1"/>
        <v>4</v>
      </c>
      <c r="AC26" s="178">
        <f t="shared" si="1"/>
        <v>0</v>
      </c>
      <c r="AD26" s="178">
        <f t="shared" si="1"/>
        <v>3</v>
      </c>
      <c r="AE26" s="178">
        <f t="shared" si="1"/>
        <v>2</v>
      </c>
      <c r="AF26" s="179">
        <f t="shared" si="1"/>
        <v>2</v>
      </c>
      <c r="AG26" s="190">
        <f t="shared" si="1"/>
        <v>25</v>
      </c>
      <c r="AH26" s="178">
        <f t="shared" si="1"/>
        <v>1</v>
      </c>
      <c r="AI26" s="178">
        <f t="shared" si="1"/>
        <v>2</v>
      </c>
      <c r="AJ26" s="179">
        <f t="shared" si="1"/>
        <v>4</v>
      </c>
    </row>
    <row r="27" ht="13.5" thickTop="1"/>
  </sheetData>
  <sheetProtection/>
  <mergeCells count="38">
    <mergeCell ref="AH3:AH5"/>
    <mergeCell ref="AI3:AI5"/>
    <mergeCell ref="AJ3:AJ5"/>
    <mergeCell ref="Y3:Y5"/>
    <mergeCell ref="Z3:Z5"/>
    <mergeCell ref="AA3:AA5"/>
    <mergeCell ref="AE3:AE5"/>
    <mergeCell ref="AF3:AF5"/>
    <mergeCell ref="AG3:AG5"/>
    <mergeCell ref="AE2:AF2"/>
    <mergeCell ref="AG2:AJ2"/>
    <mergeCell ref="D3:D5"/>
    <mergeCell ref="E3:E5"/>
    <mergeCell ref="F3:F5"/>
    <mergeCell ref="G3:G5"/>
    <mergeCell ref="H3:H5"/>
    <mergeCell ref="I3:I5"/>
    <mergeCell ref="J3:J5"/>
    <mergeCell ref="K3:K5"/>
    <mergeCell ref="S2:S5"/>
    <mergeCell ref="T2:T5"/>
    <mergeCell ref="U2:AA2"/>
    <mergeCell ref="AB2:AB5"/>
    <mergeCell ref="AC2:AC5"/>
    <mergeCell ref="AD2:AD5"/>
    <mergeCell ref="U3:U5"/>
    <mergeCell ref="V3:V5"/>
    <mergeCell ref="W3:W5"/>
    <mergeCell ref="X3:X5"/>
    <mergeCell ref="B2:B5"/>
    <mergeCell ref="C2:C5"/>
    <mergeCell ref="D2:G2"/>
    <mergeCell ref="H2:J2"/>
    <mergeCell ref="K2:L2"/>
    <mergeCell ref="M2:R2"/>
    <mergeCell ref="L3:L5"/>
    <mergeCell ref="M3:M5"/>
    <mergeCell ref="N3:R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11.xml><?xml version="1.0" encoding="utf-8"?>
<worksheet xmlns="http://schemas.openxmlformats.org/spreadsheetml/2006/main" xmlns:r="http://schemas.openxmlformats.org/officeDocument/2006/relationships">
  <sheetPr>
    <pageSetUpPr fitToPage="1"/>
  </sheetPr>
  <dimension ref="B1:AJ26"/>
  <sheetViews>
    <sheetView view="pageBreakPreview" zoomScale="60" zoomScaleNormal="7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G55" sqref="G55"/>
    </sheetView>
  </sheetViews>
  <sheetFormatPr defaultColWidth="8.875" defaultRowHeight="13.5"/>
  <cols>
    <col min="1" max="1" width="4.125" style="155" customWidth="1"/>
    <col min="2" max="2" width="22.50390625" style="155" customWidth="1"/>
    <col min="3" max="7" width="9.375" style="155" customWidth="1"/>
    <col min="8" max="30" width="7.875" style="155" customWidth="1"/>
    <col min="31" max="32" width="9.00390625" style="155" customWidth="1"/>
    <col min="33" max="33" width="7.625" style="184" customWidth="1"/>
    <col min="34" max="36" width="5.875" style="184" customWidth="1"/>
    <col min="37" max="16384" width="8.875" style="155" customWidth="1"/>
  </cols>
  <sheetData>
    <row r="1" spans="2:36" s="329" customFormat="1" ht="30.75" customHeight="1" thickBot="1">
      <c r="B1" s="154" t="s">
        <v>94</v>
      </c>
      <c r="AG1" s="155"/>
      <c r="AH1" s="155"/>
      <c r="AI1" s="155"/>
      <c r="AJ1" s="156" t="s">
        <v>55</v>
      </c>
    </row>
    <row r="2" spans="2:36" s="329" customFormat="1" ht="30" customHeight="1" thickTop="1">
      <c r="B2" s="526"/>
      <c r="C2" s="529" t="s">
        <v>176</v>
      </c>
      <c r="D2" s="531" t="s">
        <v>57</v>
      </c>
      <c r="E2" s="532"/>
      <c r="F2" s="532"/>
      <c r="G2" s="533"/>
      <c r="H2" s="531" t="s">
        <v>58</v>
      </c>
      <c r="I2" s="532"/>
      <c r="J2" s="533"/>
      <c r="K2" s="531" t="s">
        <v>59</v>
      </c>
      <c r="L2" s="533"/>
      <c r="M2" s="534" t="s">
        <v>60</v>
      </c>
      <c r="N2" s="532"/>
      <c r="O2" s="532"/>
      <c r="P2" s="532"/>
      <c r="Q2" s="532"/>
      <c r="R2" s="533"/>
      <c r="S2" s="540" t="s">
        <v>61</v>
      </c>
      <c r="T2" s="531" t="s">
        <v>62</v>
      </c>
      <c r="U2" s="532" t="s">
        <v>63</v>
      </c>
      <c r="V2" s="532"/>
      <c r="W2" s="532"/>
      <c r="X2" s="532"/>
      <c r="Y2" s="532"/>
      <c r="Z2" s="532"/>
      <c r="AA2" s="533"/>
      <c r="AB2" s="531" t="s">
        <v>64</v>
      </c>
      <c r="AC2" s="532" t="s">
        <v>65</v>
      </c>
      <c r="AD2" s="532" t="s">
        <v>66</v>
      </c>
      <c r="AE2" s="532" t="s">
        <v>67</v>
      </c>
      <c r="AF2" s="533"/>
      <c r="AG2" s="542" t="s">
        <v>68</v>
      </c>
      <c r="AH2" s="543"/>
      <c r="AI2" s="543"/>
      <c r="AJ2" s="544"/>
    </row>
    <row r="3" spans="2:36" s="329" customFormat="1" ht="18" customHeight="1">
      <c r="B3" s="527"/>
      <c r="C3" s="530"/>
      <c r="D3" s="537" t="s">
        <v>69</v>
      </c>
      <c r="E3" s="538" t="s">
        <v>70</v>
      </c>
      <c r="F3" s="538" t="s">
        <v>71</v>
      </c>
      <c r="G3" s="535" t="s">
        <v>72</v>
      </c>
      <c r="H3" s="537" t="s">
        <v>73</v>
      </c>
      <c r="I3" s="538" t="s">
        <v>74</v>
      </c>
      <c r="J3" s="535" t="s">
        <v>72</v>
      </c>
      <c r="K3" s="537" t="s">
        <v>75</v>
      </c>
      <c r="L3" s="535" t="s">
        <v>76</v>
      </c>
      <c r="M3" s="536"/>
      <c r="N3" s="538" t="s">
        <v>77</v>
      </c>
      <c r="O3" s="538"/>
      <c r="P3" s="538"/>
      <c r="Q3" s="538"/>
      <c r="R3" s="535"/>
      <c r="S3" s="541"/>
      <c r="T3" s="537"/>
      <c r="U3" s="538" t="s">
        <v>78</v>
      </c>
      <c r="V3" s="538" t="s">
        <v>79</v>
      </c>
      <c r="W3" s="538" t="s">
        <v>80</v>
      </c>
      <c r="X3" s="538" t="s">
        <v>81</v>
      </c>
      <c r="Y3" s="538" t="s">
        <v>82</v>
      </c>
      <c r="Z3" s="538" t="s">
        <v>72</v>
      </c>
      <c r="AA3" s="535" t="s">
        <v>83</v>
      </c>
      <c r="AB3" s="537"/>
      <c r="AC3" s="538"/>
      <c r="AD3" s="538"/>
      <c r="AE3" s="538" t="s">
        <v>84</v>
      </c>
      <c r="AF3" s="535" t="s">
        <v>85</v>
      </c>
      <c r="AG3" s="547" t="s">
        <v>86</v>
      </c>
      <c r="AH3" s="545" t="s">
        <v>87</v>
      </c>
      <c r="AI3" s="545" t="s">
        <v>88</v>
      </c>
      <c r="AJ3" s="546" t="s">
        <v>89</v>
      </c>
    </row>
    <row r="4" spans="2:36" s="329" customFormat="1" ht="18" customHeight="1">
      <c r="B4" s="527"/>
      <c r="C4" s="530"/>
      <c r="D4" s="537"/>
      <c r="E4" s="538"/>
      <c r="F4" s="538"/>
      <c r="G4" s="535"/>
      <c r="H4" s="537"/>
      <c r="I4" s="538"/>
      <c r="J4" s="535"/>
      <c r="K4" s="537"/>
      <c r="L4" s="535"/>
      <c r="M4" s="537"/>
      <c r="N4" s="539"/>
      <c r="O4" s="538"/>
      <c r="P4" s="538"/>
      <c r="Q4" s="538"/>
      <c r="R4" s="535"/>
      <c r="S4" s="541"/>
      <c r="T4" s="537"/>
      <c r="U4" s="538"/>
      <c r="V4" s="538"/>
      <c r="W4" s="538"/>
      <c r="X4" s="538"/>
      <c r="Y4" s="538"/>
      <c r="Z4" s="538"/>
      <c r="AA4" s="535"/>
      <c r="AB4" s="537"/>
      <c r="AC4" s="538"/>
      <c r="AD4" s="538"/>
      <c r="AE4" s="538"/>
      <c r="AF4" s="535"/>
      <c r="AG4" s="547"/>
      <c r="AH4" s="545"/>
      <c r="AI4" s="545"/>
      <c r="AJ4" s="546"/>
    </row>
    <row r="5" spans="2:36" s="157" customFormat="1" ht="43.5" customHeight="1">
      <c r="B5" s="528"/>
      <c r="C5" s="530"/>
      <c r="D5" s="537"/>
      <c r="E5" s="538"/>
      <c r="F5" s="538"/>
      <c r="G5" s="535"/>
      <c r="H5" s="537"/>
      <c r="I5" s="538"/>
      <c r="J5" s="535"/>
      <c r="K5" s="537"/>
      <c r="L5" s="535"/>
      <c r="M5" s="537"/>
      <c r="N5" s="158"/>
      <c r="O5" s="387" t="s">
        <v>90</v>
      </c>
      <c r="P5" s="387" t="s">
        <v>91</v>
      </c>
      <c r="Q5" s="387" t="s">
        <v>92</v>
      </c>
      <c r="R5" s="388" t="s">
        <v>72</v>
      </c>
      <c r="S5" s="541"/>
      <c r="T5" s="537"/>
      <c r="U5" s="538"/>
      <c r="V5" s="538"/>
      <c r="W5" s="538"/>
      <c r="X5" s="538"/>
      <c r="Y5" s="538"/>
      <c r="Z5" s="538"/>
      <c r="AA5" s="535"/>
      <c r="AB5" s="537"/>
      <c r="AC5" s="538"/>
      <c r="AD5" s="538"/>
      <c r="AE5" s="538"/>
      <c r="AF5" s="535"/>
      <c r="AG5" s="547"/>
      <c r="AH5" s="545"/>
      <c r="AI5" s="545"/>
      <c r="AJ5" s="546"/>
    </row>
    <row r="6" spans="2:36" ht="24" customHeight="1">
      <c r="B6" s="159" t="s">
        <v>344</v>
      </c>
      <c r="C6" s="160">
        <f>SUM(D6:G6)</f>
        <v>10</v>
      </c>
      <c r="D6" s="159">
        <v>10</v>
      </c>
      <c r="E6" s="161">
        <v>0</v>
      </c>
      <c r="F6" s="161">
        <v>0</v>
      </c>
      <c r="G6" s="162">
        <v>0</v>
      </c>
      <c r="H6" s="159">
        <v>0</v>
      </c>
      <c r="I6" s="161">
        <v>0</v>
      </c>
      <c r="J6" s="162">
        <v>10</v>
      </c>
      <c r="K6" s="159">
        <v>0</v>
      </c>
      <c r="L6" s="162">
        <v>0</v>
      </c>
      <c r="M6" s="159">
        <v>1</v>
      </c>
      <c r="N6" s="161">
        <v>0</v>
      </c>
      <c r="O6" s="161">
        <v>0</v>
      </c>
      <c r="P6" s="161">
        <v>0</v>
      </c>
      <c r="Q6" s="161">
        <v>0</v>
      </c>
      <c r="R6" s="162">
        <v>0</v>
      </c>
      <c r="S6" s="163">
        <v>0</v>
      </c>
      <c r="T6" s="159">
        <v>2</v>
      </c>
      <c r="U6" s="161">
        <v>1</v>
      </c>
      <c r="V6" s="161">
        <v>0</v>
      </c>
      <c r="W6" s="161">
        <v>0</v>
      </c>
      <c r="X6" s="161">
        <v>0</v>
      </c>
      <c r="Y6" s="161">
        <v>0</v>
      </c>
      <c r="Z6" s="161">
        <v>1</v>
      </c>
      <c r="AA6" s="162">
        <v>0</v>
      </c>
      <c r="AB6" s="159">
        <v>0</v>
      </c>
      <c r="AC6" s="161">
        <v>0</v>
      </c>
      <c r="AD6" s="161">
        <v>0</v>
      </c>
      <c r="AE6" s="161">
        <v>0</v>
      </c>
      <c r="AF6" s="162">
        <v>0</v>
      </c>
      <c r="AG6" s="188">
        <v>0</v>
      </c>
      <c r="AH6" s="161">
        <v>0</v>
      </c>
      <c r="AI6" s="161">
        <v>0</v>
      </c>
      <c r="AJ6" s="162">
        <v>0</v>
      </c>
    </row>
    <row r="7" spans="2:36" ht="24" customHeight="1">
      <c r="B7" s="159" t="s">
        <v>345</v>
      </c>
      <c r="C7" s="160">
        <f aca="true" t="shared" si="0" ref="C7:C25">SUM(D7:G7)</f>
        <v>3</v>
      </c>
      <c r="D7" s="159">
        <v>2</v>
      </c>
      <c r="E7" s="161">
        <v>0</v>
      </c>
      <c r="F7" s="161">
        <v>0</v>
      </c>
      <c r="G7" s="162">
        <v>1</v>
      </c>
      <c r="H7" s="159">
        <v>0</v>
      </c>
      <c r="I7" s="161">
        <v>0</v>
      </c>
      <c r="J7" s="162">
        <v>3</v>
      </c>
      <c r="K7" s="159">
        <v>0</v>
      </c>
      <c r="L7" s="162">
        <v>0</v>
      </c>
      <c r="M7" s="159">
        <v>0</v>
      </c>
      <c r="N7" s="161">
        <v>0</v>
      </c>
      <c r="O7" s="161">
        <v>0</v>
      </c>
      <c r="P7" s="161">
        <v>0</v>
      </c>
      <c r="Q7" s="161">
        <v>0</v>
      </c>
      <c r="R7" s="162">
        <v>0</v>
      </c>
      <c r="S7" s="163">
        <v>0</v>
      </c>
      <c r="T7" s="159">
        <v>0</v>
      </c>
      <c r="U7" s="161">
        <v>0</v>
      </c>
      <c r="V7" s="161">
        <v>0</v>
      </c>
      <c r="W7" s="161">
        <v>0</v>
      </c>
      <c r="X7" s="161">
        <v>0</v>
      </c>
      <c r="Y7" s="161">
        <v>0</v>
      </c>
      <c r="Z7" s="161">
        <v>0</v>
      </c>
      <c r="AA7" s="162">
        <v>0</v>
      </c>
      <c r="AB7" s="159">
        <v>0</v>
      </c>
      <c r="AC7" s="161">
        <v>0</v>
      </c>
      <c r="AD7" s="161">
        <v>0</v>
      </c>
      <c r="AE7" s="161">
        <v>0</v>
      </c>
      <c r="AF7" s="162">
        <v>0</v>
      </c>
      <c r="AG7" s="188">
        <v>0</v>
      </c>
      <c r="AH7" s="161">
        <v>0</v>
      </c>
      <c r="AI7" s="161">
        <v>0</v>
      </c>
      <c r="AJ7" s="162">
        <v>0</v>
      </c>
    </row>
    <row r="8" spans="2:36" ht="24" customHeight="1">
      <c r="B8" s="159" t="s">
        <v>346</v>
      </c>
      <c r="C8" s="160">
        <f t="shared" si="0"/>
        <v>17</v>
      </c>
      <c r="D8" s="159">
        <v>16</v>
      </c>
      <c r="E8" s="161">
        <v>0</v>
      </c>
      <c r="F8" s="161">
        <v>0</v>
      </c>
      <c r="G8" s="162">
        <v>1</v>
      </c>
      <c r="H8" s="159">
        <v>0</v>
      </c>
      <c r="I8" s="161">
        <v>0</v>
      </c>
      <c r="J8" s="162">
        <v>17</v>
      </c>
      <c r="K8" s="159">
        <v>0</v>
      </c>
      <c r="L8" s="162">
        <v>0</v>
      </c>
      <c r="M8" s="159">
        <v>0</v>
      </c>
      <c r="N8" s="161">
        <v>0</v>
      </c>
      <c r="O8" s="161">
        <v>0</v>
      </c>
      <c r="P8" s="161">
        <v>0</v>
      </c>
      <c r="Q8" s="161">
        <v>0</v>
      </c>
      <c r="R8" s="162">
        <v>0</v>
      </c>
      <c r="S8" s="163">
        <v>4</v>
      </c>
      <c r="T8" s="159">
        <v>2</v>
      </c>
      <c r="U8" s="161">
        <v>0</v>
      </c>
      <c r="V8" s="161">
        <v>0</v>
      </c>
      <c r="W8" s="161">
        <v>0</v>
      </c>
      <c r="X8" s="161">
        <v>0</v>
      </c>
      <c r="Y8" s="161">
        <v>0</v>
      </c>
      <c r="Z8" s="161">
        <v>2</v>
      </c>
      <c r="AA8" s="162">
        <v>0</v>
      </c>
      <c r="AB8" s="159">
        <v>0</v>
      </c>
      <c r="AC8" s="161">
        <v>0</v>
      </c>
      <c r="AD8" s="161">
        <v>0</v>
      </c>
      <c r="AE8" s="161">
        <v>0</v>
      </c>
      <c r="AF8" s="162">
        <v>0</v>
      </c>
      <c r="AG8" s="188">
        <v>0</v>
      </c>
      <c r="AH8" s="161">
        <v>1</v>
      </c>
      <c r="AI8" s="161">
        <v>0</v>
      </c>
      <c r="AJ8" s="162">
        <v>1</v>
      </c>
    </row>
    <row r="9" spans="2:36" ht="24" customHeight="1">
      <c r="B9" s="159" t="s">
        <v>347</v>
      </c>
      <c r="C9" s="160">
        <f t="shared" si="0"/>
        <v>15</v>
      </c>
      <c r="D9" s="159">
        <v>15</v>
      </c>
      <c r="E9" s="161">
        <v>0</v>
      </c>
      <c r="F9" s="161">
        <v>0</v>
      </c>
      <c r="G9" s="162">
        <v>0</v>
      </c>
      <c r="H9" s="159">
        <v>0</v>
      </c>
      <c r="I9" s="161">
        <v>0</v>
      </c>
      <c r="J9" s="162">
        <v>15</v>
      </c>
      <c r="K9" s="159">
        <v>0</v>
      </c>
      <c r="L9" s="162">
        <v>0</v>
      </c>
      <c r="M9" s="159">
        <v>0</v>
      </c>
      <c r="N9" s="161">
        <v>0</v>
      </c>
      <c r="O9" s="161">
        <v>0</v>
      </c>
      <c r="P9" s="161">
        <v>0</v>
      </c>
      <c r="Q9" s="161">
        <v>0</v>
      </c>
      <c r="R9" s="162">
        <v>0</v>
      </c>
      <c r="S9" s="163">
        <v>11</v>
      </c>
      <c r="T9" s="159">
        <v>0</v>
      </c>
      <c r="U9" s="161">
        <v>0</v>
      </c>
      <c r="V9" s="161">
        <v>0</v>
      </c>
      <c r="W9" s="161">
        <v>0</v>
      </c>
      <c r="X9" s="161">
        <v>0</v>
      </c>
      <c r="Y9" s="161">
        <v>0</v>
      </c>
      <c r="Z9" s="161">
        <v>0</v>
      </c>
      <c r="AA9" s="162">
        <v>0</v>
      </c>
      <c r="AB9" s="159">
        <v>0</v>
      </c>
      <c r="AC9" s="161">
        <v>0</v>
      </c>
      <c r="AD9" s="161">
        <v>0</v>
      </c>
      <c r="AE9" s="161">
        <v>0</v>
      </c>
      <c r="AF9" s="162">
        <v>0</v>
      </c>
      <c r="AG9" s="188">
        <v>0</v>
      </c>
      <c r="AH9" s="161">
        <v>0</v>
      </c>
      <c r="AI9" s="161">
        <v>0</v>
      </c>
      <c r="AJ9" s="162">
        <v>0</v>
      </c>
    </row>
    <row r="10" spans="2:36" ht="24" customHeight="1">
      <c r="B10" s="159" t="s">
        <v>348</v>
      </c>
      <c r="C10" s="160">
        <f t="shared" si="0"/>
        <v>49</v>
      </c>
      <c r="D10" s="159">
        <v>40</v>
      </c>
      <c r="E10" s="161">
        <v>1</v>
      </c>
      <c r="F10" s="161">
        <v>0</v>
      </c>
      <c r="G10" s="162">
        <v>8</v>
      </c>
      <c r="H10" s="159">
        <v>0</v>
      </c>
      <c r="I10" s="161">
        <v>0</v>
      </c>
      <c r="J10" s="162">
        <v>49</v>
      </c>
      <c r="K10" s="159">
        <v>6</v>
      </c>
      <c r="L10" s="162">
        <v>0</v>
      </c>
      <c r="M10" s="159">
        <v>6</v>
      </c>
      <c r="N10" s="161">
        <v>0</v>
      </c>
      <c r="O10" s="161">
        <v>0</v>
      </c>
      <c r="P10" s="161">
        <v>0</v>
      </c>
      <c r="Q10" s="161">
        <v>0</v>
      </c>
      <c r="R10" s="162">
        <v>0</v>
      </c>
      <c r="S10" s="163">
        <v>2</v>
      </c>
      <c r="T10" s="159">
        <v>1</v>
      </c>
      <c r="U10" s="161">
        <v>0</v>
      </c>
      <c r="V10" s="161">
        <v>0</v>
      </c>
      <c r="W10" s="161">
        <v>0</v>
      </c>
      <c r="X10" s="161">
        <v>0</v>
      </c>
      <c r="Y10" s="161">
        <v>0</v>
      </c>
      <c r="Z10" s="161">
        <v>1</v>
      </c>
      <c r="AA10" s="162">
        <v>0</v>
      </c>
      <c r="AB10" s="159">
        <v>0</v>
      </c>
      <c r="AC10" s="161">
        <v>0</v>
      </c>
      <c r="AD10" s="161">
        <v>0</v>
      </c>
      <c r="AE10" s="161">
        <v>0</v>
      </c>
      <c r="AF10" s="162">
        <v>0</v>
      </c>
      <c r="AG10" s="188">
        <v>1</v>
      </c>
      <c r="AH10" s="161">
        <v>0</v>
      </c>
      <c r="AI10" s="161">
        <v>0</v>
      </c>
      <c r="AJ10" s="162">
        <v>0</v>
      </c>
    </row>
    <row r="11" spans="2:36" ht="24" customHeight="1">
      <c r="B11" s="159" t="s">
        <v>349</v>
      </c>
      <c r="C11" s="160">
        <f t="shared" si="0"/>
        <v>1</v>
      </c>
      <c r="D11" s="159">
        <v>1</v>
      </c>
      <c r="E11" s="161">
        <v>0</v>
      </c>
      <c r="F11" s="161">
        <v>0</v>
      </c>
      <c r="G11" s="162">
        <v>0</v>
      </c>
      <c r="H11" s="159">
        <v>0</v>
      </c>
      <c r="I11" s="161">
        <v>0</v>
      </c>
      <c r="J11" s="162">
        <v>1</v>
      </c>
      <c r="K11" s="159">
        <v>0</v>
      </c>
      <c r="L11" s="162">
        <v>0</v>
      </c>
      <c r="M11" s="159">
        <v>0</v>
      </c>
      <c r="N11" s="161">
        <v>0</v>
      </c>
      <c r="O11" s="161">
        <v>0</v>
      </c>
      <c r="P11" s="161">
        <v>0</v>
      </c>
      <c r="Q11" s="161">
        <v>0</v>
      </c>
      <c r="R11" s="162">
        <v>0</v>
      </c>
      <c r="S11" s="163">
        <v>0</v>
      </c>
      <c r="T11" s="159">
        <v>0</v>
      </c>
      <c r="U11" s="161">
        <v>0</v>
      </c>
      <c r="V11" s="161">
        <v>0</v>
      </c>
      <c r="W11" s="161">
        <v>0</v>
      </c>
      <c r="X11" s="161">
        <v>0</v>
      </c>
      <c r="Y11" s="161">
        <v>0</v>
      </c>
      <c r="Z11" s="161">
        <v>0</v>
      </c>
      <c r="AA11" s="162">
        <v>0</v>
      </c>
      <c r="AB11" s="159">
        <v>0</v>
      </c>
      <c r="AC11" s="161">
        <v>0</v>
      </c>
      <c r="AD11" s="161">
        <v>0</v>
      </c>
      <c r="AE11" s="161">
        <v>0</v>
      </c>
      <c r="AF11" s="162">
        <v>0</v>
      </c>
      <c r="AG11" s="188">
        <v>0</v>
      </c>
      <c r="AH11" s="161">
        <v>0</v>
      </c>
      <c r="AI11" s="161">
        <v>0</v>
      </c>
      <c r="AJ11" s="162">
        <v>0</v>
      </c>
    </row>
    <row r="12" spans="2:36" ht="24" customHeight="1">
      <c r="B12" s="159" t="s">
        <v>350</v>
      </c>
      <c r="C12" s="160">
        <f t="shared" si="0"/>
        <v>9</v>
      </c>
      <c r="D12" s="159">
        <v>8</v>
      </c>
      <c r="E12" s="161">
        <v>0</v>
      </c>
      <c r="F12" s="161">
        <v>1</v>
      </c>
      <c r="G12" s="162">
        <v>0</v>
      </c>
      <c r="H12" s="159">
        <v>0</v>
      </c>
      <c r="I12" s="161">
        <v>0</v>
      </c>
      <c r="J12" s="162">
        <v>9</v>
      </c>
      <c r="K12" s="159">
        <v>0</v>
      </c>
      <c r="L12" s="162">
        <v>0</v>
      </c>
      <c r="M12" s="159">
        <v>0</v>
      </c>
      <c r="N12" s="161">
        <v>0</v>
      </c>
      <c r="O12" s="161">
        <v>0</v>
      </c>
      <c r="P12" s="161">
        <v>0</v>
      </c>
      <c r="Q12" s="161">
        <v>0</v>
      </c>
      <c r="R12" s="162">
        <v>0</v>
      </c>
      <c r="S12" s="163">
        <v>4</v>
      </c>
      <c r="T12" s="159">
        <v>1</v>
      </c>
      <c r="U12" s="161">
        <v>1</v>
      </c>
      <c r="V12" s="161">
        <v>0</v>
      </c>
      <c r="W12" s="161">
        <v>1</v>
      </c>
      <c r="X12" s="161">
        <v>0</v>
      </c>
      <c r="Y12" s="161">
        <v>0</v>
      </c>
      <c r="Z12" s="161">
        <v>0</v>
      </c>
      <c r="AA12" s="162">
        <v>0</v>
      </c>
      <c r="AB12" s="159">
        <v>0</v>
      </c>
      <c r="AC12" s="161">
        <v>0</v>
      </c>
      <c r="AD12" s="161">
        <v>0</v>
      </c>
      <c r="AE12" s="161">
        <v>0</v>
      </c>
      <c r="AF12" s="162">
        <v>0</v>
      </c>
      <c r="AG12" s="188">
        <v>0</v>
      </c>
      <c r="AH12" s="161">
        <v>0</v>
      </c>
      <c r="AI12" s="161">
        <v>0</v>
      </c>
      <c r="AJ12" s="162">
        <v>0</v>
      </c>
    </row>
    <row r="13" spans="2:36" ht="24" customHeight="1">
      <c r="B13" s="159" t="s">
        <v>351</v>
      </c>
      <c r="C13" s="160">
        <f t="shared" si="0"/>
        <v>2</v>
      </c>
      <c r="D13" s="159">
        <v>2</v>
      </c>
      <c r="E13" s="161">
        <v>0</v>
      </c>
      <c r="F13" s="161">
        <v>0</v>
      </c>
      <c r="G13" s="162">
        <v>0</v>
      </c>
      <c r="H13" s="159">
        <v>0</v>
      </c>
      <c r="I13" s="161">
        <v>0</v>
      </c>
      <c r="J13" s="162">
        <v>2</v>
      </c>
      <c r="K13" s="159">
        <v>0</v>
      </c>
      <c r="L13" s="162">
        <v>0</v>
      </c>
      <c r="M13" s="159">
        <v>0</v>
      </c>
      <c r="N13" s="161">
        <v>0</v>
      </c>
      <c r="O13" s="161">
        <v>0</v>
      </c>
      <c r="P13" s="161">
        <v>0</v>
      </c>
      <c r="Q13" s="161">
        <v>0</v>
      </c>
      <c r="R13" s="162">
        <v>0</v>
      </c>
      <c r="S13" s="163">
        <v>0</v>
      </c>
      <c r="T13" s="159">
        <v>0</v>
      </c>
      <c r="U13" s="161">
        <v>0</v>
      </c>
      <c r="V13" s="161">
        <v>0</v>
      </c>
      <c r="W13" s="161">
        <v>0</v>
      </c>
      <c r="X13" s="161">
        <v>0</v>
      </c>
      <c r="Y13" s="161">
        <v>0</v>
      </c>
      <c r="Z13" s="161">
        <v>0</v>
      </c>
      <c r="AA13" s="162">
        <v>0</v>
      </c>
      <c r="AB13" s="159">
        <v>0</v>
      </c>
      <c r="AC13" s="161">
        <v>0</v>
      </c>
      <c r="AD13" s="161">
        <v>0</v>
      </c>
      <c r="AE13" s="161">
        <v>0</v>
      </c>
      <c r="AF13" s="162">
        <v>0</v>
      </c>
      <c r="AG13" s="188">
        <v>0</v>
      </c>
      <c r="AH13" s="161">
        <v>0</v>
      </c>
      <c r="AI13" s="161">
        <v>0</v>
      </c>
      <c r="AJ13" s="162">
        <v>0</v>
      </c>
    </row>
    <row r="14" spans="2:36" ht="24" customHeight="1">
      <c r="B14" s="159" t="s">
        <v>352</v>
      </c>
      <c r="C14" s="160">
        <f t="shared" si="0"/>
        <v>10</v>
      </c>
      <c r="D14" s="159">
        <v>9</v>
      </c>
      <c r="E14" s="161">
        <v>0</v>
      </c>
      <c r="F14" s="161">
        <v>1</v>
      </c>
      <c r="G14" s="162">
        <v>0</v>
      </c>
      <c r="H14" s="159">
        <v>0</v>
      </c>
      <c r="I14" s="161">
        <v>0</v>
      </c>
      <c r="J14" s="162">
        <v>10</v>
      </c>
      <c r="K14" s="159">
        <v>0</v>
      </c>
      <c r="L14" s="162">
        <v>0</v>
      </c>
      <c r="M14" s="159">
        <v>0</v>
      </c>
      <c r="N14" s="161">
        <v>0</v>
      </c>
      <c r="O14" s="161">
        <v>0</v>
      </c>
      <c r="P14" s="161">
        <v>0</v>
      </c>
      <c r="Q14" s="161">
        <v>0</v>
      </c>
      <c r="R14" s="162">
        <v>0</v>
      </c>
      <c r="S14" s="163">
        <v>1</v>
      </c>
      <c r="T14" s="159">
        <v>1</v>
      </c>
      <c r="U14" s="161">
        <v>1</v>
      </c>
      <c r="V14" s="161">
        <v>0</v>
      </c>
      <c r="W14" s="161">
        <v>0</v>
      </c>
      <c r="X14" s="161">
        <v>0</v>
      </c>
      <c r="Y14" s="161">
        <v>0</v>
      </c>
      <c r="Z14" s="161">
        <v>0</v>
      </c>
      <c r="AA14" s="162">
        <v>0</v>
      </c>
      <c r="AB14" s="159">
        <v>0</v>
      </c>
      <c r="AC14" s="161">
        <v>0</v>
      </c>
      <c r="AD14" s="161">
        <v>0</v>
      </c>
      <c r="AE14" s="161">
        <v>0</v>
      </c>
      <c r="AF14" s="162">
        <v>0</v>
      </c>
      <c r="AG14" s="188">
        <v>0</v>
      </c>
      <c r="AH14" s="161">
        <v>0</v>
      </c>
      <c r="AI14" s="161">
        <v>0</v>
      </c>
      <c r="AJ14" s="162">
        <v>0</v>
      </c>
    </row>
    <row r="15" spans="2:36" ht="24" customHeight="1">
      <c r="B15" s="159" t="s">
        <v>353</v>
      </c>
      <c r="C15" s="160">
        <f t="shared" si="0"/>
        <v>9</v>
      </c>
      <c r="D15" s="159">
        <v>9</v>
      </c>
      <c r="E15" s="161">
        <v>0</v>
      </c>
      <c r="F15" s="161">
        <v>0</v>
      </c>
      <c r="G15" s="162">
        <v>0</v>
      </c>
      <c r="H15" s="159">
        <v>0</v>
      </c>
      <c r="I15" s="161">
        <v>0</v>
      </c>
      <c r="J15" s="162">
        <v>9</v>
      </c>
      <c r="K15" s="159">
        <v>0</v>
      </c>
      <c r="L15" s="162">
        <v>0</v>
      </c>
      <c r="M15" s="159">
        <v>0</v>
      </c>
      <c r="N15" s="161">
        <v>0</v>
      </c>
      <c r="O15" s="161">
        <v>0</v>
      </c>
      <c r="P15" s="161">
        <v>0</v>
      </c>
      <c r="Q15" s="161">
        <v>0</v>
      </c>
      <c r="R15" s="162">
        <v>0</v>
      </c>
      <c r="S15" s="163">
        <v>0</v>
      </c>
      <c r="T15" s="159">
        <v>1</v>
      </c>
      <c r="U15" s="161">
        <v>1</v>
      </c>
      <c r="V15" s="161">
        <v>0</v>
      </c>
      <c r="W15" s="161">
        <v>0</v>
      </c>
      <c r="X15" s="161">
        <v>0</v>
      </c>
      <c r="Y15" s="161">
        <v>0</v>
      </c>
      <c r="Z15" s="161">
        <v>0</v>
      </c>
      <c r="AA15" s="162">
        <v>0</v>
      </c>
      <c r="AB15" s="159">
        <v>0</v>
      </c>
      <c r="AC15" s="161">
        <v>0</v>
      </c>
      <c r="AD15" s="161">
        <v>0</v>
      </c>
      <c r="AE15" s="161">
        <v>0</v>
      </c>
      <c r="AF15" s="162">
        <v>0</v>
      </c>
      <c r="AG15" s="188">
        <v>1</v>
      </c>
      <c r="AH15" s="161">
        <v>0</v>
      </c>
      <c r="AI15" s="161">
        <v>0</v>
      </c>
      <c r="AJ15" s="162">
        <v>0</v>
      </c>
    </row>
    <row r="16" spans="2:36" ht="24" customHeight="1">
      <c r="B16" s="159" t="s">
        <v>354</v>
      </c>
      <c r="C16" s="160">
        <f t="shared" si="0"/>
        <v>9</v>
      </c>
      <c r="D16" s="159">
        <v>8</v>
      </c>
      <c r="E16" s="161">
        <v>0</v>
      </c>
      <c r="F16" s="161">
        <v>0</v>
      </c>
      <c r="G16" s="162">
        <v>1</v>
      </c>
      <c r="H16" s="159">
        <v>0</v>
      </c>
      <c r="I16" s="161">
        <v>0</v>
      </c>
      <c r="J16" s="162">
        <v>9</v>
      </c>
      <c r="K16" s="159">
        <v>0</v>
      </c>
      <c r="L16" s="162">
        <v>0</v>
      </c>
      <c r="M16" s="159">
        <v>0</v>
      </c>
      <c r="N16" s="161">
        <v>0</v>
      </c>
      <c r="O16" s="161">
        <v>0</v>
      </c>
      <c r="P16" s="161">
        <v>0</v>
      </c>
      <c r="Q16" s="161">
        <v>0</v>
      </c>
      <c r="R16" s="162">
        <v>0</v>
      </c>
      <c r="S16" s="163">
        <v>0</v>
      </c>
      <c r="T16" s="159">
        <v>1</v>
      </c>
      <c r="U16" s="161">
        <v>1</v>
      </c>
      <c r="V16" s="161">
        <v>0</v>
      </c>
      <c r="W16" s="161">
        <v>0</v>
      </c>
      <c r="X16" s="161">
        <v>0</v>
      </c>
      <c r="Y16" s="161">
        <v>0</v>
      </c>
      <c r="Z16" s="161">
        <v>0</v>
      </c>
      <c r="AA16" s="162">
        <v>0</v>
      </c>
      <c r="AB16" s="159">
        <v>0</v>
      </c>
      <c r="AC16" s="161">
        <v>0</v>
      </c>
      <c r="AD16" s="161">
        <v>0</v>
      </c>
      <c r="AE16" s="161">
        <v>0</v>
      </c>
      <c r="AF16" s="162">
        <v>0</v>
      </c>
      <c r="AG16" s="188">
        <v>0</v>
      </c>
      <c r="AH16" s="161">
        <v>0</v>
      </c>
      <c r="AI16" s="161">
        <v>0</v>
      </c>
      <c r="AJ16" s="162">
        <v>0</v>
      </c>
    </row>
    <row r="17" spans="2:36" ht="24" customHeight="1">
      <c r="B17" s="159" t="s">
        <v>355</v>
      </c>
      <c r="C17" s="160">
        <f t="shared" si="0"/>
        <v>38</v>
      </c>
      <c r="D17" s="159">
        <v>37</v>
      </c>
      <c r="E17" s="161">
        <v>0</v>
      </c>
      <c r="F17" s="161">
        <v>0</v>
      </c>
      <c r="G17" s="162">
        <v>1</v>
      </c>
      <c r="H17" s="159">
        <v>0</v>
      </c>
      <c r="I17" s="161">
        <v>0</v>
      </c>
      <c r="J17" s="162">
        <v>38</v>
      </c>
      <c r="K17" s="159">
        <v>0</v>
      </c>
      <c r="L17" s="162">
        <v>0</v>
      </c>
      <c r="M17" s="159">
        <v>2</v>
      </c>
      <c r="N17" s="161">
        <v>0</v>
      </c>
      <c r="O17" s="161">
        <v>0</v>
      </c>
      <c r="P17" s="161">
        <v>0</v>
      </c>
      <c r="Q17" s="161">
        <v>0</v>
      </c>
      <c r="R17" s="162">
        <v>0</v>
      </c>
      <c r="S17" s="163">
        <v>6</v>
      </c>
      <c r="T17" s="159">
        <v>10</v>
      </c>
      <c r="U17" s="161">
        <v>6</v>
      </c>
      <c r="V17" s="161">
        <v>0</v>
      </c>
      <c r="W17" s="161">
        <v>0</v>
      </c>
      <c r="X17" s="161">
        <v>0</v>
      </c>
      <c r="Y17" s="161">
        <v>0</v>
      </c>
      <c r="Z17" s="161">
        <v>5</v>
      </c>
      <c r="AA17" s="162">
        <v>0</v>
      </c>
      <c r="AB17" s="159">
        <v>1</v>
      </c>
      <c r="AC17" s="161">
        <v>0</v>
      </c>
      <c r="AD17" s="161">
        <v>1</v>
      </c>
      <c r="AE17" s="161">
        <v>0</v>
      </c>
      <c r="AF17" s="162">
        <v>1</v>
      </c>
      <c r="AG17" s="188">
        <v>4</v>
      </c>
      <c r="AH17" s="161">
        <v>0</v>
      </c>
      <c r="AI17" s="161">
        <v>0</v>
      </c>
      <c r="AJ17" s="162">
        <v>0</v>
      </c>
    </row>
    <row r="18" spans="2:36" ht="24" customHeight="1">
      <c r="B18" s="159" t="s">
        <v>356</v>
      </c>
      <c r="C18" s="160">
        <f t="shared" si="0"/>
        <v>42</v>
      </c>
      <c r="D18" s="159">
        <v>40</v>
      </c>
      <c r="E18" s="161">
        <v>0</v>
      </c>
      <c r="F18" s="161">
        <v>2</v>
      </c>
      <c r="G18" s="162">
        <v>0</v>
      </c>
      <c r="H18" s="159">
        <v>0</v>
      </c>
      <c r="I18" s="161">
        <v>0</v>
      </c>
      <c r="J18" s="162">
        <v>42</v>
      </c>
      <c r="K18" s="159">
        <v>0</v>
      </c>
      <c r="L18" s="162">
        <v>0</v>
      </c>
      <c r="M18" s="159">
        <v>5</v>
      </c>
      <c r="N18" s="161">
        <v>0</v>
      </c>
      <c r="O18" s="161">
        <v>0</v>
      </c>
      <c r="P18" s="161">
        <v>0</v>
      </c>
      <c r="Q18" s="161">
        <v>0</v>
      </c>
      <c r="R18" s="162">
        <v>0</v>
      </c>
      <c r="S18" s="163">
        <v>4</v>
      </c>
      <c r="T18" s="159">
        <v>9</v>
      </c>
      <c r="U18" s="161">
        <v>5</v>
      </c>
      <c r="V18" s="161">
        <v>0</v>
      </c>
      <c r="W18" s="161">
        <v>2</v>
      </c>
      <c r="X18" s="161">
        <v>0</v>
      </c>
      <c r="Y18" s="161">
        <v>0</v>
      </c>
      <c r="Z18" s="161">
        <v>0</v>
      </c>
      <c r="AA18" s="162">
        <v>2</v>
      </c>
      <c r="AB18" s="159">
        <v>0</v>
      </c>
      <c r="AC18" s="161">
        <v>0</v>
      </c>
      <c r="AD18" s="161">
        <v>0</v>
      </c>
      <c r="AE18" s="161">
        <v>0</v>
      </c>
      <c r="AF18" s="162">
        <v>0</v>
      </c>
      <c r="AG18" s="188">
        <v>1</v>
      </c>
      <c r="AH18" s="161">
        <v>0</v>
      </c>
      <c r="AI18" s="161">
        <v>0</v>
      </c>
      <c r="AJ18" s="162">
        <v>0</v>
      </c>
    </row>
    <row r="19" spans="2:36" ht="24" customHeight="1">
      <c r="B19" s="159" t="s">
        <v>357</v>
      </c>
      <c r="C19" s="160">
        <f t="shared" si="0"/>
        <v>6</v>
      </c>
      <c r="D19" s="159">
        <v>4</v>
      </c>
      <c r="E19" s="161">
        <v>0</v>
      </c>
      <c r="F19" s="161">
        <v>1</v>
      </c>
      <c r="G19" s="162">
        <v>1</v>
      </c>
      <c r="H19" s="159">
        <v>0</v>
      </c>
      <c r="I19" s="161">
        <v>0</v>
      </c>
      <c r="J19" s="162">
        <v>6</v>
      </c>
      <c r="K19" s="159">
        <v>0</v>
      </c>
      <c r="L19" s="162">
        <v>0</v>
      </c>
      <c r="M19" s="159">
        <v>0</v>
      </c>
      <c r="N19" s="161">
        <v>0</v>
      </c>
      <c r="O19" s="161">
        <v>0</v>
      </c>
      <c r="P19" s="161">
        <v>0</v>
      </c>
      <c r="Q19" s="161">
        <v>0</v>
      </c>
      <c r="R19" s="162">
        <v>0</v>
      </c>
      <c r="S19" s="163">
        <v>0</v>
      </c>
      <c r="T19" s="159">
        <v>1</v>
      </c>
      <c r="U19" s="161">
        <v>0</v>
      </c>
      <c r="V19" s="161">
        <v>0</v>
      </c>
      <c r="W19" s="161">
        <v>0</v>
      </c>
      <c r="X19" s="161">
        <v>0</v>
      </c>
      <c r="Y19" s="161">
        <v>0</v>
      </c>
      <c r="Z19" s="161">
        <v>1</v>
      </c>
      <c r="AA19" s="162">
        <v>0</v>
      </c>
      <c r="AB19" s="159">
        <v>0</v>
      </c>
      <c r="AC19" s="161">
        <v>0</v>
      </c>
      <c r="AD19" s="161">
        <v>0</v>
      </c>
      <c r="AE19" s="161">
        <v>0</v>
      </c>
      <c r="AF19" s="162">
        <v>0</v>
      </c>
      <c r="AG19" s="188">
        <v>1</v>
      </c>
      <c r="AH19" s="161">
        <v>0</v>
      </c>
      <c r="AI19" s="161">
        <v>0</v>
      </c>
      <c r="AJ19" s="162">
        <v>0</v>
      </c>
    </row>
    <row r="20" spans="2:36" ht="24" customHeight="1">
      <c r="B20" s="159" t="s">
        <v>358</v>
      </c>
      <c r="C20" s="160">
        <f t="shared" si="0"/>
        <v>53</v>
      </c>
      <c r="D20" s="159">
        <v>28</v>
      </c>
      <c r="E20" s="161">
        <v>0</v>
      </c>
      <c r="F20" s="161">
        <v>0</v>
      </c>
      <c r="G20" s="162">
        <v>25</v>
      </c>
      <c r="H20" s="159">
        <v>0</v>
      </c>
      <c r="I20" s="161">
        <v>0</v>
      </c>
      <c r="J20" s="162">
        <v>53</v>
      </c>
      <c r="K20" s="159">
        <v>0</v>
      </c>
      <c r="L20" s="162">
        <v>0</v>
      </c>
      <c r="M20" s="159">
        <v>7</v>
      </c>
      <c r="N20" s="161">
        <v>0</v>
      </c>
      <c r="O20" s="161">
        <v>0</v>
      </c>
      <c r="P20" s="161">
        <v>0</v>
      </c>
      <c r="Q20" s="161">
        <v>0</v>
      </c>
      <c r="R20" s="162">
        <v>0</v>
      </c>
      <c r="S20" s="163">
        <v>22</v>
      </c>
      <c r="T20" s="159">
        <v>1</v>
      </c>
      <c r="U20" s="161">
        <v>0</v>
      </c>
      <c r="V20" s="161">
        <v>0</v>
      </c>
      <c r="W20" s="161">
        <v>0</v>
      </c>
      <c r="X20" s="161">
        <v>0</v>
      </c>
      <c r="Y20" s="161">
        <v>0</v>
      </c>
      <c r="Z20" s="161">
        <v>1</v>
      </c>
      <c r="AA20" s="162">
        <v>0</v>
      </c>
      <c r="AB20" s="159">
        <v>0</v>
      </c>
      <c r="AC20" s="161">
        <v>0</v>
      </c>
      <c r="AD20" s="161">
        <v>0</v>
      </c>
      <c r="AE20" s="161">
        <v>0</v>
      </c>
      <c r="AF20" s="162">
        <v>0</v>
      </c>
      <c r="AG20" s="188">
        <v>0</v>
      </c>
      <c r="AH20" s="161">
        <v>0</v>
      </c>
      <c r="AI20" s="161">
        <v>0</v>
      </c>
      <c r="AJ20" s="162">
        <v>0</v>
      </c>
    </row>
    <row r="21" spans="2:36" ht="24" customHeight="1">
      <c r="B21" s="159" t="s">
        <v>359</v>
      </c>
      <c r="C21" s="160">
        <f t="shared" si="0"/>
        <v>15</v>
      </c>
      <c r="D21" s="159">
        <v>12</v>
      </c>
      <c r="E21" s="161">
        <v>1</v>
      </c>
      <c r="F21" s="161">
        <v>0</v>
      </c>
      <c r="G21" s="162">
        <v>2</v>
      </c>
      <c r="H21" s="159">
        <v>0</v>
      </c>
      <c r="I21" s="161">
        <v>0</v>
      </c>
      <c r="J21" s="162">
        <v>15</v>
      </c>
      <c r="K21" s="159">
        <v>0</v>
      </c>
      <c r="L21" s="162">
        <v>0</v>
      </c>
      <c r="M21" s="159">
        <v>0</v>
      </c>
      <c r="N21" s="161">
        <v>0</v>
      </c>
      <c r="O21" s="161">
        <v>0</v>
      </c>
      <c r="P21" s="161">
        <v>0</v>
      </c>
      <c r="Q21" s="161">
        <v>0</v>
      </c>
      <c r="R21" s="162">
        <v>0</v>
      </c>
      <c r="S21" s="163">
        <v>0</v>
      </c>
      <c r="T21" s="159">
        <v>0</v>
      </c>
      <c r="U21" s="161">
        <v>0</v>
      </c>
      <c r="V21" s="161">
        <v>0</v>
      </c>
      <c r="W21" s="161">
        <v>0</v>
      </c>
      <c r="X21" s="161">
        <v>0</v>
      </c>
      <c r="Y21" s="161">
        <v>0</v>
      </c>
      <c r="Z21" s="161">
        <v>0</v>
      </c>
      <c r="AA21" s="162">
        <v>0</v>
      </c>
      <c r="AB21" s="159">
        <v>0</v>
      </c>
      <c r="AC21" s="161">
        <v>0</v>
      </c>
      <c r="AD21" s="161">
        <v>0</v>
      </c>
      <c r="AE21" s="161">
        <v>0</v>
      </c>
      <c r="AF21" s="162">
        <v>0</v>
      </c>
      <c r="AG21" s="188">
        <v>0</v>
      </c>
      <c r="AH21" s="161">
        <v>0</v>
      </c>
      <c r="AI21" s="161">
        <v>0</v>
      </c>
      <c r="AJ21" s="162">
        <v>0</v>
      </c>
    </row>
    <row r="22" spans="2:36" ht="24" customHeight="1">
      <c r="B22" s="159" t="s">
        <v>360</v>
      </c>
      <c r="C22" s="160">
        <f t="shared" si="0"/>
        <v>12</v>
      </c>
      <c r="D22" s="159">
        <v>5</v>
      </c>
      <c r="E22" s="161">
        <v>0</v>
      </c>
      <c r="F22" s="161">
        <v>0</v>
      </c>
      <c r="G22" s="162">
        <v>7</v>
      </c>
      <c r="H22" s="159">
        <v>0</v>
      </c>
      <c r="I22" s="161">
        <v>0</v>
      </c>
      <c r="J22" s="162">
        <v>12</v>
      </c>
      <c r="K22" s="159">
        <v>0</v>
      </c>
      <c r="L22" s="162">
        <v>0</v>
      </c>
      <c r="M22" s="159">
        <v>0</v>
      </c>
      <c r="N22" s="161">
        <v>0</v>
      </c>
      <c r="O22" s="161">
        <v>0</v>
      </c>
      <c r="P22" s="161">
        <v>0</v>
      </c>
      <c r="Q22" s="161">
        <v>0</v>
      </c>
      <c r="R22" s="162">
        <v>0</v>
      </c>
      <c r="S22" s="163">
        <v>3</v>
      </c>
      <c r="T22" s="159">
        <v>2</v>
      </c>
      <c r="U22" s="161">
        <v>0</v>
      </c>
      <c r="V22" s="161">
        <v>0</v>
      </c>
      <c r="W22" s="161">
        <v>0</v>
      </c>
      <c r="X22" s="161">
        <v>0</v>
      </c>
      <c r="Y22" s="161">
        <v>0</v>
      </c>
      <c r="Z22" s="161">
        <v>2</v>
      </c>
      <c r="AA22" s="162">
        <v>0</v>
      </c>
      <c r="AB22" s="159">
        <v>0</v>
      </c>
      <c r="AC22" s="161">
        <v>0</v>
      </c>
      <c r="AD22" s="161">
        <v>0</v>
      </c>
      <c r="AE22" s="161">
        <v>0</v>
      </c>
      <c r="AF22" s="162">
        <v>0</v>
      </c>
      <c r="AG22" s="188">
        <v>0</v>
      </c>
      <c r="AH22" s="161">
        <v>0</v>
      </c>
      <c r="AI22" s="161">
        <v>0</v>
      </c>
      <c r="AJ22" s="162">
        <v>0</v>
      </c>
    </row>
    <row r="23" spans="2:36" ht="24" customHeight="1">
      <c r="B23" s="159" t="s">
        <v>361</v>
      </c>
      <c r="C23" s="160">
        <f t="shared" si="0"/>
        <v>5</v>
      </c>
      <c r="D23" s="159">
        <v>4</v>
      </c>
      <c r="E23" s="161">
        <v>0</v>
      </c>
      <c r="F23" s="161">
        <v>0</v>
      </c>
      <c r="G23" s="162">
        <v>1</v>
      </c>
      <c r="H23" s="159">
        <v>0</v>
      </c>
      <c r="I23" s="161">
        <v>0</v>
      </c>
      <c r="J23" s="162">
        <v>5</v>
      </c>
      <c r="K23" s="159">
        <v>0</v>
      </c>
      <c r="L23" s="162">
        <v>0</v>
      </c>
      <c r="M23" s="159">
        <v>0</v>
      </c>
      <c r="N23" s="161">
        <v>0</v>
      </c>
      <c r="O23" s="161">
        <v>0</v>
      </c>
      <c r="P23" s="161">
        <v>0</v>
      </c>
      <c r="Q23" s="161">
        <v>0</v>
      </c>
      <c r="R23" s="162">
        <v>0</v>
      </c>
      <c r="S23" s="163">
        <v>0</v>
      </c>
      <c r="T23" s="159">
        <v>0</v>
      </c>
      <c r="U23" s="161">
        <v>0</v>
      </c>
      <c r="V23" s="161">
        <v>0</v>
      </c>
      <c r="W23" s="161">
        <v>0</v>
      </c>
      <c r="X23" s="161">
        <v>0</v>
      </c>
      <c r="Y23" s="161">
        <v>0</v>
      </c>
      <c r="Z23" s="161">
        <v>0</v>
      </c>
      <c r="AA23" s="162">
        <v>0</v>
      </c>
      <c r="AB23" s="159">
        <v>0</v>
      </c>
      <c r="AC23" s="161">
        <v>0</v>
      </c>
      <c r="AD23" s="161">
        <v>0</v>
      </c>
      <c r="AE23" s="161">
        <v>0</v>
      </c>
      <c r="AF23" s="162">
        <v>0</v>
      </c>
      <c r="AG23" s="188">
        <v>1</v>
      </c>
      <c r="AH23" s="161">
        <v>0</v>
      </c>
      <c r="AI23" s="161">
        <v>0</v>
      </c>
      <c r="AJ23" s="162">
        <v>0</v>
      </c>
    </row>
    <row r="24" spans="2:36" ht="24" customHeight="1">
      <c r="B24" s="159" t="s">
        <v>362</v>
      </c>
      <c r="C24" s="160">
        <f t="shared" si="0"/>
        <v>6</v>
      </c>
      <c r="D24" s="159">
        <v>3</v>
      </c>
      <c r="E24" s="161">
        <v>0</v>
      </c>
      <c r="F24" s="161">
        <v>0</v>
      </c>
      <c r="G24" s="162">
        <v>3</v>
      </c>
      <c r="H24" s="159">
        <v>0</v>
      </c>
      <c r="I24" s="161">
        <v>0</v>
      </c>
      <c r="J24" s="162">
        <v>6</v>
      </c>
      <c r="K24" s="159">
        <v>0</v>
      </c>
      <c r="L24" s="162">
        <v>0</v>
      </c>
      <c r="M24" s="159">
        <v>0</v>
      </c>
      <c r="N24" s="161">
        <v>0</v>
      </c>
      <c r="O24" s="161">
        <v>0</v>
      </c>
      <c r="P24" s="161">
        <v>0</v>
      </c>
      <c r="Q24" s="161">
        <v>0</v>
      </c>
      <c r="R24" s="162">
        <v>0</v>
      </c>
      <c r="S24" s="163">
        <v>0</v>
      </c>
      <c r="T24" s="159">
        <v>0</v>
      </c>
      <c r="U24" s="161">
        <v>0</v>
      </c>
      <c r="V24" s="161">
        <v>0</v>
      </c>
      <c r="W24" s="161">
        <v>0</v>
      </c>
      <c r="X24" s="161">
        <v>0</v>
      </c>
      <c r="Y24" s="161">
        <v>0</v>
      </c>
      <c r="Z24" s="161">
        <v>0</v>
      </c>
      <c r="AA24" s="162">
        <v>0</v>
      </c>
      <c r="AB24" s="159">
        <v>0</v>
      </c>
      <c r="AC24" s="161">
        <v>0</v>
      </c>
      <c r="AD24" s="161">
        <v>0</v>
      </c>
      <c r="AE24" s="161">
        <v>0</v>
      </c>
      <c r="AF24" s="162">
        <v>0</v>
      </c>
      <c r="AG24" s="188">
        <v>0</v>
      </c>
      <c r="AH24" s="161">
        <v>0</v>
      </c>
      <c r="AI24" s="161">
        <v>0</v>
      </c>
      <c r="AJ24" s="162">
        <v>0</v>
      </c>
    </row>
    <row r="25" spans="2:36" ht="24" customHeight="1" thickBot="1">
      <c r="B25" s="167" t="s">
        <v>363</v>
      </c>
      <c r="C25" s="168">
        <f t="shared" si="0"/>
        <v>1</v>
      </c>
      <c r="D25" s="167">
        <v>1</v>
      </c>
      <c r="E25" s="169">
        <v>0</v>
      </c>
      <c r="F25" s="169">
        <v>0</v>
      </c>
      <c r="G25" s="170">
        <v>0</v>
      </c>
      <c r="H25" s="167">
        <v>0</v>
      </c>
      <c r="I25" s="169">
        <v>0</v>
      </c>
      <c r="J25" s="170">
        <v>1</v>
      </c>
      <c r="K25" s="167">
        <v>0</v>
      </c>
      <c r="L25" s="170">
        <v>0</v>
      </c>
      <c r="M25" s="167">
        <v>0</v>
      </c>
      <c r="N25" s="169">
        <v>0</v>
      </c>
      <c r="O25" s="169">
        <v>0</v>
      </c>
      <c r="P25" s="169">
        <v>0</v>
      </c>
      <c r="Q25" s="169">
        <v>0</v>
      </c>
      <c r="R25" s="170">
        <v>0</v>
      </c>
      <c r="S25" s="171">
        <v>0</v>
      </c>
      <c r="T25" s="167">
        <v>1</v>
      </c>
      <c r="U25" s="169">
        <v>0</v>
      </c>
      <c r="V25" s="169">
        <v>0</v>
      </c>
      <c r="W25" s="169">
        <v>0</v>
      </c>
      <c r="X25" s="169">
        <v>0</v>
      </c>
      <c r="Y25" s="169">
        <v>0</v>
      </c>
      <c r="Z25" s="169">
        <v>1</v>
      </c>
      <c r="AA25" s="170">
        <v>0</v>
      </c>
      <c r="AB25" s="167">
        <v>0</v>
      </c>
      <c r="AC25" s="169">
        <v>0</v>
      </c>
      <c r="AD25" s="169">
        <v>0</v>
      </c>
      <c r="AE25" s="169">
        <v>0</v>
      </c>
      <c r="AF25" s="170">
        <v>0</v>
      </c>
      <c r="AG25" s="189">
        <v>0</v>
      </c>
      <c r="AH25" s="169">
        <v>0</v>
      </c>
      <c r="AI25" s="169">
        <v>0</v>
      </c>
      <c r="AJ25" s="170">
        <v>0</v>
      </c>
    </row>
    <row r="26" spans="2:36" ht="25.5" customHeight="1" thickBot="1" thickTop="1">
      <c r="B26" s="175" t="s">
        <v>93</v>
      </c>
      <c r="C26" s="176">
        <f aca="true" t="shared" si="1" ref="C26:AJ26">SUM(C6:C25)</f>
        <v>312</v>
      </c>
      <c r="D26" s="177">
        <f t="shared" si="1"/>
        <v>254</v>
      </c>
      <c r="E26" s="178">
        <f t="shared" si="1"/>
        <v>2</v>
      </c>
      <c r="F26" s="178">
        <f t="shared" si="1"/>
        <v>5</v>
      </c>
      <c r="G26" s="179">
        <f t="shared" si="1"/>
        <v>51</v>
      </c>
      <c r="H26" s="177">
        <f t="shared" si="1"/>
        <v>0</v>
      </c>
      <c r="I26" s="178">
        <f t="shared" si="1"/>
        <v>0</v>
      </c>
      <c r="J26" s="179">
        <f t="shared" si="1"/>
        <v>312</v>
      </c>
      <c r="K26" s="177">
        <f t="shared" si="1"/>
        <v>6</v>
      </c>
      <c r="L26" s="179">
        <f t="shared" si="1"/>
        <v>0</v>
      </c>
      <c r="M26" s="177">
        <f t="shared" si="1"/>
        <v>21</v>
      </c>
      <c r="N26" s="178">
        <f t="shared" si="1"/>
        <v>0</v>
      </c>
      <c r="O26" s="178">
        <f t="shared" si="1"/>
        <v>0</v>
      </c>
      <c r="P26" s="178">
        <f t="shared" si="1"/>
        <v>0</v>
      </c>
      <c r="Q26" s="178">
        <f t="shared" si="1"/>
        <v>0</v>
      </c>
      <c r="R26" s="179">
        <f t="shared" si="1"/>
        <v>0</v>
      </c>
      <c r="S26" s="180">
        <f t="shared" si="1"/>
        <v>57</v>
      </c>
      <c r="T26" s="177">
        <f t="shared" si="1"/>
        <v>33</v>
      </c>
      <c r="U26" s="178">
        <f t="shared" si="1"/>
        <v>16</v>
      </c>
      <c r="V26" s="178">
        <f t="shared" si="1"/>
        <v>0</v>
      </c>
      <c r="W26" s="178">
        <f t="shared" si="1"/>
        <v>3</v>
      </c>
      <c r="X26" s="178">
        <f t="shared" si="1"/>
        <v>0</v>
      </c>
      <c r="Y26" s="178">
        <f t="shared" si="1"/>
        <v>0</v>
      </c>
      <c r="Z26" s="178">
        <f t="shared" si="1"/>
        <v>14</v>
      </c>
      <c r="AA26" s="179">
        <f t="shared" si="1"/>
        <v>2</v>
      </c>
      <c r="AB26" s="177">
        <f t="shared" si="1"/>
        <v>1</v>
      </c>
      <c r="AC26" s="178">
        <f t="shared" si="1"/>
        <v>0</v>
      </c>
      <c r="AD26" s="178">
        <f t="shared" si="1"/>
        <v>1</v>
      </c>
      <c r="AE26" s="178">
        <f t="shared" si="1"/>
        <v>0</v>
      </c>
      <c r="AF26" s="179">
        <f t="shared" si="1"/>
        <v>1</v>
      </c>
      <c r="AG26" s="190">
        <f t="shared" si="1"/>
        <v>9</v>
      </c>
      <c r="AH26" s="178">
        <f t="shared" si="1"/>
        <v>1</v>
      </c>
      <c r="AI26" s="178">
        <f t="shared" si="1"/>
        <v>0</v>
      </c>
      <c r="AJ26" s="179">
        <f t="shared" si="1"/>
        <v>1</v>
      </c>
    </row>
    <row r="27" ht="13.5" thickTop="1"/>
  </sheetData>
  <sheetProtection/>
  <mergeCells count="38">
    <mergeCell ref="D3:D5"/>
    <mergeCell ref="E3:E5"/>
    <mergeCell ref="AJ3:AJ5"/>
    <mergeCell ref="Y3:Y5"/>
    <mergeCell ref="Z3:Z5"/>
    <mergeCell ref="AA3:AA5"/>
    <mergeCell ref="AE3:AE5"/>
    <mergeCell ref="AF3:AF5"/>
    <mergeCell ref="AG3:AG5"/>
    <mergeCell ref="AH3:AH5"/>
    <mergeCell ref="AI3:AI5"/>
    <mergeCell ref="S2:S5"/>
    <mergeCell ref="M3:M5"/>
    <mergeCell ref="N3:R4"/>
    <mergeCell ref="AC2:AC5"/>
    <mergeCell ref="AG2:AJ2"/>
    <mergeCell ref="AE2:AF2"/>
    <mergeCell ref="U3:U5"/>
    <mergeCell ref="V3:V5"/>
    <mergeCell ref="AB2:AB5"/>
    <mergeCell ref="M2:R2"/>
    <mergeCell ref="W3:W5"/>
    <mergeCell ref="G3:G5"/>
    <mergeCell ref="H3:H5"/>
    <mergeCell ref="AD2:AD5"/>
    <mergeCell ref="X3:X5"/>
    <mergeCell ref="T2:T5"/>
    <mergeCell ref="U2:AA2"/>
    <mergeCell ref="B2:B5"/>
    <mergeCell ref="C2:C5"/>
    <mergeCell ref="D2:G2"/>
    <mergeCell ref="H2:J2"/>
    <mergeCell ref="K2:L2"/>
    <mergeCell ref="I3:I5"/>
    <mergeCell ref="J3:J5"/>
    <mergeCell ref="K3:K5"/>
    <mergeCell ref="L3:L5"/>
    <mergeCell ref="F3: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12.xml><?xml version="1.0" encoding="utf-8"?>
<worksheet xmlns="http://schemas.openxmlformats.org/spreadsheetml/2006/main" xmlns:r="http://schemas.openxmlformats.org/officeDocument/2006/relationships">
  <sheetPr>
    <pageSetUpPr fitToPage="1"/>
  </sheetPr>
  <dimension ref="A1:AE26"/>
  <sheetViews>
    <sheetView view="pageBreakPreview" zoomScale="60" zoomScaleNormal="60" zoomScalePageLayoutView="0" workbookViewId="0" topLeftCell="A1">
      <pane xSplit="3" ySplit="5" topLeftCell="D21" activePane="bottomRight" state="frozen"/>
      <selection pane="topLeft" activeCell="A1" sqref="A1"/>
      <selection pane="topRight" activeCell="D1" sqref="D1"/>
      <selection pane="bottomLeft" activeCell="A6" sqref="A6"/>
      <selection pane="bottomRight" activeCell="I25" sqref="I25"/>
    </sheetView>
  </sheetViews>
  <sheetFormatPr defaultColWidth="8.875" defaultRowHeight="13.5"/>
  <cols>
    <col min="1" max="1" width="4.125" style="184" customWidth="1"/>
    <col min="2" max="2" width="22.50390625" style="184" customWidth="1"/>
    <col min="3" max="7" width="9.375" style="184" customWidth="1"/>
    <col min="8" max="31" width="7.875" style="184" customWidth="1"/>
    <col min="32" max="16384" width="8.875" style="184" customWidth="1"/>
  </cols>
  <sheetData>
    <row r="1" spans="1:31" s="192" customFormat="1" ht="35.25" customHeight="1" thickBot="1">
      <c r="A1" s="329"/>
      <c r="B1" s="191" t="s">
        <v>95</v>
      </c>
      <c r="AE1" s="193" t="s">
        <v>55</v>
      </c>
    </row>
    <row r="2" spans="2:31" s="153" customFormat="1" ht="30" customHeight="1" thickTop="1">
      <c r="B2" s="185"/>
      <c r="C2" s="564" t="s">
        <v>96</v>
      </c>
      <c r="D2" s="565" t="s">
        <v>57</v>
      </c>
      <c r="E2" s="566"/>
      <c r="F2" s="566"/>
      <c r="G2" s="567"/>
      <c r="H2" s="568" t="s">
        <v>97</v>
      </c>
      <c r="I2" s="569"/>
      <c r="J2" s="570"/>
      <c r="K2" s="531" t="s">
        <v>59</v>
      </c>
      <c r="L2" s="533"/>
      <c r="M2" s="534" t="s">
        <v>98</v>
      </c>
      <c r="N2" s="532"/>
      <c r="O2" s="532"/>
      <c r="P2" s="532"/>
      <c r="Q2" s="532"/>
      <c r="R2" s="533"/>
      <c r="S2" s="548" t="s">
        <v>61</v>
      </c>
      <c r="T2" s="534" t="s">
        <v>62</v>
      </c>
      <c r="U2" s="564" t="s">
        <v>99</v>
      </c>
      <c r="V2" s="566"/>
      <c r="W2" s="566"/>
      <c r="X2" s="566"/>
      <c r="Y2" s="566"/>
      <c r="Z2" s="566"/>
      <c r="AA2" s="567"/>
      <c r="AB2" s="573" t="s">
        <v>64</v>
      </c>
      <c r="AC2" s="571" t="s">
        <v>100</v>
      </c>
      <c r="AD2" s="529" t="s">
        <v>101</v>
      </c>
      <c r="AE2" s="570"/>
    </row>
    <row r="3" spans="2:31" s="153" customFormat="1" ht="18" customHeight="1">
      <c r="B3" s="186"/>
      <c r="C3" s="561"/>
      <c r="D3" s="537" t="s">
        <v>69</v>
      </c>
      <c r="E3" s="538" t="s">
        <v>70</v>
      </c>
      <c r="F3" s="538" t="s">
        <v>71</v>
      </c>
      <c r="G3" s="535" t="s">
        <v>72</v>
      </c>
      <c r="H3" s="555" t="s">
        <v>73</v>
      </c>
      <c r="I3" s="539" t="s">
        <v>102</v>
      </c>
      <c r="J3" s="552" t="s">
        <v>72</v>
      </c>
      <c r="K3" s="555" t="s">
        <v>75</v>
      </c>
      <c r="L3" s="552" t="s">
        <v>76</v>
      </c>
      <c r="M3" s="557"/>
      <c r="N3" s="558" t="s">
        <v>103</v>
      </c>
      <c r="O3" s="559"/>
      <c r="P3" s="559"/>
      <c r="Q3" s="559"/>
      <c r="R3" s="560"/>
      <c r="S3" s="549"/>
      <c r="T3" s="556"/>
      <c r="U3" s="538" t="s">
        <v>78</v>
      </c>
      <c r="V3" s="538" t="s">
        <v>79</v>
      </c>
      <c r="W3" s="538" t="s">
        <v>80</v>
      </c>
      <c r="X3" s="538" t="s">
        <v>81</v>
      </c>
      <c r="Y3" s="538" t="s">
        <v>82</v>
      </c>
      <c r="Z3" s="538" t="s">
        <v>72</v>
      </c>
      <c r="AA3" s="552" t="s">
        <v>83</v>
      </c>
      <c r="AB3" s="574"/>
      <c r="AC3" s="550"/>
      <c r="AD3" s="539" t="s">
        <v>84</v>
      </c>
      <c r="AE3" s="572" t="s">
        <v>104</v>
      </c>
    </row>
    <row r="4" spans="2:31" s="153" customFormat="1" ht="18" customHeight="1">
      <c r="B4" s="186"/>
      <c r="C4" s="561"/>
      <c r="D4" s="537"/>
      <c r="E4" s="538"/>
      <c r="F4" s="538"/>
      <c r="G4" s="535"/>
      <c r="H4" s="556"/>
      <c r="I4" s="550"/>
      <c r="J4" s="553"/>
      <c r="K4" s="556"/>
      <c r="L4" s="553"/>
      <c r="M4" s="557"/>
      <c r="N4" s="561"/>
      <c r="O4" s="562"/>
      <c r="P4" s="562"/>
      <c r="Q4" s="562"/>
      <c r="R4" s="563"/>
      <c r="S4" s="549"/>
      <c r="T4" s="556"/>
      <c r="U4" s="538"/>
      <c r="V4" s="538"/>
      <c r="W4" s="538"/>
      <c r="X4" s="538"/>
      <c r="Y4" s="538"/>
      <c r="Z4" s="538"/>
      <c r="AA4" s="553"/>
      <c r="AB4" s="574"/>
      <c r="AC4" s="550"/>
      <c r="AD4" s="550"/>
      <c r="AE4" s="572"/>
    </row>
    <row r="5" spans="2:31" s="157" customFormat="1" ht="43.5" customHeight="1">
      <c r="B5" s="187"/>
      <c r="C5" s="561"/>
      <c r="D5" s="555"/>
      <c r="E5" s="539"/>
      <c r="F5" s="539"/>
      <c r="G5" s="552"/>
      <c r="H5" s="536"/>
      <c r="I5" s="551"/>
      <c r="J5" s="554"/>
      <c r="K5" s="536"/>
      <c r="L5" s="554"/>
      <c r="M5" s="557"/>
      <c r="N5" s="194"/>
      <c r="O5" s="195" t="s">
        <v>90</v>
      </c>
      <c r="P5" s="195" t="s">
        <v>91</v>
      </c>
      <c r="Q5" s="196" t="s">
        <v>92</v>
      </c>
      <c r="R5" s="197" t="s">
        <v>72</v>
      </c>
      <c r="S5" s="549"/>
      <c r="T5" s="556"/>
      <c r="U5" s="539"/>
      <c r="V5" s="539"/>
      <c r="W5" s="539"/>
      <c r="X5" s="539"/>
      <c r="Y5" s="539"/>
      <c r="Z5" s="539"/>
      <c r="AA5" s="553"/>
      <c r="AB5" s="575"/>
      <c r="AC5" s="550"/>
      <c r="AD5" s="550"/>
      <c r="AE5" s="572"/>
    </row>
    <row r="6" spans="2:31" ht="24" customHeight="1">
      <c r="B6" s="198" t="s">
        <v>344</v>
      </c>
      <c r="C6" s="199">
        <f>SUM(D6:G6)</f>
        <v>0</v>
      </c>
      <c r="D6" s="198">
        <v>0</v>
      </c>
      <c r="E6" s="165">
        <v>0</v>
      </c>
      <c r="F6" s="165">
        <v>0</v>
      </c>
      <c r="G6" s="166">
        <v>0</v>
      </c>
      <c r="H6" s="198">
        <v>0</v>
      </c>
      <c r="I6" s="165">
        <v>0</v>
      </c>
      <c r="J6" s="166">
        <v>0</v>
      </c>
      <c r="K6" s="198">
        <v>0</v>
      </c>
      <c r="L6" s="166">
        <v>0</v>
      </c>
      <c r="M6" s="198">
        <v>0</v>
      </c>
      <c r="N6" s="165">
        <v>0</v>
      </c>
      <c r="O6" s="165">
        <v>0</v>
      </c>
      <c r="P6" s="165">
        <v>0</v>
      </c>
      <c r="Q6" s="165">
        <v>0</v>
      </c>
      <c r="R6" s="166">
        <v>0</v>
      </c>
      <c r="S6" s="200">
        <v>0</v>
      </c>
      <c r="T6" s="198">
        <v>0</v>
      </c>
      <c r="U6" s="165">
        <v>0</v>
      </c>
      <c r="V6" s="165">
        <v>0</v>
      </c>
      <c r="W6" s="165">
        <v>0</v>
      </c>
      <c r="X6" s="165">
        <v>0</v>
      </c>
      <c r="Y6" s="165">
        <v>0</v>
      </c>
      <c r="Z6" s="165">
        <v>0</v>
      </c>
      <c r="AA6" s="166">
        <v>0</v>
      </c>
      <c r="AB6" s="164">
        <v>0</v>
      </c>
      <c r="AC6" s="165">
        <v>0</v>
      </c>
      <c r="AD6" s="165">
        <v>0</v>
      </c>
      <c r="AE6" s="166">
        <v>0</v>
      </c>
    </row>
    <row r="7" spans="2:31" ht="24" customHeight="1">
      <c r="B7" s="198" t="s">
        <v>345</v>
      </c>
      <c r="C7" s="199">
        <f aca="true" t="shared" si="0" ref="C7:C25">SUM(D7:G7)</f>
        <v>0</v>
      </c>
      <c r="D7" s="198">
        <v>0</v>
      </c>
      <c r="E7" s="165">
        <v>0</v>
      </c>
      <c r="F7" s="165">
        <v>0</v>
      </c>
      <c r="G7" s="166">
        <v>0</v>
      </c>
      <c r="H7" s="198">
        <v>0</v>
      </c>
      <c r="I7" s="165">
        <v>0</v>
      </c>
      <c r="J7" s="166">
        <v>0</v>
      </c>
      <c r="K7" s="198">
        <v>0</v>
      </c>
      <c r="L7" s="166">
        <v>0</v>
      </c>
      <c r="M7" s="198">
        <v>0</v>
      </c>
      <c r="N7" s="165">
        <v>0</v>
      </c>
      <c r="O7" s="165">
        <v>0</v>
      </c>
      <c r="P7" s="165">
        <v>0</v>
      </c>
      <c r="Q7" s="165">
        <v>0</v>
      </c>
      <c r="R7" s="166">
        <v>0</v>
      </c>
      <c r="S7" s="200">
        <v>0</v>
      </c>
      <c r="T7" s="198">
        <v>0</v>
      </c>
      <c r="U7" s="165">
        <v>0</v>
      </c>
      <c r="V7" s="165">
        <v>0</v>
      </c>
      <c r="W7" s="165">
        <v>0</v>
      </c>
      <c r="X7" s="165">
        <v>0</v>
      </c>
      <c r="Y7" s="165">
        <v>0</v>
      </c>
      <c r="Z7" s="165">
        <v>0</v>
      </c>
      <c r="AA7" s="166">
        <v>0</v>
      </c>
      <c r="AB7" s="164">
        <v>0</v>
      </c>
      <c r="AC7" s="165">
        <v>0</v>
      </c>
      <c r="AD7" s="165">
        <v>0</v>
      </c>
      <c r="AE7" s="166">
        <v>0</v>
      </c>
    </row>
    <row r="8" spans="2:31" ht="24" customHeight="1">
      <c r="B8" s="198" t="s">
        <v>346</v>
      </c>
      <c r="C8" s="199">
        <f t="shared" si="0"/>
        <v>0</v>
      </c>
      <c r="D8" s="198">
        <v>0</v>
      </c>
      <c r="E8" s="165">
        <v>0</v>
      </c>
      <c r="F8" s="165">
        <v>0</v>
      </c>
      <c r="G8" s="166">
        <v>0</v>
      </c>
      <c r="H8" s="198">
        <v>0</v>
      </c>
      <c r="I8" s="165">
        <v>0</v>
      </c>
      <c r="J8" s="166">
        <v>0</v>
      </c>
      <c r="K8" s="198">
        <v>0</v>
      </c>
      <c r="L8" s="166">
        <v>0</v>
      </c>
      <c r="M8" s="198">
        <v>0</v>
      </c>
      <c r="N8" s="165">
        <v>0</v>
      </c>
      <c r="O8" s="165">
        <v>0</v>
      </c>
      <c r="P8" s="165">
        <v>0</v>
      </c>
      <c r="Q8" s="165">
        <v>0</v>
      </c>
      <c r="R8" s="166">
        <v>0</v>
      </c>
      <c r="S8" s="200">
        <v>0</v>
      </c>
      <c r="T8" s="198">
        <v>0</v>
      </c>
      <c r="U8" s="165">
        <v>0</v>
      </c>
      <c r="V8" s="165">
        <v>0</v>
      </c>
      <c r="W8" s="165">
        <v>0</v>
      </c>
      <c r="X8" s="165">
        <v>0</v>
      </c>
      <c r="Y8" s="165">
        <v>0</v>
      </c>
      <c r="Z8" s="165">
        <v>0</v>
      </c>
      <c r="AA8" s="166">
        <v>0</v>
      </c>
      <c r="AB8" s="164">
        <v>0</v>
      </c>
      <c r="AC8" s="165">
        <v>0</v>
      </c>
      <c r="AD8" s="165">
        <v>0</v>
      </c>
      <c r="AE8" s="166">
        <v>0</v>
      </c>
    </row>
    <row r="9" spans="2:31" ht="24" customHeight="1">
      <c r="B9" s="198" t="s">
        <v>347</v>
      </c>
      <c r="C9" s="199">
        <f t="shared" si="0"/>
        <v>0</v>
      </c>
      <c r="D9" s="198">
        <v>0</v>
      </c>
      <c r="E9" s="165">
        <v>0</v>
      </c>
      <c r="F9" s="165">
        <v>0</v>
      </c>
      <c r="G9" s="166">
        <v>0</v>
      </c>
      <c r="H9" s="198">
        <v>0</v>
      </c>
      <c r="I9" s="165">
        <v>0</v>
      </c>
      <c r="J9" s="166">
        <v>0</v>
      </c>
      <c r="K9" s="198">
        <v>0</v>
      </c>
      <c r="L9" s="166">
        <v>0</v>
      </c>
      <c r="M9" s="198">
        <v>0</v>
      </c>
      <c r="N9" s="165">
        <v>0</v>
      </c>
      <c r="O9" s="165">
        <v>0</v>
      </c>
      <c r="P9" s="165">
        <v>0</v>
      </c>
      <c r="Q9" s="165">
        <v>0</v>
      </c>
      <c r="R9" s="166">
        <v>0</v>
      </c>
      <c r="S9" s="200">
        <v>0</v>
      </c>
      <c r="T9" s="198">
        <v>0</v>
      </c>
      <c r="U9" s="165">
        <v>0</v>
      </c>
      <c r="V9" s="165">
        <v>0</v>
      </c>
      <c r="W9" s="165">
        <v>0</v>
      </c>
      <c r="X9" s="165">
        <v>0</v>
      </c>
      <c r="Y9" s="165">
        <v>0</v>
      </c>
      <c r="Z9" s="165">
        <v>0</v>
      </c>
      <c r="AA9" s="166">
        <v>0</v>
      </c>
      <c r="AB9" s="164">
        <v>0</v>
      </c>
      <c r="AC9" s="165">
        <v>0</v>
      </c>
      <c r="AD9" s="165">
        <v>0</v>
      </c>
      <c r="AE9" s="166">
        <v>0</v>
      </c>
    </row>
    <row r="10" spans="2:31" ht="24" customHeight="1">
      <c r="B10" s="198" t="s">
        <v>348</v>
      </c>
      <c r="C10" s="199">
        <f t="shared" si="0"/>
        <v>0</v>
      </c>
      <c r="D10" s="198">
        <v>0</v>
      </c>
      <c r="E10" s="165">
        <v>0</v>
      </c>
      <c r="F10" s="165">
        <v>0</v>
      </c>
      <c r="G10" s="166">
        <v>0</v>
      </c>
      <c r="H10" s="198">
        <v>0</v>
      </c>
      <c r="I10" s="165">
        <v>0</v>
      </c>
      <c r="J10" s="166">
        <v>0</v>
      </c>
      <c r="K10" s="198">
        <v>0</v>
      </c>
      <c r="L10" s="166">
        <v>0</v>
      </c>
      <c r="M10" s="198">
        <v>0</v>
      </c>
      <c r="N10" s="165">
        <v>0</v>
      </c>
      <c r="O10" s="165">
        <v>0</v>
      </c>
      <c r="P10" s="165">
        <v>0</v>
      </c>
      <c r="Q10" s="165">
        <v>0</v>
      </c>
      <c r="R10" s="166">
        <v>0</v>
      </c>
      <c r="S10" s="200">
        <v>0</v>
      </c>
      <c r="T10" s="198">
        <v>0</v>
      </c>
      <c r="U10" s="165">
        <v>0</v>
      </c>
      <c r="V10" s="165">
        <v>0</v>
      </c>
      <c r="W10" s="165">
        <v>0</v>
      </c>
      <c r="X10" s="165">
        <v>0</v>
      </c>
      <c r="Y10" s="165">
        <v>0</v>
      </c>
      <c r="Z10" s="165">
        <v>0</v>
      </c>
      <c r="AA10" s="166">
        <v>0</v>
      </c>
      <c r="AB10" s="164">
        <v>0</v>
      </c>
      <c r="AC10" s="165">
        <v>0</v>
      </c>
      <c r="AD10" s="165">
        <v>0</v>
      </c>
      <c r="AE10" s="166">
        <v>0</v>
      </c>
    </row>
    <row r="11" spans="2:31" ht="24" customHeight="1">
      <c r="B11" s="198" t="s">
        <v>349</v>
      </c>
      <c r="C11" s="199">
        <f t="shared" si="0"/>
        <v>0</v>
      </c>
      <c r="D11" s="198">
        <v>0</v>
      </c>
      <c r="E11" s="165">
        <v>0</v>
      </c>
      <c r="F11" s="165">
        <v>0</v>
      </c>
      <c r="G11" s="166">
        <v>0</v>
      </c>
      <c r="H11" s="198">
        <v>0</v>
      </c>
      <c r="I11" s="165">
        <v>0</v>
      </c>
      <c r="J11" s="166">
        <v>0</v>
      </c>
      <c r="K11" s="198">
        <v>0</v>
      </c>
      <c r="L11" s="166">
        <v>0</v>
      </c>
      <c r="M11" s="198">
        <v>0</v>
      </c>
      <c r="N11" s="165">
        <v>0</v>
      </c>
      <c r="O11" s="165">
        <v>0</v>
      </c>
      <c r="P11" s="165">
        <v>0</v>
      </c>
      <c r="Q11" s="165">
        <v>0</v>
      </c>
      <c r="R11" s="166">
        <v>0</v>
      </c>
      <c r="S11" s="200">
        <v>0</v>
      </c>
      <c r="T11" s="198">
        <v>0</v>
      </c>
      <c r="U11" s="165">
        <v>0</v>
      </c>
      <c r="V11" s="165">
        <v>0</v>
      </c>
      <c r="W11" s="165">
        <v>0</v>
      </c>
      <c r="X11" s="165">
        <v>0</v>
      </c>
      <c r="Y11" s="165">
        <v>0</v>
      </c>
      <c r="Z11" s="165">
        <v>0</v>
      </c>
      <c r="AA11" s="166">
        <v>0</v>
      </c>
      <c r="AB11" s="164">
        <v>0</v>
      </c>
      <c r="AC11" s="165">
        <v>0</v>
      </c>
      <c r="AD11" s="165">
        <v>0</v>
      </c>
      <c r="AE11" s="166">
        <v>0</v>
      </c>
    </row>
    <row r="12" spans="2:31" ht="24" customHeight="1">
      <c r="B12" s="198" t="s">
        <v>350</v>
      </c>
      <c r="C12" s="199">
        <f t="shared" si="0"/>
        <v>0</v>
      </c>
      <c r="D12" s="198">
        <v>0</v>
      </c>
      <c r="E12" s="165">
        <v>0</v>
      </c>
      <c r="F12" s="165">
        <v>0</v>
      </c>
      <c r="G12" s="166">
        <v>0</v>
      </c>
      <c r="H12" s="198">
        <v>0</v>
      </c>
      <c r="I12" s="165">
        <v>0</v>
      </c>
      <c r="J12" s="166">
        <v>0</v>
      </c>
      <c r="K12" s="198">
        <v>0</v>
      </c>
      <c r="L12" s="166">
        <v>0</v>
      </c>
      <c r="M12" s="198">
        <v>0</v>
      </c>
      <c r="N12" s="165">
        <v>0</v>
      </c>
      <c r="O12" s="165">
        <v>0</v>
      </c>
      <c r="P12" s="165">
        <v>0</v>
      </c>
      <c r="Q12" s="165">
        <v>0</v>
      </c>
      <c r="R12" s="166">
        <v>0</v>
      </c>
      <c r="S12" s="200">
        <v>0</v>
      </c>
      <c r="T12" s="198">
        <v>0</v>
      </c>
      <c r="U12" s="165">
        <v>0</v>
      </c>
      <c r="V12" s="165">
        <v>0</v>
      </c>
      <c r="W12" s="165">
        <v>0</v>
      </c>
      <c r="X12" s="165">
        <v>0</v>
      </c>
      <c r="Y12" s="165">
        <v>0</v>
      </c>
      <c r="Z12" s="165">
        <v>0</v>
      </c>
      <c r="AA12" s="166">
        <v>0</v>
      </c>
      <c r="AB12" s="164">
        <v>0</v>
      </c>
      <c r="AC12" s="165">
        <v>0</v>
      </c>
      <c r="AD12" s="165">
        <v>0</v>
      </c>
      <c r="AE12" s="166">
        <v>0</v>
      </c>
    </row>
    <row r="13" spans="2:31" ht="24" customHeight="1">
      <c r="B13" s="198" t="s">
        <v>351</v>
      </c>
      <c r="C13" s="199">
        <f t="shared" si="0"/>
        <v>0</v>
      </c>
      <c r="D13" s="198">
        <v>0</v>
      </c>
      <c r="E13" s="165">
        <v>0</v>
      </c>
      <c r="F13" s="165">
        <v>0</v>
      </c>
      <c r="G13" s="166">
        <v>0</v>
      </c>
      <c r="H13" s="198">
        <v>0</v>
      </c>
      <c r="I13" s="165">
        <v>0</v>
      </c>
      <c r="J13" s="166">
        <v>0</v>
      </c>
      <c r="K13" s="198">
        <v>0</v>
      </c>
      <c r="L13" s="166">
        <v>0</v>
      </c>
      <c r="M13" s="198">
        <v>0</v>
      </c>
      <c r="N13" s="165">
        <v>0</v>
      </c>
      <c r="O13" s="165">
        <v>0</v>
      </c>
      <c r="P13" s="165">
        <v>0</v>
      </c>
      <c r="Q13" s="165">
        <v>0</v>
      </c>
      <c r="R13" s="166">
        <v>0</v>
      </c>
      <c r="S13" s="200">
        <v>0</v>
      </c>
      <c r="T13" s="198">
        <v>0</v>
      </c>
      <c r="U13" s="165">
        <v>0</v>
      </c>
      <c r="V13" s="165">
        <v>0</v>
      </c>
      <c r="W13" s="165">
        <v>0</v>
      </c>
      <c r="X13" s="165">
        <v>0</v>
      </c>
      <c r="Y13" s="165">
        <v>0</v>
      </c>
      <c r="Z13" s="165">
        <v>0</v>
      </c>
      <c r="AA13" s="166">
        <v>0</v>
      </c>
      <c r="AB13" s="164">
        <v>0</v>
      </c>
      <c r="AC13" s="165">
        <v>0</v>
      </c>
      <c r="AD13" s="165">
        <v>0</v>
      </c>
      <c r="AE13" s="166">
        <v>0</v>
      </c>
    </row>
    <row r="14" spans="2:31" ht="24" customHeight="1">
      <c r="B14" s="198" t="s">
        <v>352</v>
      </c>
      <c r="C14" s="199">
        <f t="shared" si="0"/>
        <v>0</v>
      </c>
      <c r="D14" s="198">
        <v>0</v>
      </c>
      <c r="E14" s="165">
        <v>0</v>
      </c>
      <c r="F14" s="165">
        <v>0</v>
      </c>
      <c r="G14" s="166">
        <v>0</v>
      </c>
      <c r="H14" s="198">
        <v>0</v>
      </c>
      <c r="I14" s="165">
        <v>0</v>
      </c>
      <c r="J14" s="166">
        <v>0</v>
      </c>
      <c r="K14" s="198">
        <v>0</v>
      </c>
      <c r="L14" s="166">
        <v>0</v>
      </c>
      <c r="M14" s="198">
        <v>0</v>
      </c>
      <c r="N14" s="165">
        <v>0</v>
      </c>
      <c r="O14" s="165">
        <v>0</v>
      </c>
      <c r="P14" s="165">
        <v>0</v>
      </c>
      <c r="Q14" s="165">
        <v>0</v>
      </c>
      <c r="R14" s="166">
        <v>0</v>
      </c>
      <c r="S14" s="200">
        <v>0</v>
      </c>
      <c r="T14" s="198">
        <v>0</v>
      </c>
      <c r="U14" s="165">
        <v>0</v>
      </c>
      <c r="V14" s="165">
        <v>0</v>
      </c>
      <c r="W14" s="165">
        <v>0</v>
      </c>
      <c r="X14" s="165">
        <v>0</v>
      </c>
      <c r="Y14" s="165">
        <v>0</v>
      </c>
      <c r="Z14" s="165">
        <v>0</v>
      </c>
      <c r="AA14" s="166">
        <v>0</v>
      </c>
      <c r="AB14" s="164">
        <v>0</v>
      </c>
      <c r="AC14" s="165">
        <v>0</v>
      </c>
      <c r="AD14" s="165">
        <v>0</v>
      </c>
      <c r="AE14" s="166">
        <v>0</v>
      </c>
    </row>
    <row r="15" spans="2:31" ht="24" customHeight="1">
      <c r="B15" s="198" t="s">
        <v>353</v>
      </c>
      <c r="C15" s="199">
        <f t="shared" si="0"/>
        <v>0</v>
      </c>
      <c r="D15" s="198">
        <v>0</v>
      </c>
      <c r="E15" s="165">
        <v>0</v>
      </c>
      <c r="F15" s="165">
        <v>0</v>
      </c>
      <c r="G15" s="166">
        <v>0</v>
      </c>
      <c r="H15" s="198">
        <v>0</v>
      </c>
      <c r="I15" s="165">
        <v>0</v>
      </c>
      <c r="J15" s="166">
        <v>0</v>
      </c>
      <c r="K15" s="198">
        <v>0</v>
      </c>
      <c r="L15" s="166">
        <v>0</v>
      </c>
      <c r="M15" s="198">
        <v>0</v>
      </c>
      <c r="N15" s="165">
        <v>0</v>
      </c>
      <c r="O15" s="165">
        <v>0</v>
      </c>
      <c r="P15" s="165">
        <v>0</v>
      </c>
      <c r="Q15" s="165">
        <v>0</v>
      </c>
      <c r="R15" s="166">
        <v>0</v>
      </c>
      <c r="S15" s="200">
        <v>0</v>
      </c>
      <c r="T15" s="198">
        <v>0</v>
      </c>
      <c r="U15" s="165">
        <v>0</v>
      </c>
      <c r="V15" s="165">
        <v>0</v>
      </c>
      <c r="W15" s="165">
        <v>0</v>
      </c>
      <c r="X15" s="165">
        <v>0</v>
      </c>
      <c r="Y15" s="165">
        <v>0</v>
      </c>
      <c r="Z15" s="165">
        <v>0</v>
      </c>
      <c r="AA15" s="166">
        <v>0</v>
      </c>
      <c r="AB15" s="164">
        <v>0</v>
      </c>
      <c r="AC15" s="165">
        <v>0</v>
      </c>
      <c r="AD15" s="165">
        <v>0</v>
      </c>
      <c r="AE15" s="166">
        <v>0</v>
      </c>
    </row>
    <row r="16" spans="2:31" ht="24" customHeight="1">
      <c r="B16" s="198" t="s">
        <v>354</v>
      </c>
      <c r="C16" s="199">
        <f t="shared" si="0"/>
        <v>3</v>
      </c>
      <c r="D16" s="198">
        <v>3</v>
      </c>
      <c r="E16" s="165">
        <v>0</v>
      </c>
      <c r="F16" s="165">
        <v>0</v>
      </c>
      <c r="G16" s="166">
        <v>0</v>
      </c>
      <c r="H16" s="198">
        <v>0</v>
      </c>
      <c r="I16" s="165">
        <v>0</v>
      </c>
      <c r="J16" s="166">
        <v>3</v>
      </c>
      <c r="K16" s="198">
        <v>0</v>
      </c>
      <c r="L16" s="166">
        <v>0</v>
      </c>
      <c r="M16" s="198">
        <v>0</v>
      </c>
      <c r="N16" s="165">
        <v>0</v>
      </c>
      <c r="O16" s="165">
        <v>0</v>
      </c>
      <c r="P16" s="165">
        <v>0</v>
      </c>
      <c r="Q16" s="165">
        <v>0</v>
      </c>
      <c r="R16" s="166">
        <v>0</v>
      </c>
      <c r="S16" s="200">
        <v>0</v>
      </c>
      <c r="T16" s="198">
        <v>2</v>
      </c>
      <c r="U16" s="165">
        <v>0</v>
      </c>
      <c r="V16" s="165">
        <v>0</v>
      </c>
      <c r="W16" s="165">
        <v>0</v>
      </c>
      <c r="X16" s="165">
        <v>0</v>
      </c>
      <c r="Y16" s="165">
        <v>0</v>
      </c>
      <c r="Z16" s="165">
        <v>0</v>
      </c>
      <c r="AA16" s="166">
        <v>2</v>
      </c>
      <c r="AB16" s="164">
        <v>0</v>
      </c>
      <c r="AC16" s="165">
        <v>0</v>
      </c>
      <c r="AD16" s="165">
        <v>0</v>
      </c>
      <c r="AE16" s="166">
        <v>0</v>
      </c>
    </row>
    <row r="17" spans="2:31" ht="24" customHeight="1">
      <c r="B17" s="198" t="s">
        <v>355</v>
      </c>
      <c r="C17" s="199">
        <f t="shared" si="0"/>
        <v>0</v>
      </c>
      <c r="D17" s="198">
        <v>0</v>
      </c>
      <c r="E17" s="165">
        <v>0</v>
      </c>
      <c r="F17" s="165">
        <v>0</v>
      </c>
      <c r="G17" s="166">
        <v>0</v>
      </c>
      <c r="H17" s="198">
        <v>0</v>
      </c>
      <c r="I17" s="165">
        <v>0</v>
      </c>
      <c r="J17" s="166">
        <v>0</v>
      </c>
      <c r="K17" s="198">
        <v>0</v>
      </c>
      <c r="L17" s="166">
        <v>0</v>
      </c>
      <c r="M17" s="198">
        <v>0</v>
      </c>
      <c r="N17" s="165">
        <v>0</v>
      </c>
      <c r="O17" s="165">
        <v>0</v>
      </c>
      <c r="P17" s="165">
        <v>0</v>
      </c>
      <c r="Q17" s="165">
        <v>0</v>
      </c>
      <c r="R17" s="166">
        <v>0</v>
      </c>
      <c r="S17" s="200">
        <v>0</v>
      </c>
      <c r="T17" s="198">
        <v>0</v>
      </c>
      <c r="U17" s="165">
        <v>0</v>
      </c>
      <c r="V17" s="165">
        <v>0</v>
      </c>
      <c r="W17" s="165">
        <v>0</v>
      </c>
      <c r="X17" s="165">
        <v>0</v>
      </c>
      <c r="Y17" s="165">
        <v>0</v>
      </c>
      <c r="Z17" s="165">
        <v>0</v>
      </c>
      <c r="AA17" s="166">
        <v>0</v>
      </c>
      <c r="AB17" s="164">
        <v>0</v>
      </c>
      <c r="AC17" s="165">
        <v>0</v>
      </c>
      <c r="AD17" s="165">
        <v>0</v>
      </c>
      <c r="AE17" s="166">
        <v>0</v>
      </c>
    </row>
    <row r="18" spans="2:31" ht="24" customHeight="1">
      <c r="B18" s="198" t="s">
        <v>356</v>
      </c>
      <c r="C18" s="199">
        <f t="shared" si="0"/>
        <v>8</v>
      </c>
      <c r="D18" s="198">
        <v>8</v>
      </c>
      <c r="E18" s="165">
        <v>0</v>
      </c>
      <c r="F18" s="165">
        <v>0</v>
      </c>
      <c r="G18" s="166">
        <v>0</v>
      </c>
      <c r="H18" s="198">
        <v>0</v>
      </c>
      <c r="I18" s="165">
        <v>0</v>
      </c>
      <c r="J18" s="166">
        <v>8</v>
      </c>
      <c r="K18" s="198">
        <v>0</v>
      </c>
      <c r="L18" s="166">
        <v>0</v>
      </c>
      <c r="M18" s="198">
        <v>0</v>
      </c>
      <c r="N18" s="165">
        <v>0</v>
      </c>
      <c r="O18" s="165">
        <v>0</v>
      </c>
      <c r="P18" s="165">
        <v>0</v>
      </c>
      <c r="Q18" s="165">
        <v>0</v>
      </c>
      <c r="R18" s="166">
        <v>0</v>
      </c>
      <c r="S18" s="200">
        <v>0</v>
      </c>
      <c r="T18" s="198">
        <v>0</v>
      </c>
      <c r="U18" s="165">
        <v>0</v>
      </c>
      <c r="V18" s="165">
        <v>0</v>
      </c>
      <c r="W18" s="165">
        <v>0</v>
      </c>
      <c r="X18" s="165">
        <v>0</v>
      </c>
      <c r="Y18" s="165">
        <v>0</v>
      </c>
      <c r="Z18" s="165">
        <v>0</v>
      </c>
      <c r="AA18" s="166">
        <v>0</v>
      </c>
      <c r="AB18" s="164">
        <v>0</v>
      </c>
      <c r="AC18" s="165">
        <v>0</v>
      </c>
      <c r="AD18" s="165">
        <v>0</v>
      </c>
      <c r="AE18" s="166">
        <v>0</v>
      </c>
    </row>
    <row r="19" spans="2:31" ht="24" customHeight="1">
      <c r="B19" s="198" t="s">
        <v>357</v>
      </c>
      <c r="C19" s="199">
        <f t="shared" si="0"/>
        <v>2</v>
      </c>
      <c r="D19" s="198">
        <v>2</v>
      </c>
      <c r="E19" s="165">
        <v>0</v>
      </c>
      <c r="F19" s="165">
        <v>0</v>
      </c>
      <c r="G19" s="166">
        <v>0</v>
      </c>
      <c r="H19" s="198">
        <v>0</v>
      </c>
      <c r="I19" s="165">
        <v>0</v>
      </c>
      <c r="J19" s="166">
        <v>2</v>
      </c>
      <c r="K19" s="198">
        <v>0</v>
      </c>
      <c r="L19" s="166">
        <v>0</v>
      </c>
      <c r="M19" s="198">
        <v>0</v>
      </c>
      <c r="N19" s="165">
        <v>0</v>
      </c>
      <c r="O19" s="165">
        <v>0</v>
      </c>
      <c r="P19" s="165">
        <v>0</v>
      </c>
      <c r="Q19" s="165">
        <v>0</v>
      </c>
      <c r="R19" s="166">
        <v>0</v>
      </c>
      <c r="S19" s="200">
        <v>0</v>
      </c>
      <c r="T19" s="198">
        <v>0</v>
      </c>
      <c r="U19" s="165">
        <v>0</v>
      </c>
      <c r="V19" s="165">
        <v>0</v>
      </c>
      <c r="W19" s="165">
        <v>0</v>
      </c>
      <c r="X19" s="165">
        <v>0</v>
      </c>
      <c r="Y19" s="165">
        <v>0</v>
      </c>
      <c r="Z19" s="165">
        <v>0</v>
      </c>
      <c r="AA19" s="166">
        <v>0</v>
      </c>
      <c r="AB19" s="164">
        <v>0</v>
      </c>
      <c r="AC19" s="165">
        <v>0</v>
      </c>
      <c r="AD19" s="165">
        <v>0</v>
      </c>
      <c r="AE19" s="166">
        <v>0</v>
      </c>
    </row>
    <row r="20" spans="2:31" ht="24" customHeight="1">
      <c r="B20" s="198" t="s">
        <v>358</v>
      </c>
      <c r="C20" s="199">
        <f t="shared" si="0"/>
        <v>0</v>
      </c>
      <c r="D20" s="198">
        <v>0</v>
      </c>
      <c r="E20" s="165">
        <v>0</v>
      </c>
      <c r="F20" s="165">
        <v>0</v>
      </c>
      <c r="G20" s="166">
        <v>0</v>
      </c>
      <c r="H20" s="198">
        <v>0</v>
      </c>
      <c r="I20" s="165">
        <v>0</v>
      </c>
      <c r="J20" s="166">
        <v>0</v>
      </c>
      <c r="K20" s="198">
        <v>0</v>
      </c>
      <c r="L20" s="166">
        <v>0</v>
      </c>
      <c r="M20" s="198">
        <v>0</v>
      </c>
      <c r="N20" s="165">
        <v>0</v>
      </c>
      <c r="O20" s="165">
        <v>0</v>
      </c>
      <c r="P20" s="165">
        <v>0</v>
      </c>
      <c r="Q20" s="165">
        <v>0</v>
      </c>
      <c r="R20" s="166">
        <v>0</v>
      </c>
      <c r="S20" s="200">
        <v>0</v>
      </c>
      <c r="T20" s="198">
        <v>0</v>
      </c>
      <c r="U20" s="165">
        <v>0</v>
      </c>
      <c r="V20" s="165">
        <v>0</v>
      </c>
      <c r="W20" s="165">
        <v>0</v>
      </c>
      <c r="X20" s="165">
        <v>0</v>
      </c>
      <c r="Y20" s="165">
        <v>0</v>
      </c>
      <c r="Z20" s="165">
        <v>0</v>
      </c>
      <c r="AA20" s="166">
        <v>0</v>
      </c>
      <c r="AB20" s="164">
        <v>0</v>
      </c>
      <c r="AC20" s="165">
        <v>0</v>
      </c>
      <c r="AD20" s="165">
        <v>0</v>
      </c>
      <c r="AE20" s="166">
        <v>0</v>
      </c>
    </row>
    <row r="21" spans="2:31" ht="24" customHeight="1">
      <c r="B21" s="198" t="s">
        <v>359</v>
      </c>
      <c r="C21" s="199">
        <f t="shared" si="0"/>
        <v>0</v>
      </c>
      <c r="D21" s="198">
        <v>0</v>
      </c>
      <c r="E21" s="165">
        <v>0</v>
      </c>
      <c r="F21" s="165">
        <v>0</v>
      </c>
      <c r="G21" s="166">
        <v>0</v>
      </c>
      <c r="H21" s="198">
        <v>0</v>
      </c>
      <c r="I21" s="165">
        <v>0</v>
      </c>
      <c r="J21" s="166">
        <v>0</v>
      </c>
      <c r="K21" s="198">
        <v>0</v>
      </c>
      <c r="L21" s="166">
        <v>0</v>
      </c>
      <c r="M21" s="198">
        <v>0</v>
      </c>
      <c r="N21" s="165">
        <v>0</v>
      </c>
      <c r="O21" s="165">
        <v>0</v>
      </c>
      <c r="P21" s="165">
        <v>0</v>
      </c>
      <c r="Q21" s="165">
        <v>0</v>
      </c>
      <c r="R21" s="166">
        <v>0</v>
      </c>
      <c r="S21" s="200">
        <v>0</v>
      </c>
      <c r="T21" s="198">
        <v>0</v>
      </c>
      <c r="U21" s="165">
        <v>0</v>
      </c>
      <c r="V21" s="165">
        <v>0</v>
      </c>
      <c r="W21" s="165">
        <v>0</v>
      </c>
      <c r="X21" s="165">
        <v>0</v>
      </c>
      <c r="Y21" s="165">
        <v>0</v>
      </c>
      <c r="Z21" s="165">
        <v>0</v>
      </c>
      <c r="AA21" s="166">
        <v>0</v>
      </c>
      <c r="AB21" s="164">
        <v>0</v>
      </c>
      <c r="AC21" s="165">
        <v>0</v>
      </c>
      <c r="AD21" s="165">
        <v>0</v>
      </c>
      <c r="AE21" s="166">
        <v>0</v>
      </c>
    </row>
    <row r="22" spans="2:31" ht="24" customHeight="1">
      <c r="B22" s="198" t="s">
        <v>360</v>
      </c>
      <c r="C22" s="199">
        <f t="shared" si="0"/>
        <v>0</v>
      </c>
      <c r="D22" s="198">
        <v>0</v>
      </c>
      <c r="E22" s="165">
        <v>0</v>
      </c>
      <c r="F22" s="165">
        <v>0</v>
      </c>
      <c r="G22" s="166">
        <v>0</v>
      </c>
      <c r="H22" s="198">
        <v>0</v>
      </c>
      <c r="I22" s="165">
        <v>0</v>
      </c>
      <c r="J22" s="166">
        <v>0</v>
      </c>
      <c r="K22" s="198">
        <v>0</v>
      </c>
      <c r="L22" s="166">
        <v>0</v>
      </c>
      <c r="M22" s="198">
        <v>0</v>
      </c>
      <c r="N22" s="165">
        <v>0</v>
      </c>
      <c r="O22" s="165">
        <v>0</v>
      </c>
      <c r="P22" s="165">
        <v>0</v>
      </c>
      <c r="Q22" s="165">
        <v>0</v>
      </c>
      <c r="R22" s="166">
        <v>0</v>
      </c>
      <c r="S22" s="200">
        <v>0</v>
      </c>
      <c r="T22" s="198">
        <v>0</v>
      </c>
      <c r="U22" s="165">
        <v>0</v>
      </c>
      <c r="V22" s="165">
        <v>0</v>
      </c>
      <c r="W22" s="165">
        <v>0</v>
      </c>
      <c r="X22" s="165">
        <v>0</v>
      </c>
      <c r="Y22" s="165">
        <v>0</v>
      </c>
      <c r="Z22" s="165">
        <v>0</v>
      </c>
      <c r="AA22" s="166">
        <v>0</v>
      </c>
      <c r="AB22" s="164">
        <v>0</v>
      </c>
      <c r="AC22" s="165">
        <v>0</v>
      </c>
      <c r="AD22" s="165">
        <v>0</v>
      </c>
      <c r="AE22" s="166">
        <v>0</v>
      </c>
    </row>
    <row r="23" spans="2:31" ht="24" customHeight="1">
      <c r="B23" s="198" t="s">
        <v>361</v>
      </c>
      <c r="C23" s="199">
        <f t="shared" si="0"/>
        <v>0</v>
      </c>
      <c r="D23" s="198">
        <v>0</v>
      </c>
      <c r="E23" s="165">
        <v>0</v>
      </c>
      <c r="F23" s="165">
        <v>0</v>
      </c>
      <c r="G23" s="166">
        <v>0</v>
      </c>
      <c r="H23" s="198">
        <v>0</v>
      </c>
      <c r="I23" s="165">
        <v>0</v>
      </c>
      <c r="J23" s="166">
        <v>0</v>
      </c>
      <c r="K23" s="198">
        <v>0</v>
      </c>
      <c r="L23" s="166">
        <v>0</v>
      </c>
      <c r="M23" s="198">
        <v>0</v>
      </c>
      <c r="N23" s="165">
        <v>0</v>
      </c>
      <c r="O23" s="165">
        <v>0</v>
      </c>
      <c r="P23" s="165">
        <v>0</v>
      </c>
      <c r="Q23" s="165">
        <v>0</v>
      </c>
      <c r="R23" s="166">
        <v>0</v>
      </c>
      <c r="S23" s="200">
        <v>0</v>
      </c>
      <c r="T23" s="198">
        <v>0</v>
      </c>
      <c r="U23" s="165">
        <v>0</v>
      </c>
      <c r="V23" s="165">
        <v>0</v>
      </c>
      <c r="W23" s="165">
        <v>0</v>
      </c>
      <c r="X23" s="165">
        <v>0</v>
      </c>
      <c r="Y23" s="165">
        <v>0</v>
      </c>
      <c r="Z23" s="165">
        <v>0</v>
      </c>
      <c r="AA23" s="166">
        <v>0</v>
      </c>
      <c r="AB23" s="164">
        <v>0</v>
      </c>
      <c r="AC23" s="165">
        <v>0</v>
      </c>
      <c r="AD23" s="165">
        <v>0</v>
      </c>
      <c r="AE23" s="166">
        <v>0</v>
      </c>
    </row>
    <row r="24" spans="2:31" ht="24" customHeight="1">
      <c r="B24" s="198" t="s">
        <v>362</v>
      </c>
      <c r="C24" s="199">
        <f t="shared" si="0"/>
        <v>0</v>
      </c>
      <c r="D24" s="198">
        <v>0</v>
      </c>
      <c r="E24" s="165">
        <v>0</v>
      </c>
      <c r="F24" s="165">
        <v>0</v>
      </c>
      <c r="G24" s="166">
        <v>0</v>
      </c>
      <c r="H24" s="198">
        <v>0</v>
      </c>
      <c r="I24" s="165">
        <v>0</v>
      </c>
      <c r="J24" s="166">
        <v>0</v>
      </c>
      <c r="K24" s="198">
        <v>0</v>
      </c>
      <c r="L24" s="166">
        <v>0</v>
      </c>
      <c r="M24" s="198">
        <v>0</v>
      </c>
      <c r="N24" s="165">
        <v>0</v>
      </c>
      <c r="O24" s="165">
        <v>0</v>
      </c>
      <c r="P24" s="165">
        <v>0</v>
      </c>
      <c r="Q24" s="165">
        <v>0</v>
      </c>
      <c r="R24" s="166">
        <v>0</v>
      </c>
      <c r="S24" s="200">
        <v>0</v>
      </c>
      <c r="T24" s="198">
        <v>0</v>
      </c>
      <c r="U24" s="165">
        <v>0</v>
      </c>
      <c r="V24" s="165">
        <v>0</v>
      </c>
      <c r="W24" s="165">
        <v>0</v>
      </c>
      <c r="X24" s="165">
        <v>0</v>
      </c>
      <c r="Y24" s="165">
        <v>0</v>
      </c>
      <c r="Z24" s="165">
        <v>0</v>
      </c>
      <c r="AA24" s="166">
        <v>0</v>
      </c>
      <c r="AB24" s="164">
        <v>0</v>
      </c>
      <c r="AC24" s="165">
        <v>0</v>
      </c>
      <c r="AD24" s="165">
        <v>0</v>
      </c>
      <c r="AE24" s="166">
        <v>0</v>
      </c>
    </row>
    <row r="25" spans="2:31" ht="24" customHeight="1" thickBot="1">
      <c r="B25" s="201" t="s">
        <v>363</v>
      </c>
      <c r="C25" s="202">
        <f t="shared" si="0"/>
        <v>0</v>
      </c>
      <c r="D25" s="201">
        <v>0</v>
      </c>
      <c r="E25" s="173">
        <v>0</v>
      </c>
      <c r="F25" s="173">
        <v>0</v>
      </c>
      <c r="G25" s="174">
        <v>0</v>
      </c>
      <c r="H25" s="201">
        <v>0</v>
      </c>
      <c r="I25" s="173">
        <v>0</v>
      </c>
      <c r="J25" s="174">
        <v>0</v>
      </c>
      <c r="K25" s="201">
        <v>0</v>
      </c>
      <c r="L25" s="174">
        <v>0</v>
      </c>
      <c r="M25" s="201">
        <v>0</v>
      </c>
      <c r="N25" s="173">
        <v>0</v>
      </c>
      <c r="O25" s="173">
        <v>0</v>
      </c>
      <c r="P25" s="173">
        <v>0</v>
      </c>
      <c r="Q25" s="173">
        <v>0</v>
      </c>
      <c r="R25" s="174">
        <v>0</v>
      </c>
      <c r="S25" s="203">
        <v>0</v>
      </c>
      <c r="T25" s="201">
        <v>0</v>
      </c>
      <c r="U25" s="173">
        <v>0</v>
      </c>
      <c r="V25" s="173">
        <v>0</v>
      </c>
      <c r="W25" s="173">
        <v>0</v>
      </c>
      <c r="X25" s="173">
        <v>0</v>
      </c>
      <c r="Y25" s="173">
        <v>0</v>
      </c>
      <c r="Z25" s="173">
        <v>0</v>
      </c>
      <c r="AA25" s="174">
        <v>0</v>
      </c>
      <c r="AB25" s="172">
        <v>0</v>
      </c>
      <c r="AC25" s="173">
        <v>0</v>
      </c>
      <c r="AD25" s="173">
        <v>0</v>
      </c>
      <c r="AE25" s="174">
        <v>0</v>
      </c>
    </row>
    <row r="26" spans="2:31" ht="25.5" customHeight="1" thickBot="1" thickTop="1">
      <c r="B26" s="204" t="s">
        <v>93</v>
      </c>
      <c r="C26" s="205">
        <f>SUM(D26:G26)</f>
        <v>13</v>
      </c>
      <c r="D26" s="206">
        <f aca="true" t="shared" si="1" ref="D26:AE26">SUM(D6:D25)</f>
        <v>13</v>
      </c>
      <c r="E26" s="182">
        <f t="shared" si="1"/>
        <v>0</v>
      </c>
      <c r="F26" s="182">
        <f t="shared" si="1"/>
        <v>0</v>
      </c>
      <c r="G26" s="183">
        <f t="shared" si="1"/>
        <v>0</v>
      </c>
      <c r="H26" s="206">
        <f t="shared" si="1"/>
        <v>0</v>
      </c>
      <c r="I26" s="182">
        <f t="shared" si="1"/>
        <v>0</v>
      </c>
      <c r="J26" s="183">
        <f t="shared" si="1"/>
        <v>13</v>
      </c>
      <c r="K26" s="206">
        <f t="shared" si="1"/>
        <v>0</v>
      </c>
      <c r="L26" s="183">
        <f t="shared" si="1"/>
        <v>0</v>
      </c>
      <c r="M26" s="206">
        <f t="shared" si="1"/>
        <v>0</v>
      </c>
      <c r="N26" s="182">
        <f t="shared" si="1"/>
        <v>0</v>
      </c>
      <c r="O26" s="182">
        <f t="shared" si="1"/>
        <v>0</v>
      </c>
      <c r="P26" s="182">
        <f t="shared" si="1"/>
        <v>0</v>
      </c>
      <c r="Q26" s="182">
        <f t="shared" si="1"/>
        <v>0</v>
      </c>
      <c r="R26" s="183">
        <f t="shared" si="1"/>
        <v>0</v>
      </c>
      <c r="S26" s="207">
        <f t="shared" si="1"/>
        <v>0</v>
      </c>
      <c r="T26" s="206">
        <f t="shared" si="1"/>
        <v>2</v>
      </c>
      <c r="U26" s="182">
        <f t="shared" si="1"/>
        <v>0</v>
      </c>
      <c r="V26" s="182">
        <f t="shared" si="1"/>
        <v>0</v>
      </c>
      <c r="W26" s="182">
        <f t="shared" si="1"/>
        <v>0</v>
      </c>
      <c r="X26" s="182">
        <f t="shared" si="1"/>
        <v>0</v>
      </c>
      <c r="Y26" s="182">
        <f t="shared" si="1"/>
        <v>0</v>
      </c>
      <c r="Z26" s="182">
        <f t="shared" si="1"/>
        <v>0</v>
      </c>
      <c r="AA26" s="183">
        <f t="shared" si="1"/>
        <v>2</v>
      </c>
      <c r="AB26" s="181">
        <f t="shared" si="1"/>
        <v>0</v>
      </c>
      <c r="AC26" s="182">
        <f t="shared" si="1"/>
        <v>0</v>
      </c>
      <c r="AD26" s="182">
        <f t="shared" si="1"/>
        <v>0</v>
      </c>
      <c r="AE26" s="183">
        <f t="shared" si="1"/>
        <v>0</v>
      </c>
    </row>
    <row r="27" ht="13.5" thickTop="1"/>
  </sheetData>
  <sheetProtection/>
  <mergeCells count="31">
    <mergeCell ref="U3:U5"/>
    <mergeCell ref="V3:V5"/>
    <mergeCell ref="W3:W5"/>
    <mergeCell ref="X3:X5"/>
    <mergeCell ref="T2:T5"/>
    <mergeCell ref="U2:AA2"/>
    <mergeCell ref="AC2:AC5"/>
    <mergeCell ref="AD2:AE2"/>
    <mergeCell ref="Y3:Y5"/>
    <mergeCell ref="Z3:Z5"/>
    <mergeCell ref="AA3:AA5"/>
    <mergeCell ref="AD3:AD5"/>
    <mergeCell ref="AE3:AE5"/>
    <mergeCell ref="AB2:AB5"/>
    <mergeCell ref="D3:D5"/>
    <mergeCell ref="E3:E5"/>
    <mergeCell ref="F3:F5"/>
    <mergeCell ref="G3:G5"/>
    <mergeCell ref="H3:H5"/>
    <mergeCell ref="C2:C5"/>
    <mergeCell ref="D2:G2"/>
    <mergeCell ref="H2:J2"/>
    <mergeCell ref="K2:L2"/>
    <mergeCell ref="M2:R2"/>
    <mergeCell ref="S2:S5"/>
    <mergeCell ref="I3:I5"/>
    <mergeCell ref="J3:J5"/>
    <mergeCell ref="K3:K5"/>
    <mergeCell ref="L3:L5"/>
    <mergeCell ref="M3:M5"/>
    <mergeCell ref="N3:R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13.xml><?xml version="1.0" encoding="utf-8"?>
<worksheet xmlns="http://schemas.openxmlformats.org/spreadsheetml/2006/main" xmlns:r="http://schemas.openxmlformats.org/officeDocument/2006/relationships">
  <sheetPr>
    <pageSetUpPr fitToPage="1"/>
  </sheetPr>
  <dimension ref="A1:AE26"/>
  <sheetViews>
    <sheetView view="pageBreakPreview" zoomScale="60" zoomScaleNormal="60" zoomScalePageLayoutView="0" workbookViewId="0" topLeftCell="A1">
      <pane xSplit="3" ySplit="5" topLeftCell="D21" activePane="bottomRight" state="frozen"/>
      <selection pane="topLeft" activeCell="A1" sqref="A1"/>
      <selection pane="topRight" activeCell="D1" sqref="D1"/>
      <selection pane="bottomLeft" activeCell="A6" sqref="A6"/>
      <selection pane="bottomRight" activeCell="F32" sqref="F32"/>
    </sheetView>
  </sheetViews>
  <sheetFormatPr defaultColWidth="8.875" defaultRowHeight="13.5"/>
  <cols>
    <col min="1" max="1" width="3.875" style="184" customWidth="1"/>
    <col min="2" max="2" width="22.50390625" style="184" customWidth="1"/>
    <col min="3" max="7" width="9.375" style="184" customWidth="1"/>
    <col min="8" max="31" width="7.875" style="184" customWidth="1"/>
    <col min="32" max="16384" width="8.875" style="184" customWidth="1"/>
  </cols>
  <sheetData>
    <row r="1" spans="1:31" s="192" customFormat="1" ht="27.75" customHeight="1" thickBot="1">
      <c r="A1" s="329"/>
      <c r="B1" s="191" t="s">
        <v>105</v>
      </c>
      <c r="AE1" s="193" t="s">
        <v>55</v>
      </c>
    </row>
    <row r="2" spans="2:31" s="288" customFormat="1" ht="30" customHeight="1" thickTop="1">
      <c r="B2" s="185"/>
      <c r="C2" s="564" t="s">
        <v>341</v>
      </c>
      <c r="D2" s="565" t="s">
        <v>57</v>
      </c>
      <c r="E2" s="566"/>
      <c r="F2" s="566"/>
      <c r="G2" s="567"/>
      <c r="H2" s="568" t="s">
        <v>97</v>
      </c>
      <c r="I2" s="569"/>
      <c r="J2" s="570"/>
      <c r="K2" s="531" t="s">
        <v>59</v>
      </c>
      <c r="L2" s="533"/>
      <c r="M2" s="534" t="s">
        <v>98</v>
      </c>
      <c r="N2" s="532"/>
      <c r="O2" s="532"/>
      <c r="P2" s="532"/>
      <c r="Q2" s="532"/>
      <c r="R2" s="533"/>
      <c r="S2" s="548" t="s">
        <v>61</v>
      </c>
      <c r="T2" s="534" t="s">
        <v>62</v>
      </c>
      <c r="U2" s="564" t="s">
        <v>99</v>
      </c>
      <c r="V2" s="566"/>
      <c r="W2" s="566"/>
      <c r="X2" s="566"/>
      <c r="Y2" s="566"/>
      <c r="Z2" s="566"/>
      <c r="AA2" s="567"/>
      <c r="AB2" s="573" t="s">
        <v>64</v>
      </c>
      <c r="AC2" s="571" t="s">
        <v>65</v>
      </c>
      <c r="AD2" s="529" t="s">
        <v>101</v>
      </c>
      <c r="AE2" s="570"/>
    </row>
    <row r="3" spans="2:31" s="288" customFormat="1" ht="18" customHeight="1">
      <c r="B3" s="186"/>
      <c r="C3" s="561"/>
      <c r="D3" s="537" t="s">
        <v>69</v>
      </c>
      <c r="E3" s="538" t="s">
        <v>70</v>
      </c>
      <c r="F3" s="538" t="s">
        <v>71</v>
      </c>
      <c r="G3" s="535" t="s">
        <v>72</v>
      </c>
      <c r="H3" s="555" t="s">
        <v>73</v>
      </c>
      <c r="I3" s="539" t="s">
        <v>74</v>
      </c>
      <c r="J3" s="552" t="s">
        <v>72</v>
      </c>
      <c r="K3" s="555" t="s">
        <v>75</v>
      </c>
      <c r="L3" s="552" t="s">
        <v>76</v>
      </c>
      <c r="M3" s="557"/>
      <c r="N3" s="558" t="s">
        <v>103</v>
      </c>
      <c r="O3" s="559"/>
      <c r="P3" s="559"/>
      <c r="Q3" s="559"/>
      <c r="R3" s="560"/>
      <c r="S3" s="549"/>
      <c r="T3" s="556"/>
      <c r="U3" s="538" t="s">
        <v>78</v>
      </c>
      <c r="V3" s="538" t="s">
        <v>79</v>
      </c>
      <c r="W3" s="538" t="s">
        <v>80</v>
      </c>
      <c r="X3" s="538" t="s">
        <v>81</v>
      </c>
      <c r="Y3" s="538" t="s">
        <v>82</v>
      </c>
      <c r="Z3" s="538" t="s">
        <v>72</v>
      </c>
      <c r="AA3" s="552" t="s">
        <v>83</v>
      </c>
      <c r="AB3" s="574"/>
      <c r="AC3" s="550"/>
      <c r="AD3" s="539" t="s">
        <v>84</v>
      </c>
      <c r="AE3" s="572" t="s">
        <v>104</v>
      </c>
    </row>
    <row r="4" spans="2:31" s="288" customFormat="1" ht="18" customHeight="1">
      <c r="B4" s="186"/>
      <c r="C4" s="561"/>
      <c r="D4" s="537"/>
      <c r="E4" s="538"/>
      <c r="F4" s="538"/>
      <c r="G4" s="535"/>
      <c r="H4" s="556"/>
      <c r="I4" s="550"/>
      <c r="J4" s="553"/>
      <c r="K4" s="556"/>
      <c r="L4" s="553"/>
      <c r="M4" s="557"/>
      <c r="N4" s="561"/>
      <c r="O4" s="562"/>
      <c r="P4" s="562"/>
      <c r="Q4" s="562"/>
      <c r="R4" s="563"/>
      <c r="S4" s="549"/>
      <c r="T4" s="556"/>
      <c r="U4" s="538"/>
      <c r="V4" s="538"/>
      <c r="W4" s="538"/>
      <c r="X4" s="538"/>
      <c r="Y4" s="538"/>
      <c r="Z4" s="538"/>
      <c r="AA4" s="553"/>
      <c r="AB4" s="574"/>
      <c r="AC4" s="550"/>
      <c r="AD4" s="550"/>
      <c r="AE4" s="572"/>
    </row>
    <row r="5" spans="2:31" s="157" customFormat="1" ht="43.5" customHeight="1">
      <c r="B5" s="187"/>
      <c r="C5" s="561"/>
      <c r="D5" s="555"/>
      <c r="E5" s="539"/>
      <c r="F5" s="539"/>
      <c r="G5" s="552"/>
      <c r="H5" s="536"/>
      <c r="I5" s="551"/>
      <c r="J5" s="554"/>
      <c r="K5" s="536"/>
      <c r="L5" s="554"/>
      <c r="M5" s="557"/>
      <c r="N5" s="194"/>
      <c r="O5" s="195" t="s">
        <v>90</v>
      </c>
      <c r="P5" s="195" t="s">
        <v>91</v>
      </c>
      <c r="Q5" s="196" t="s">
        <v>92</v>
      </c>
      <c r="R5" s="197" t="s">
        <v>72</v>
      </c>
      <c r="S5" s="549"/>
      <c r="T5" s="556"/>
      <c r="U5" s="539"/>
      <c r="V5" s="539"/>
      <c r="W5" s="539"/>
      <c r="X5" s="539"/>
      <c r="Y5" s="539"/>
      <c r="Z5" s="539"/>
      <c r="AA5" s="553"/>
      <c r="AB5" s="575"/>
      <c r="AC5" s="550"/>
      <c r="AD5" s="550"/>
      <c r="AE5" s="572"/>
    </row>
    <row r="6" spans="2:31" ht="24" customHeight="1">
      <c r="B6" s="198" t="s">
        <v>344</v>
      </c>
      <c r="C6" s="199">
        <f>SUM(D6:G6)</f>
        <v>0</v>
      </c>
      <c r="D6" s="198">
        <v>0</v>
      </c>
      <c r="E6" s="165">
        <v>0</v>
      </c>
      <c r="F6" s="165">
        <v>0</v>
      </c>
      <c r="G6" s="166">
        <v>0</v>
      </c>
      <c r="H6" s="198">
        <v>0</v>
      </c>
      <c r="I6" s="165">
        <v>0</v>
      </c>
      <c r="J6" s="166">
        <v>0</v>
      </c>
      <c r="K6" s="198">
        <v>0</v>
      </c>
      <c r="L6" s="166">
        <v>0</v>
      </c>
      <c r="M6" s="198">
        <v>0</v>
      </c>
      <c r="N6" s="165">
        <v>0</v>
      </c>
      <c r="O6" s="165">
        <v>0</v>
      </c>
      <c r="P6" s="165">
        <v>0</v>
      </c>
      <c r="Q6" s="165">
        <v>0</v>
      </c>
      <c r="R6" s="166">
        <v>0</v>
      </c>
      <c r="S6" s="200">
        <v>0</v>
      </c>
      <c r="T6" s="198">
        <v>0</v>
      </c>
      <c r="U6" s="165">
        <v>0</v>
      </c>
      <c r="V6" s="165">
        <v>0</v>
      </c>
      <c r="W6" s="165">
        <v>0</v>
      </c>
      <c r="X6" s="165">
        <v>0</v>
      </c>
      <c r="Y6" s="165">
        <v>0</v>
      </c>
      <c r="Z6" s="165">
        <v>0</v>
      </c>
      <c r="AA6" s="166">
        <v>0</v>
      </c>
      <c r="AB6" s="164">
        <v>0</v>
      </c>
      <c r="AC6" s="165">
        <v>0</v>
      </c>
      <c r="AD6" s="165">
        <v>0</v>
      </c>
      <c r="AE6" s="166">
        <v>0</v>
      </c>
    </row>
    <row r="7" spans="2:31" ht="24" customHeight="1">
      <c r="B7" s="198" t="s">
        <v>345</v>
      </c>
      <c r="C7" s="199">
        <f aca="true" t="shared" si="0" ref="C7:C25">SUM(D7:G7)</f>
        <v>0</v>
      </c>
      <c r="D7" s="198">
        <v>0</v>
      </c>
      <c r="E7" s="165">
        <v>0</v>
      </c>
      <c r="F7" s="165">
        <v>0</v>
      </c>
      <c r="G7" s="166">
        <v>0</v>
      </c>
      <c r="H7" s="198">
        <v>0</v>
      </c>
      <c r="I7" s="165">
        <v>0</v>
      </c>
      <c r="J7" s="166">
        <v>0</v>
      </c>
      <c r="K7" s="198">
        <v>0</v>
      </c>
      <c r="L7" s="166">
        <v>0</v>
      </c>
      <c r="M7" s="198">
        <v>0</v>
      </c>
      <c r="N7" s="165">
        <v>0</v>
      </c>
      <c r="O7" s="165">
        <v>0</v>
      </c>
      <c r="P7" s="165">
        <v>0</v>
      </c>
      <c r="Q7" s="165">
        <v>0</v>
      </c>
      <c r="R7" s="166">
        <v>0</v>
      </c>
      <c r="S7" s="200">
        <v>0</v>
      </c>
      <c r="T7" s="198">
        <v>0</v>
      </c>
      <c r="U7" s="165">
        <v>0</v>
      </c>
      <c r="V7" s="165">
        <v>0</v>
      </c>
      <c r="W7" s="165">
        <v>0</v>
      </c>
      <c r="X7" s="165">
        <v>0</v>
      </c>
      <c r="Y7" s="165">
        <v>0</v>
      </c>
      <c r="Z7" s="165">
        <v>0</v>
      </c>
      <c r="AA7" s="166">
        <v>0</v>
      </c>
      <c r="AB7" s="164">
        <v>0</v>
      </c>
      <c r="AC7" s="165">
        <v>0</v>
      </c>
      <c r="AD7" s="165">
        <v>0</v>
      </c>
      <c r="AE7" s="166">
        <v>0</v>
      </c>
    </row>
    <row r="8" spans="2:31" ht="24" customHeight="1">
      <c r="B8" s="198" t="s">
        <v>346</v>
      </c>
      <c r="C8" s="199">
        <f t="shared" si="0"/>
        <v>0</v>
      </c>
      <c r="D8" s="198">
        <v>0</v>
      </c>
      <c r="E8" s="165">
        <v>0</v>
      </c>
      <c r="F8" s="165">
        <v>0</v>
      </c>
      <c r="G8" s="166">
        <v>0</v>
      </c>
      <c r="H8" s="198">
        <v>0</v>
      </c>
      <c r="I8" s="165">
        <v>0</v>
      </c>
      <c r="J8" s="166">
        <v>0</v>
      </c>
      <c r="K8" s="198">
        <v>0</v>
      </c>
      <c r="L8" s="166">
        <v>0</v>
      </c>
      <c r="M8" s="198">
        <v>0</v>
      </c>
      <c r="N8" s="165">
        <v>0</v>
      </c>
      <c r="O8" s="165">
        <v>0</v>
      </c>
      <c r="P8" s="165">
        <v>0</v>
      </c>
      <c r="Q8" s="165">
        <v>0</v>
      </c>
      <c r="R8" s="166">
        <v>0</v>
      </c>
      <c r="S8" s="200">
        <v>0</v>
      </c>
      <c r="T8" s="198">
        <v>0</v>
      </c>
      <c r="U8" s="165">
        <v>0</v>
      </c>
      <c r="V8" s="165">
        <v>0</v>
      </c>
      <c r="W8" s="165">
        <v>0</v>
      </c>
      <c r="X8" s="165">
        <v>0</v>
      </c>
      <c r="Y8" s="165">
        <v>0</v>
      </c>
      <c r="Z8" s="165">
        <v>0</v>
      </c>
      <c r="AA8" s="166">
        <v>0</v>
      </c>
      <c r="AB8" s="164">
        <v>0</v>
      </c>
      <c r="AC8" s="165">
        <v>0</v>
      </c>
      <c r="AD8" s="165">
        <v>0</v>
      </c>
      <c r="AE8" s="166">
        <v>0</v>
      </c>
    </row>
    <row r="9" spans="2:31" ht="24" customHeight="1">
      <c r="B9" s="198" t="s">
        <v>347</v>
      </c>
      <c r="C9" s="199">
        <f t="shared" si="0"/>
        <v>0</v>
      </c>
      <c r="D9" s="198">
        <v>0</v>
      </c>
      <c r="E9" s="165">
        <v>0</v>
      </c>
      <c r="F9" s="165">
        <v>0</v>
      </c>
      <c r="G9" s="166">
        <v>0</v>
      </c>
      <c r="H9" s="198">
        <v>0</v>
      </c>
      <c r="I9" s="165">
        <v>0</v>
      </c>
      <c r="J9" s="166">
        <v>0</v>
      </c>
      <c r="K9" s="198">
        <v>0</v>
      </c>
      <c r="L9" s="166">
        <v>0</v>
      </c>
      <c r="M9" s="198">
        <v>0</v>
      </c>
      <c r="N9" s="165">
        <v>0</v>
      </c>
      <c r="O9" s="165">
        <v>0</v>
      </c>
      <c r="P9" s="165">
        <v>0</v>
      </c>
      <c r="Q9" s="165">
        <v>0</v>
      </c>
      <c r="R9" s="166">
        <v>0</v>
      </c>
      <c r="S9" s="200">
        <v>0</v>
      </c>
      <c r="T9" s="198">
        <v>0</v>
      </c>
      <c r="U9" s="165">
        <v>0</v>
      </c>
      <c r="V9" s="165">
        <v>0</v>
      </c>
      <c r="W9" s="165">
        <v>0</v>
      </c>
      <c r="X9" s="165">
        <v>0</v>
      </c>
      <c r="Y9" s="165">
        <v>0</v>
      </c>
      <c r="Z9" s="165">
        <v>0</v>
      </c>
      <c r="AA9" s="166">
        <v>0</v>
      </c>
      <c r="AB9" s="164">
        <v>0</v>
      </c>
      <c r="AC9" s="165">
        <v>0</v>
      </c>
      <c r="AD9" s="165">
        <v>0</v>
      </c>
      <c r="AE9" s="166">
        <v>0</v>
      </c>
    </row>
    <row r="10" spans="2:31" ht="24" customHeight="1">
      <c r="B10" s="198" t="s">
        <v>348</v>
      </c>
      <c r="C10" s="199">
        <f t="shared" si="0"/>
        <v>0</v>
      </c>
      <c r="D10" s="198">
        <v>0</v>
      </c>
      <c r="E10" s="165">
        <v>0</v>
      </c>
      <c r="F10" s="165">
        <v>0</v>
      </c>
      <c r="G10" s="166">
        <v>0</v>
      </c>
      <c r="H10" s="198">
        <v>0</v>
      </c>
      <c r="I10" s="165">
        <v>0</v>
      </c>
      <c r="J10" s="166">
        <v>0</v>
      </c>
      <c r="K10" s="198">
        <v>0</v>
      </c>
      <c r="L10" s="166">
        <v>0</v>
      </c>
      <c r="M10" s="198">
        <v>0</v>
      </c>
      <c r="N10" s="165">
        <v>0</v>
      </c>
      <c r="O10" s="165">
        <v>0</v>
      </c>
      <c r="P10" s="165">
        <v>0</v>
      </c>
      <c r="Q10" s="165">
        <v>0</v>
      </c>
      <c r="R10" s="166">
        <v>0</v>
      </c>
      <c r="S10" s="200">
        <v>0</v>
      </c>
      <c r="T10" s="198">
        <v>0</v>
      </c>
      <c r="U10" s="165">
        <v>0</v>
      </c>
      <c r="V10" s="165">
        <v>0</v>
      </c>
      <c r="W10" s="165">
        <v>0</v>
      </c>
      <c r="X10" s="165">
        <v>0</v>
      </c>
      <c r="Y10" s="165">
        <v>0</v>
      </c>
      <c r="Z10" s="165">
        <v>0</v>
      </c>
      <c r="AA10" s="166">
        <v>0</v>
      </c>
      <c r="AB10" s="164">
        <v>0</v>
      </c>
      <c r="AC10" s="165">
        <v>0</v>
      </c>
      <c r="AD10" s="165">
        <v>0</v>
      </c>
      <c r="AE10" s="166">
        <v>0</v>
      </c>
    </row>
    <row r="11" spans="2:31" ht="24" customHeight="1">
      <c r="B11" s="198" t="s">
        <v>349</v>
      </c>
      <c r="C11" s="199">
        <f t="shared" si="0"/>
        <v>0</v>
      </c>
      <c r="D11" s="198">
        <v>0</v>
      </c>
      <c r="E11" s="165">
        <v>0</v>
      </c>
      <c r="F11" s="165">
        <v>0</v>
      </c>
      <c r="G11" s="166">
        <v>0</v>
      </c>
      <c r="H11" s="198">
        <v>0</v>
      </c>
      <c r="I11" s="165">
        <v>0</v>
      </c>
      <c r="J11" s="166">
        <v>0</v>
      </c>
      <c r="K11" s="198">
        <v>0</v>
      </c>
      <c r="L11" s="166">
        <v>0</v>
      </c>
      <c r="M11" s="198">
        <v>0</v>
      </c>
      <c r="N11" s="165">
        <v>0</v>
      </c>
      <c r="O11" s="165">
        <v>0</v>
      </c>
      <c r="P11" s="165">
        <v>0</v>
      </c>
      <c r="Q11" s="165">
        <v>0</v>
      </c>
      <c r="R11" s="166">
        <v>0</v>
      </c>
      <c r="S11" s="200">
        <v>0</v>
      </c>
      <c r="T11" s="198">
        <v>0</v>
      </c>
      <c r="U11" s="165">
        <v>0</v>
      </c>
      <c r="V11" s="165">
        <v>0</v>
      </c>
      <c r="W11" s="165">
        <v>0</v>
      </c>
      <c r="X11" s="165">
        <v>0</v>
      </c>
      <c r="Y11" s="165">
        <v>0</v>
      </c>
      <c r="Z11" s="165">
        <v>0</v>
      </c>
      <c r="AA11" s="166">
        <v>0</v>
      </c>
      <c r="AB11" s="164">
        <v>0</v>
      </c>
      <c r="AC11" s="165">
        <v>0</v>
      </c>
      <c r="AD11" s="165">
        <v>0</v>
      </c>
      <c r="AE11" s="166">
        <v>0</v>
      </c>
    </row>
    <row r="12" spans="2:31" ht="24" customHeight="1">
      <c r="B12" s="198" t="s">
        <v>350</v>
      </c>
      <c r="C12" s="199">
        <f t="shared" si="0"/>
        <v>0</v>
      </c>
      <c r="D12" s="198">
        <v>0</v>
      </c>
      <c r="E12" s="165">
        <v>0</v>
      </c>
      <c r="F12" s="165">
        <v>0</v>
      </c>
      <c r="G12" s="166">
        <v>0</v>
      </c>
      <c r="H12" s="198">
        <v>0</v>
      </c>
      <c r="I12" s="165">
        <v>0</v>
      </c>
      <c r="J12" s="166">
        <v>0</v>
      </c>
      <c r="K12" s="198">
        <v>0</v>
      </c>
      <c r="L12" s="166">
        <v>0</v>
      </c>
      <c r="M12" s="198">
        <v>0</v>
      </c>
      <c r="N12" s="165">
        <v>0</v>
      </c>
      <c r="O12" s="165">
        <v>0</v>
      </c>
      <c r="P12" s="165">
        <v>0</v>
      </c>
      <c r="Q12" s="165">
        <v>0</v>
      </c>
      <c r="R12" s="166">
        <v>0</v>
      </c>
      <c r="S12" s="200">
        <v>0</v>
      </c>
      <c r="T12" s="198">
        <v>0</v>
      </c>
      <c r="U12" s="165">
        <v>0</v>
      </c>
      <c r="V12" s="165">
        <v>0</v>
      </c>
      <c r="W12" s="165">
        <v>0</v>
      </c>
      <c r="X12" s="165">
        <v>0</v>
      </c>
      <c r="Y12" s="165">
        <v>0</v>
      </c>
      <c r="Z12" s="165">
        <v>0</v>
      </c>
      <c r="AA12" s="166">
        <v>0</v>
      </c>
      <c r="AB12" s="164">
        <v>0</v>
      </c>
      <c r="AC12" s="165">
        <v>0</v>
      </c>
      <c r="AD12" s="165">
        <v>0</v>
      </c>
      <c r="AE12" s="166">
        <v>0</v>
      </c>
    </row>
    <row r="13" spans="2:31" ht="24" customHeight="1">
      <c r="B13" s="198" t="s">
        <v>351</v>
      </c>
      <c r="C13" s="199">
        <f t="shared" si="0"/>
        <v>0</v>
      </c>
      <c r="D13" s="198">
        <v>0</v>
      </c>
      <c r="E13" s="165">
        <v>0</v>
      </c>
      <c r="F13" s="165">
        <v>0</v>
      </c>
      <c r="G13" s="166">
        <v>0</v>
      </c>
      <c r="H13" s="198">
        <v>0</v>
      </c>
      <c r="I13" s="165">
        <v>0</v>
      </c>
      <c r="J13" s="166">
        <v>0</v>
      </c>
      <c r="K13" s="198">
        <v>0</v>
      </c>
      <c r="L13" s="166">
        <v>0</v>
      </c>
      <c r="M13" s="198">
        <v>0</v>
      </c>
      <c r="N13" s="165">
        <v>0</v>
      </c>
      <c r="O13" s="165">
        <v>0</v>
      </c>
      <c r="P13" s="165">
        <v>0</v>
      </c>
      <c r="Q13" s="165">
        <v>0</v>
      </c>
      <c r="R13" s="166">
        <v>0</v>
      </c>
      <c r="S13" s="200">
        <v>0</v>
      </c>
      <c r="T13" s="198">
        <v>0</v>
      </c>
      <c r="U13" s="165">
        <v>0</v>
      </c>
      <c r="V13" s="165">
        <v>0</v>
      </c>
      <c r="W13" s="165">
        <v>0</v>
      </c>
      <c r="X13" s="165">
        <v>0</v>
      </c>
      <c r="Y13" s="165">
        <v>0</v>
      </c>
      <c r="Z13" s="165">
        <v>0</v>
      </c>
      <c r="AA13" s="166">
        <v>0</v>
      </c>
      <c r="AB13" s="164">
        <v>0</v>
      </c>
      <c r="AC13" s="165">
        <v>0</v>
      </c>
      <c r="AD13" s="165">
        <v>0</v>
      </c>
      <c r="AE13" s="166">
        <v>0</v>
      </c>
    </row>
    <row r="14" spans="2:31" ht="24" customHeight="1">
      <c r="B14" s="198" t="s">
        <v>352</v>
      </c>
      <c r="C14" s="199">
        <f t="shared" si="0"/>
        <v>0</v>
      </c>
      <c r="D14" s="198">
        <v>0</v>
      </c>
      <c r="E14" s="165">
        <v>0</v>
      </c>
      <c r="F14" s="165">
        <v>0</v>
      </c>
      <c r="G14" s="166">
        <v>0</v>
      </c>
      <c r="H14" s="198">
        <v>0</v>
      </c>
      <c r="I14" s="165">
        <v>0</v>
      </c>
      <c r="J14" s="166">
        <v>0</v>
      </c>
      <c r="K14" s="198">
        <v>0</v>
      </c>
      <c r="L14" s="166">
        <v>0</v>
      </c>
      <c r="M14" s="198">
        <v>0</v>
      </c>
      <c r="N14" s="165">
        <v>0</v>
      </c>
      <c r="O14" s="165">
        <v>0</v>
      </c>
      <c r="P14" s="165">
        <v>0</v>
      </c>
      <c r="Q14" s="165">
        <v>0</v>
      </c>
      <c r="R14" s="166">
        <v>0</v>
      </c>
      <c r="S14" s="200">
        <v>0</v>
      </c>
      <c r="T14" s="198">
        <v>0</v>
      </c>
      <c r="U14" s="165">
        <v>0</v>
      </c>
      <c r="V14" s="165">
        <v>0</v>
      </c>
      <c r="W14" s="165">
        <v>0</v>
      </c>
      <c r="X14" s="165">
        <v>0</v>
      </c>
      <c r="Y14" s="165">
        <v>0</v>
      </c>
      <c r="Z14" s="165">
        <v>0</v>
      </c>
      <c r="AA14" s="166">
        <v>0</v>
      </c>
      <c r="AB14" s="164">
        <v>0</v>
      </c>
      <c r="AC14" s="165">
        <v>0</v>
      </c>
      <c r="AD14" s="165">
        <v>0</v>
      </c>
      <c r="AE14" s="166">
        <v>0</v>
      </c>
    </row>
    <row r="15" spans="2:31" ht="24" customHeight="1">
      <c r="B15" s="198" t="s">
        <v>353</v>
      </c>
      <c r="C15" s="199">
        <f t="shared" si="0"/>
        <v>0</v>
      </c>
      <c r="D15" s="198">
        <v>0</v>
      </c>
      <c r="E15" s="165">
        <v>0</v>
      </c>
      <c r="F15" s="165">
        <v>0</v>
      </c>
      <c r="G15" s="166">
        <v>0</v>
      </c>
      <c r="H15" s="198">
        <v>0</v>
      </c>
      <c r="I15" s="165">
        <v>0</v>
      </c>
      <c r="J15" s="166">
        <v>0</v>
      </c>
      <c r="K15" s="198">
        <v>0</v>
      </c>
      <c r="L15" s="166">
        <v>0</v>
      </c>
      <c r="M15" s="198">
        <v>0</v>
      </c>
      <c r="N15" s="165">
        <v>0</v>
      </c>
      <c r="O15" s="165">
        <v>0</v>
      </c>
      <c r="P15" s="165">
        <v>0</v>
      </c>
      <c r="Q15" s="165">
        <v>0</v>
      </c>
      <c r="R15" s="166">
        <v>0</v>
      </c>
      <c r="S15" s="200">
        <v>0</v>
      </c>
      <c r="T15" s="198">
        <v>0</v>
      </c>
      <c r="U15" s="165">
        <v>0</v>
      </c>
      <c r="V15" s="165">
        <v>0</v>
      </c>
      <c r="W15" s="165">
        <v>0</v>
      </c>
      <c r="X15" s="165">
        <v>0</v>
      </c>
      <c r="Y15" s="165">
        <v>0</v>
      </c>
      <c r="Z15" s="165">
        <v>0</v>
      </c>
      <c r="AA15" s="166">
        <v>0</v>
      </c>
      <c r="AB15" s="164">
        <v>0</v>
      </c>
      <c r="AC15" s="165">
        <v>0</v>
      </c>
      <c r="AD15" s="165">
        <v>0</v>
      </c>
      <c r="AE15" s="166">
        <v>0</v>
      </c>
    </row>
    <row r="16" spans="2:31" ht="24" customHeight="1">
      <c r="B16" s="198" t="s">
        <v>354</v>
      </c>
      <c r="C16" s="199">
        <f t="shared" si="0"/>
        <v>1</v>
      </c>
      <c r="D16" s="198">
        <v>1</v>
      </c>
      <c r="E16" s="165">
        <v>0</v>
      </c>
      <c r="F16" s="165">
        <v>0</v>
      </c>
      <c r="G16" s="166">
        <v>0</v>
      </c>
      <c r="H16" s="198">
        <v>0</v>
      </c>
      <c r="I16" s="165">
        <v>0</v>
      </c>
      <c r="J16" s="166">
        <v>1</v>
      </c>
      <c r="K16" s="198">
        <v>0</v>
      </c>
      <c r="L16" s="166">
        <v>0</v>
      </c>
      <c r="M16" s="198">
        <v>0</v>
      </c>
      <c r="N16" s="165">
        <v>0</v>
      </c>
      <c r="O16" s="165">
        <v>0</v>
      </c>
      <c r="P16" s="165">
        <v>0</v>
      </c>
      <c r="Q16" s="165">
        <v>0</v>
      </c>
      <c r="R16" s="166">
        <v>0</v>
      </c>
      <c r="S16" s="200">
        <v>0</v>
      </c>
      <c r="T16" s="198">
        <v>0</v>
      </c>
      <c r="U16" s="165">
        <v>0</v>
      </c>
      <c r="V16" s="165">
        <v>0</v>
      </c>
      <c r="W16" s="165">
        <v>0</v>
      </c>
      <c r="X16" s="165">
        <v>0</v>
      </c>
      <c r="Y16" s="165">
        <v>0</v>
      </c>
      <c r="Z16" s="165">
        <v>0</v>
      </c>
      <c r="AA16" s="166">
        <v>0</v>
      </c>
      <c r="AB16" s="164">
        <v>0</v>
      </c>
      <c r="AC16" s="165">
        <v>0</v>
      </c>
      <c r="AD16" s="165">
        <v>0</v>
      </c>
      <c r="AE16" s="166">
        <v>0</v>
      </c>
    </row>
    <row r="17" spans="2:31" ht="24" customHeight="1">
      <c r="B17" s="198" t="s">
        <v>355</v>
      </c>
      <c r="C17" s="199">
        <f t="shared" si="0"/>
        <v>0</v>
      </c>
      <c r="D17" s="198">
        <v>0</v>
      </c>
      <c r="E17" s="165">
        <v>0</v>
      </c>
      <c r="F17" s="165">
        <v>0</v>
      </c>
      <c r="G17" s="166">
        <v>0</v>
      </c>
      <c r="H17" s="198">
        <v>0</v>
      </c>
      <c r="I17" s="165">
        <v>0</v>
      </c>
      <c r="J17" s="166">
        <v>0</v>
      </c>
      <c r="K17" s="198">
        <v>0</v>
      </c>
      <c r="L17" s="166">
        <v>0</v>
      </c>
      <c r="M17" s="198">
        <v>0</v>
      </c>
      <c r="N17" s="165">
        <v>0</v>
      </c>
      <c r="O17" s="165">
        <v>0</v>
      </c>
      <c r="P17" s="165">
        <v>0</v>
      </c>
      <c r="Q17" s="165">
        <v>0</v>
      </c>
      <c r="R17" s="166">
        <v>0</v>
      </c>
      <c r="S17" s="200">
        <v>0</v>
      </c>
      <c r="T17" s="198">
        <v>0</v>
      </c>
      <c r="U17" s="165">
        <v>0</v>
      </c>
      <c r="V17" s="165">
        <v>0</v>
      </c>
      <c r="W17" s="165">
        <v>0</v>
      </c>
      <c r="X17" s="165">
        <v>0</v>
      </c>
      <c r="Y17" s="165">
        <v>0</v>
      </c>
      <c r="Z17" s="165">
        <v>0</v>
      </c>
      <c r="AA17" s="166">
        <v>0</v>
      </c>
      <c r="AB17" s="164">
        <v>0</v>
      </c>
      <c r="AC17" s="165">
        <v>0</v>
      </c>
      <c r="AD17" s="165">
        <v>0</v>
      </c>
      <c r="AE17" s="166">
        <v>0</v>
      </c>
    </row>
    <row r="18" spans="2:31" ht="24" customHeight="1">
      <c r="B18" s="198" t="s">
        <v>356</v>
      </c>
      <c r="C18" s="199">
        <f t="shared" si="0"/>
        <v>4</v>
      </c>
      <c r="D18" s="198">
        <v>4</v>
      </c>
      <c r="E18" s="165">
        <v>0</v>
      </c>
      <c r="F18" s="165">
        <v>0</v>
      </c>
      <c r="G18" s="166">
        <v>0</v>
      </c>
      <c r="H18" s="198">
        <v>0</v>
      </c>
      <c r="I18" s="165">
        <v>0</v>
      </c>
      <c r="J18" s="166">
        <v>4</v>
      </c>
      <c r="K18" s="198">
        <v>0</v>
      </c>
      <c r="L18" s="166">
        <v>0</v>
      </c>
      <c r="M18" s="198">
        <v>0</v>
      </c>
      <c r="N18" s="165">
        <v>0</v>
      </c>
      <c r="O18" s="165">
        <v>0</v>
      </c>
      <c r="P18" s="165">
        <v>0</v>
      </c>
      <c r="Q18" s="165">
        <v>0</v>
      </c>
      <c r="R18" s="166">
        <v>0</v>
      </c>
      <c r="S18" s="200">
        <v>0</v>
      </c>
      <c r="T18" s="198">
        <v>0</v>
      </c>
      <c r="U18" s="165">
        <v>0</v>
      </c>
      <c r="V18" s="165">
        <v>0</v>
      </c>
      <c r="W18" s="165">
        <v>0</v>
      </c>
      <c r="X18" s="165">
        <v>0</v>
      </c>
      <c r="Y18" s="165">
        <v>0</v>
      </c>
      <c r="Z18" s="165">
        <v>0</v>
      </c>
      <c r="AA18" s="166">
        <v>0</v>
      </c>
      <c r="AB18" s="164">
        <v>0</v>
      </c>
      <c r="AC18" s="165">
        <v>0</v>
      </c>
      <c r="AD18" s="165">
        <v>0</v>
      </c>
      <c r="AE18" s="166">
        <v>0</v>
      </c>
    </row>
    <row r="19" spans="2:31" ht="24" customHeight="1">
      <c r="B19" s="198" t="s">
        <v>357</v>
      </c>
      <c r="C19" s="199">
        <f t="shared" si="0"/>
        <v>2</v>
      </c>
      <c r="D19" s="198">
        <v>2</v>
      </c>
      <c r="E19" s="165">
        <v>0</v>
      </c>
      <c r="F19" s="165">
        <v>0</v>
      </c>
      <c r="G19" s="166">
        <v>0</v>
      </c>
      <c r="H19" s="198">
        <v>0</v>
      </c>
      <c r="I19" s="165">
        <v>0</v>
      </c>
      <c r="J19" s="166">
        <v>2</v>
      </c>
      <c r="K19" s="198">
        <v>0</v>
      </c>
      <c r="L19" s="166">
        <v>0</v>
      </c>
      <c r="M19" s="198">
        <v>0</v>
      </c>
      <c r="N19" s="165">
        <v>0</v>
      </c>
      <c r="O19" s="165">
        <v>0</v>
      </c>
      <c r="P19" s="165">
        <v>0</v>
      </c>
      <c r="Q19" s="165">
        <v>0</v>
      </c>
      <c r="R19" s="166">
        <v>0</v>
      </c>
      <c r="S19" s="200">
        <v>0</v>
      </c>
      <c r="T19" s="198">
        <v>0</v>
      </c>
      <c r="U19" s="165">
        <v>0</v>
      </c>
      <c r="V19" s="165">
        <v>0</v>
      </c>
      <c r="W19" s="165">
        <v>0</v>
      </c>
      <c r="X19" s="165">
        <v>0</v>
      </c>
      <c r="Y19" s="165">
        <v>0</v>
      </c>
      <c r="Z19" s="165">
        <v>0</v>
      </c>
      <c r="AA19" s="166">
        <v>0</v>
      </c>
      <c r="AB19" s="164">
        <v>0</v>
      </c>
      <c r="AC19" s="165">
        <v>0</v>
      </c>
      <c r="AD19" s="165">
        <v>0</v>
      </c>
      <c r="AE19" s="166">
        <v>0</v>
      </c>
    </row>
    <row r="20" spans="2:31" ht="24" customHeight="1">
      <c r="B20" s="198" t="s">
        <v>358</v>
      </c>
      <c r="C20" s="199">
        <f t="shared" si="0"/>
        <v>0</v>
      </c>
      <c r="D20" s="198">
        <v>0</v>
      </c>
      <c r="E20" s="165">
        <v>0</v>
      </c>
      <c r="F20" s="165">
        <v>0</v>
      </c>
      <c r="G20" s="166">
        <v>0</v>
      </c>
      <c r="H20" s="198">
        <v>0</v>
      </c>
      <c r="I20" s="165">
        <v>0</v>
      </c>
      <c r="J20" s="166">
        <v>0</v>
      </c>
      <c r="K20" s="198">
        <v>0</v>
      </c>
      <c r="L20" s="166">
        <v>0</v>
      </c>
      <c r="M20" s="198">
        <v>0</v>
      </c>
      <c r="N20" s="165">
        <v>0</v>
      </c>
      <c r="O20" s="165">
        <v>0</v>
      </c>
      <c r="P20" s="165">
        <v>0</v>
      </c>
      <c r="Q20" s="165">
        <v>0</v>
      </c>
      <c r="R20" s="166">
        <v>0</v>
      </c>
      <c r="S20" s="200">
        <v>0</v>
      </c>
      <c r="T20" s="198">
        <v>0</v>
      </c>
      <c r="U20" s="165">
        <v>0</v>
      </c>
      <c r="V20" s="165">
        <v>0</v>
      </c>
      <c r="W20" s="165">
        <v>0</v>
      </c>
      <c r="X20" s="165">
        <v>0</v>
      </c>
      <c r="Y20" s="165">
        <v>0</v>
      </c>
      <c r="Z20" s="165">
        <v>0</v>
      </c>
      <c r="AA20" s="166">
        <v>0</v>
      </c>
      <c r="AB20" s="164">
        <v>0</v>
      </c>
      <c r="AC20" s="165">
        <v>0</v>
      </c>
      <c r="AD20" s="165">
        <v>0</v>
      </c>
      <c r="AE20" s="166">
        <v>0</v>
      </c>
    </row>
    <row r="21" spans="2:31" ht="24" customHeight="1">
      <c r="B21" s="198" t="s">
        <v>359</v>
      </c>
      <c r="C21" s="199">
        <f t="shared" si="0"/>
        <v>0</v>
      </c>
      <c r="D21" s="198">
        <v>0</v>
      </c>
      <c r="E21" s="165">
        <v>0</v>
      </c>
      <c r="F21" s="165">
        <v>0</v>
      </c>
      <c r="G21" s="166">
        <v>0</v>
      </c>
      <c r="H21" s="198">
        <v>0</v>
      </c>
      <c r="I21" s="165">
        <v>0</v>
      </c>
      <c r="J21" s="166">
        <v>0</v>
      </c>
      <c r="K21" s="198">
        <v>0</v>
      </c>
      <c r="L21" s="166">
        <v>0</v>
      </c>
      <c r="M21" s="198">
        <v>0</v>
      </c>
      <c r="N21" s="165">
        <v>0</v>
      </c>
      <c r="O21" s="165">
        <v>0</v>
      </c>
      <c r="P21" s="165">
        <v>0</v>
      </c>
      <c r="Q21" s="165">
        <v>0</v>
      </c>
      <c r="R21" s="166">
        <v>0</v>
      </c>
      <c r="S21" s="200">
        <v>0</v>
      </c>
      <c r="T21" s="198">
        <v>0</v>
      </c>
      <c r="U21" s="165">
        <v>0</v>
      </c>
      <c r="V21" s="165">
        <v>0</v>
      </c>
      <c r="W21" s="165">
        <v>0</v>
      </c>
      <c r="X21" s="165">
        <v>0</v>
      </c>
      <c r="Y21" s="165">
        <v>0</v>
      </c>
      <c r="Z21" s="165">
        <v>0</v>
      </c>
      <c r="AA21" s="166">
        <v>0</v>
      </c>
      <c r="AB21" s="164">
        <v>0</v>
      </c>
      <c r="AC21" s="165">
        <v>0</v>
      </c>
      <c r="AD21" s="165">
        <v>0</v>
      </c>
      <c r="AE21" s="166">
        <v>0</v>
      </c>
    </row>
    <row r="22" spans="2:31" ht="24" customHeight="1">
      <c r="B22" s="198" t="s">
        <v>360</v>
      </c>
      <c r="C22" s="199">
        <f t="shared" si="0"/>
        <v>0</v>
      </c>
      <c r="D22" s="198">
        <v>0</v>
      </c>
      <c r="E22" s="165">
        <v>0</v>
      </c>
      <c r="F22" s="165">
        <v>0</v>
      </c>
      <c r="G22" s="166">
        <v>0</v>
      </c>
      <c r="H22" s="198">
        <v>0</v>
      </c>
      <c r="I22" s="165">
        <v>0</v>
      </c>
      <c r="J22" s="166">
        <v>0</v>
      </c>
      <c r="K22" s="198">
        <v>0</v>
      </c>
      <c r="L22" s="166">
        <v>0</v>
      </c>
      <c r="M22" s="198">
        <v>0</v>
      </c>
      <c r="N22" s="165">
        <v>0</v>
      </c>
      <c r="O22" s="165">
        <v>0</v>
      </c>
      <c r="P22" s="165">
        <v>0</v>
      </c>
      <c r="Q22" s="165">
        <v>0</v>
      </c>
      <c r="R22" s="166">
        <v>0</v>
      </c>
      <c r="S22" s="200">
        <v>0</v>
      </c>
      <c r="T22" s="198">
        <v>0</v>
      </c>
      <c r="U22" s="165">
        <v>0</v>
      </c>
      <c r="V22" s="165">
        <v>0</v>
      </c>
      <c r="W22" s="165">
        <v>0</v>
      </c>
      <c r="X22" s="165">
        <v>0</v>
      </c>
      <c r="Y22" s="165">
        <v>0</v>
      </c>
      <c r="Z22" s="165">
        <v>0</v>
      </c>
      <c r="AA22" s="166">
        <v>0</v>
      </c>
      <c r="AB22" s="164">
        <v>0</v>
      </c>
      <c r="AC22" s="165">
        <v>0</v>
      </c>
      <c r="AD22" s="165">
        <v>0</v>
      </c>
      <c r="AE22" s="166">
        <v>0</v>
      </c>
    </row>
    <row r="23" spans="2:31" ht="24" customHeight="1">
      <c r="B23" s="198" t="s">
        <v>361</v>
      </c>
      <c r="C23" s="199">
        <f t="shared" si="0"/>
        <v>0</v>
      </c>
      <c r="D23" s="198">
        <v>0</v>
      </c>
      <c r="E23" s="165">
        <v>0</v>
      </c>
      <c r="F23" s="165">
        <v>0</v>
      </c>
      <c r="G23" s="166">
        <v>0</v>
      </c>
      <c r="H23" s="198">
        <v>0</v>
      </c>
      <c r="I23" s="165">
        <v>0</v>
      </c>
      <c r="J23" s="166">
        <v>0</v>
      </c>
      <c r="K23" s="198">
        <v>0</v>
      </c>
      <c r="L23" s="166">
        <v>0</v>
      </c>
      <c r="M23" s="198">
        <v>0</v>
      </c>
      <c r="N23" s="165">
        <v>0</v>
      </c>
      <c r="O23" s="165">
        <v>0</v>
      </c>
      <c r="P23" s="165">
        <v>0</v>
      </c>
      <c r="Q23" s="165">
        <v>0</v>
      </c>
      <c r="R23" s="166">
        <v>0</v>
      </c>
      <c r="S23" s="200">
        <v>0</v>
      </c>
      <c r="T23" s="198">
        <v>0</v>
      </c>
      <c r="U23" s="165">
        <v>0</v>
      </c>
      <c r="V23" s="165">
        <v>0</v>
      </c>
      <c r="W23" s="165">
        <v>0</v>
      </c>
      <c r="X23" s="165">
        <v>0</v>
      </c>
      <c r="Y23" s="165">
        <v>0</v>
      </c>
      <c r="Z23" s="165">
        <v>0</v>
      </c>
      <c r="AA23" s="166">
        <v>0</v>
      </c>
      <c r="AB23" s="164">
        <v>0</v>
      </c>
      <c r="AC23" s="165">
        <v>0</v>
      </c>
      <c r="AD23" s="165">
        <v>0</v>
      </c>
      <c r="AE23" s="166">
        <v>0</v>
      </c>
    </row>
    <row r="24" spans="2:31" ht="24" customHeight="1">
      <c r="B24" s="198" t="s">
        <v>362</v>
      </c>
      <c r="C24" s="199">
        <f t="shared" si="0"/>
        <v>0</v>
      </c>
      <c r="D24" s="198">
        <v>0</v>
      </c>
      <c r="E24" s="165">
        <v>0</v>
      </c>
      <c r="F24" s="165">
        <v>0</v>
      </c>
      <c r="G24" s="166">
        <v>0</v>
      </c>
      <c r="H24" s="198">
        <v>0</v>
      </c>
      <c r="I24" s="165">
        <v>0</v>
      </c>
      <c r="J24" s="166">
        <v>0</v>
      </c>
      <c r="K24" s="198">
        <v>0</v>
      </c>
      <c r="L24" s="166">
        <v>0</v>
      </c>
      <c r="M24" s="198">
        <v>0</v>
      </c>
      <c r="N24" s="165">
        <v>0</v>
      </c>
      <c r="O24" s="165">
        <v>0</v>
      </c>
      <c r="P24" s="165">
        <v>0</v>
      </c>
      <c r="Q24" s="165">
        <v>0</v>
      </c>
      <c r="R24" s="166">
        <v>0</v>
      </c>
      <c r="S24" s="200">
        <v>0</v>
      </c>
      <c r="T24" s="198">
        <v>0</v>
      </c>
      <c r="U24" s="165">
        <v>0</v>
      </c>
      <c r="V24" s="165">
        <v>0</v>
      </c>
      <c r="W24" s="165">
        <v>0</v>
      </c>
      <c r="X24" s="165">
        <v>0</v>
      </c>
      <c r="Y24" s="165">
        <v>0</v>
      </c>
      <c r="Z24" s="165">
        <v>0</v>
      </c>
      <c r="AA24" s="166">
        <v>0</v>
      </c>
      <c r="AB24" s="164">
        <v>0</v>
      </c>
      <c r="AC24" s="165">
        <v>0</v>
      </c>
      <c r="AD24" s="165">
        <v>0</v>
      </c>
      <c r="AE24" s="166">
        <v>0</v>
      </c>
    </row>
    <row r="25" spans="2:31" ht="24" customHeight="1" thickBot="1">
      <c r="B25" s="201" t="s">
        <v>363</v>
      </c>
      <c r="C25" s="202">
        <f t="shared" si="0"/>
        <v>0</v>
      </c>
      <c r="D25" s="201">
        <v>0</v>
      </c>
      <c r="E25" s="173">
        <v>0</v>
      </c>
      <c r="F25" s="173">
        <v>0</v>
      </c>
      <c r="G25" s="174">
        <v>0</v>
      </c>
      <c r="H25" s="201">
        <v>0</v>
      </c>
      <c r="I25" s="173">
        <v>0</v>
      </c>
      <c r="J25" s="174">
        <v>0</v>
      </c>
      <c r="K25" s="201">
        <v>0</v>
      </c>
      <c r="L25" s="174">
        <v>0</v>
      </c>
      <c r="M25" s="201">
        <v>0</v>
      </c>
      <c r="N25" s="173">
        <v>0</v>
      </c>
      <c r="O25" s="173">
        <v>0</v>
      </c>
      <c r="P25" s="173">
        <v>0</v>
      </c>
      <c r="Q25" s="173">
        <v>0</v>
      </c>
      <c r="R25" s="174">
        <v>0</v>
      </c>
      <c r="S25" s="203">
        <v>0</v>
      </c>
      <c r="T25" s="201">
        <v>0</v>
      </c>
      <c r="U25" s="173">
        <v>0</v>
      </c>
      <c r="V25" s="173">
        <v>0</v>
      </c>
      <c r="W25" s="173">
        <v>0</v>
      </c>
      <c r="X25" s="173">
        <v>0</v>
      </c>
      <c r="Y25" s="173">
        <v>0</v>
      </c>
      <c r="Z25" s="173">
        <v>0</v>
      </c>
      <c r="AA25" s="174">
        <v>0</v>
      </c>
      <c r="AB25" s="172">
        <v>0</v>
      </c>
      <c r="AC25" s="173">
        <v>0</v>
      </c>
      <c r="AD25" s="173">
        <v>0</v>
      </c>
      <c r="AE25" s="174">
        <v>0</v>
      </c>
    </row>
    <row r="26" spans="2:31" ht="25.5" customHeight="1" thickBot="1" thickTop="1">
      <c r="B26" s="204" t="s">
        <v>93</v>
      </c>
      <c r="C26" s="205">
        <f>SUM(D26:G26)</f>
        <v>7</v>
      </c>
      <c r="D26" s="206">
        <f aca="true" t="shared" si="1" ref="D26:AE26">SUM(D6:D25)</f>
        <v>7</v>
      </c>
      <c r="E26" s="182">
        <f t="shared" si="1"/>
        <v>0</v>
      </c>
      <c r="F26" s="182">
        <f t="shared" si="1"/>
        <v>0</v>
      </c>
      <c r="G26" s="183">
        <f t="shared" si="1"/>
        <v>0</v>
      </c>
      <c r="H26" s="206">
        <f t="shared" si="1"/>
        <v>0</v>
      </c>
      <c r="I26" s="182">
        <f t="shared" si="1"/>
        <v>0</v>
      </c>
      <c r="J26" s="183">
        <f t="shared" si="1"/>
        <v>7</v>
      </c>
      <c r="K26" s="206">
        <f t="shared" si="1"/>
        <v>0</v>
      </c>
      <c r="L26" s="183">
        <f t="shared" si="1"/>
        <v>0</v>
      </c>
      <c r="M26" s="206">
        <f t="shared" si="1"/>
        <v>0</v>
      </c>
      <c r="N26" s="182">
        <f t="shared" si="1"/>
        <v>0</v>
      </c>
      <c r="O26" s="182">
        <f t="shared" si="1"/>
        <v>0</v>
      </c>
      <c r="P26" s="182">
        <f t="shared" si="1"/>
        <v>0</v>
      </c>
      <c r="Q26" s="182">
        <f t="shared" si="1"/>
        <v>0</v>
      </c>
      <c r="R26" s="183">
        <f t="shared" si="1"/>
        <v>0</v>
      </c>
      <c r="S26" s="207">
        <f t="shared" si="1"/>
        <v>0</v>
      </c>
      <c r="T26" s="206">
        <f t="shared" si="1"/>
        <v>0</v>
      </c>
      <c r="U26" s="182">
        <f t="shared" si="1"/>
        <v>0</v>
      </c>
      <c r="V26" s="182">
        <f t="shared" si="1"/>
        <v>0</v>
      </c>
      <c r="W26" s="182">
        <f t="shared" si="1"/>
        <v>0</v>
      </c>
      <c r="X26" s="182">
        <f t="shared" si="1"/>
        <v>0</v>
      </c>
      <c r="Y26" s="182">
        <f t="shared" si="1"/>
        <v>0</v>
      </c>
      <c r="Z26" s="182">
        <f t="shared" si="1"/>
        <v>0</v>
      </c>
      <c r="AA26" s="183">
        <f t="shared" si="1"/>
        <v>0</v>
      </c>
      <c r="AB26" s="181">
        <f t="shared" si="1"/>
        <v>0</v>
      </c>
      <c r="AC26" s="182">
        <f t="shared" si="1"/>
        <v>0</v>
      </c>
      <c r="AD26" s="182">
        <f t="shared" si="1"/>
        <v>0</v>
      </c>
      <c r="AE26" s="183">
        <f t="shared" si="1"/>
        <v>0</v>
      </c>
    </row>
    <row r="27" ht="13.5" thickTop="1"/>
  </sheetData>
  <sheetProtection/>
  <mergeCells count="31">
    <mergeCell ref="U3:U5"/>
    <mergeCell ref="V3:V5"/>
    <mergeCell ref="W3:W5"/>
    <mergeCell ref="X3:X5"/>
    <mergeCell ref="T2:T5"/>
    <mergeCell ref="U2:AA2"/>
    <mergeCell ref="AC2:AC5"/>
    <mergeCell ref="AD2:AE2"/>
    <mergeCell ref="Y3:Y5"/>
    <mergeCell ref="Z3:Z5"/>
    <mergeCell ref="AA3:AA5"/>
    <mergeCell ref="AD3:AD5"/>
    <mergeCell ref="AE3:AE5"/>
    <mergeCell ref="AB2:AB5"/>
    <mergeCell ref="D3:D5"/>
    <mergeCell ref="E3:E5"/>
    <mergeCell ref="F3:F5"/>
    <mergeCell ref="G3:G5"/>
    <mergeCell ref="H3:H5"/>
    <mergeCell ref="C2:C5"/>
    <mergeCell ref="D2:G2"/>
    <mergeCell ref="H2:J2"/>
    <mergeCell ref="K2:L2"/>
    <mergeCell ref="M2:R2"/>
    <mergeCell ref="S2:S5"/>
    <mergeCell ref="I3:I5"/>
    <mergeCell ref="J3:J5"/>
    <mergeCell ref="K3:K5"/>
    <mergeCell ref="L3:L5"/>
    <mergeCell ref="M3:M5"/>
    <mergeCell ref="N3:R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14.xml><?xml version="1.0" encoding="utf-8"?>
<worksheet xmlns="http://schemas.openxmlformats.org/spreadsheetml/2006/main" xmlns:r="http://schemas.openxmlformats.org/officeDocument/2006/relationships">
  <sheetPr>
    <pageSetUpPr fitToPage="1"/>
  </sheetPr>
  <dimension ref="A1:AG26"/>
  <sheetViews>
    <sheetView view="pageBreakPreview" zoomScale="60" zoomScaleNormal="60" zoomScalePageLayoutView="0" workbookViewId="0" topLeftCell="A1">
      <pane xSplit="3" ySplit="5" topLeftCell="D19" activePane="bottomRight" state="frozen"/>
      <selection pane="topLeft" activeCell="A1" sqref="A1"/>
      <selection pane="topRight" activeCell="D1" sqref="D1"/>
      <selection pane="bottomLeft" activeCell="A6" sqref="A6"/>
      <selection pane="bottomRight" activeCell="V40" sqref="V40"/>
    </sheetView>
  </sheetViews>
  <sheetFormatPr defaultColWidth="8.875" defaultRowHeight="13.5"/>
  <cols>
    <col min="1" max="1" width="3.125" style="184" customWidth="1"/>
    <col min="2" max="2" width="22.50390625" style="184" customWidth="1"/>
    <col min="3" max="6" width="9.375" style="184" customWidth="1"/>
    <col min="7" max="31" width="7.875" style="184" customWidth="1"/>
    <col min="32" max="33" width="6.50390625" style="213" customWidth="1"/>
    <col min="34" max="16384" width="8.875" style="184" customWidth="1"/>
  </cols>
  <sheetData>
    <row r="1" spans="1:33" s="192" customFormat="1" ht="23.25" customHeight="1" thickBot="1">
      <c r="A1" s="329"/>
      <c r="B1" s="191" t="s">
        <v>108</v>
      </c>
      <c r="AE1" s="193"/>
      <c r="AF1" s="208"/>
      <c r="AG1" s="193" t="s">
        <v>55</v>
      </c>
    </row>
    <row r="2" spans="2:33" s="153" customFormat="1" ht="30" customHeight="1" thickTop="1">
      <c r="B2" s="185"/>
      <c r="C2" s="564" t="s">
        <v>109</v>
      </c>
      <c r="D2" s="565" t="s">
        <v>57</v>
      </c>
      <c r="E2" s="566"/>
      <c r="F2" s="567"/>
      <c r="G2" s="568" t="s">
        <v>110</v>
      </c>
      <c r="H2" s="569"/>
      <c r="I2" s="570"/>
      <c r="J2" s="565" t="s">
        <v>59</v>
      </c>
      <c r="K2" s="567"/>
      <c r="L2" s="534" t="s">
        <v>111</v>
      </c>
      <c r="M2" s="532"/>
      <c r="N2" s="532"/>
      <c r="O2" s="532"/>
      <c r="P2" s="532"/>
      <c r="Q2" s="533"/>
      <c r="R2" s="548" t="s">
        <v>61</v>
      </c>
      <c r="S2" s="534" t="s">
        <v>62</v>
      </c>
      <c r="T2" s="564" t="s">
        <v>99</v>
      </c>
      <c r="U2" s="566"/>
      <c r="V2" s="566"/>
      <c r="W2" s="566"/>
      <c r="X2" s="566"/>
      <c r="Y2" s="566"/>
      <c r="Z2" s="567"/>
      <c r="AA2" s="573" t="s">
        <v>64</v>
      </c>
      <c r="AB2" s="571" t="s">
        <v>65</v>
      </c>
      <c r="AC2" s="573" t="s">
        <v>66</v>
      </c>
      <c r="AD2" s="529" t="s">
        <v>101</v>
      </c>
      <c r="AE2" s="570"/>
      <c r="AF2" s="576" t="s">
        <v>68</v>
      </c>
      <c r="AG2" s="577"/>
    </row>
    <row r="3" spans="2:33" s="153" customFormat="1" ht="18" customHeight="1">
      <c r="B3" s="186"/>
      <c r="C3" s="561"/>
      <c r="D3" s="537" t="s">
        <v>69</v>
      </c>
      <c r="E3" s="538" t="s">
        <v>70</v>
      </c>
      <c r="F3" s="535" t="s">
        <v>72</v>
      </c>
      <c r="G3" s="555" t="s">
        <v>73</v>
      </c>
      <c r="H3" s="539" t="s">
        <v>74</v>
      </c>
      <c r="I3" s="552" t="s">
        <v>72</v>
      </c>
      <c r="J3" s="555" t="s">
        <v>106</v>
      </c>
      <c r="K3" s="552" t="s">
        <v>107</v>
      </c>
      <c r="L3" s="557"/>
      <c r="M3" s="558" t="s">
        <v>103</v>
      </c>
      <c r="N3" s="559"/>
      <c r="O3" s="559"/>
      <c r="P3" s="559"/>
      <c r="Q3" s="560"/>
      <c r="R3" s="549"/>
      <c r="S3" s="556"/>
      <c r="T3" s="538" t="s">
        <v>78</v>
      </c>
      <c r="U3" s="538" t="s">
        <v>79</v>
      </c>
      <c r="V3" s="538" t="s">
        <v>80</v>
      </c>
      <c r="W3" s="538" t="s">
        <v>81</v>
      </c>
      <c r="X3" s="538" t="s">
        <v>82</v>
      </c>
      <c r="Y3" s="538" t="s">
        <v>72</v>
      </c>
      <c r="Z3" s="552" t="s">
        <v>83</v>
      </c>
      <c r="AA3" s="574"/>
      <c r="AB3" s="550"/>
      <c r="AC3" s="574"/>
      <c r="AD3" s="539" t="s">
        <v>84</v>
      </c>
      <c r="AE3" s="572" t="s">
        <v>85</v>
      </c>
      <c r="AF3" s="581" t="s">
        <v>86</v>
      </c>
      <c r="AG3" s="578" t="s">
        <v>89</v>
      </c>
    </row>
    <row r="4" spans="2:33" s="153" customFormat="1" ht="18" customHeight="1">
      <c r="B4" s="186"/>
      <c r="C4" s="561"/>
      <c r="D4" s="537"/>
      <c r="E4" s="538"/>
      <c r="F4" s="535"/>
      <c r="G4" s="556"/>
      <c r="H4" s="550"/>
      <c r="I4" s="553"/>
      <c r="J4" s="556"/>
      <c r="K4" s="553"/>
      <c r="L4" s="557"/>
      <c r="M4" s="561"/>
      <c r="N4" s="562"/>
      <c r="O4" s="562"/>
      <c r="P4" s="562"/>
      <c r="Q4" s="563"/>
      <c r="R4" s="549"/>
      <c r="S4" s="556"/>
      <c r="T4" s="538"/>
      <c r="U4" s="538"/>
      <c r="V4" s="538"/>
      <c r="W4" s="538"/>
      <c r="X4" s="538"/>
      <c r="Y4" s="538"/>
      <c r="Z4" s="553"/>
      <c r="AA4" s="574"/>
      <c r="AB4" s="550"/>
      <c r="AC4" s="574"/>
      <c r="AD4" s="550"/>
      <c r="AE4" s="572"/>
      <c r="AF4" s="582"/>
      <c r="AG4" s="579"/>
    </row>
    <row r="5" spans="2:33" s="157" customFormat="1" ht="43.5" customHeight="1">
      <c r="B5" s="187"/>
      <c r="C5" s="561"/>
      <c r="D5" s="555"/>
      <c r="E5" s="539"/>
      <c r="F5" s="552"/>
      <c r="G5" s="536"/>
      <c r="H5" s="551"/>
      <c r="I5" s="554"/>
      <c r="J5" s="536"/>
      <c r="K5" s="554"/>
      <c r="L5" s="557"/>
      <c r="M5" s="194"/>
      <c r="N5" s="195" t="s">
        <v>90</v>
      </c>
      <c r="O5" s="195" t="s">
        <v>91</v>
      </c>
      <c r="P5" s="196" t="s">
        <v>92</v>
      </c>
      <c r="Q5" s="197" t="s">
        <v>72</v>
      </c>
      <c r="R5" s="549"/>
      <c r="S5" s="556"/>
      <c r="T5" s="539"/>
      <c r="U5" s="539"/>
      <c r="V5" s="539"/>
      <c r="W5" s="539"/>
      <c r="X5" s="539"/>
      <c r="Y5" s="539"/>
      <c r="Z5" s="553"/>
      <c r="AA5" s="575"/>
      <c r="AB5" s="550"/>
      <c r="AC5" s="574"/>
      <c r="AD5" s="550"/>
      <c r="AE5" s="572"/>
      <c r="AF5" s="583"/>
      <c r="AG5" s="580"/>
    </row>
    <row r="6" spans="2:33" ht="24" customHeight="1">
      <c r="B6" s="198" t="s">
        <v>344</v>
      </c>
      <c r="C6" s="160">
        <f aca="true" t="shared" si="0" ref="C6:C25">SUM(D6:F6)</f>
        <v>0</v>
      </c>
      <c r="D6" s="159">
        <v>0</v>
      </c>
      <c r="E6" s="161">
        <v>0</v>
      </c>
      <c r="F6" s="162">
        <v>0</v>
      </c>
      <c r="G6" s="159">
        <v>0</v>
      </c>
      <c r="H6" s="161">
        <v>0</v>
      </c>
      <c r="I6" s="162">
        <v>0</v>
      </c>
      <c r="J6" s="159">
        <v>0</v>
      </c>
      <c r="K6" s="162">
        <v>0</v>
      </c>
      <c r="L6" s="159">
        <v>0</v>
      </c>
      <c r="M6" s="161">
        <v>0</v>
      </c>
      <c r="N6" s="161">
        <v>0</v>
      </c>
      <c r="O6" s="161">
        <v>0</v>
      </c>
      <c r="P6" s="161">
        <v>0</v>
      </c>
      <c r="Q6" s="162">
        <v>0</v>
      </c>
      <c r="R6" s="163">
        <v>0</v>
      </c>
      <c r="S6" s="159">
        <v>0</v>
      </c>
      <c r="T6" s="161">
        <v>0</v>
      </c>
      <c r="U6" s="161">
        <v>0</v>
      </c>
      <c r="V6" s="161">
        <v>0</v>
      </c>
      <c r="W6" s="161">
        <v>0</v>
      </c>
      <c r="X6" s="161">
        <v>0</v>
      </c>
      <c r="Y6" s="161">
        <v>0</v>
      </c>
      <c r="Z6" s="162">
        <v>0</v>
      </c>
      <c r="AA6" s="188">
        <v>0</v>
      </c>
      <c r="AB6" s="161">
        <v>0</v>
      </c>
      <c r="AC6" s="161">
        <v>0</v>
      </c>
      <c r="AD6" s="161">
        <v>0</v>
      </c>
      <c r="AE6" s="162">
        <v>0</v>
      </c>
      <c r="AF6" s="214">
        <v>0</v>
      </c>
      <c r="AG6" s="215">
        <v>0</v>
      </c>
    </row>
    <row r="7" spans="2:33" ht="24" customHeight="1">
      <c r="B7" s="198" t="s">
        <v>345</v>
      </c>
      <c r="C7" s="160">
        <f t="shared" si="0"/>
        <v>0</v>
      </c>
      <c r="D7" s="159">
        <v>0</v>
      </c>
      <c r="E7" s="161">
        <v>0</v>
      </c>
      <c r="F7" s="162">
        <v>0</v>
      </c>
      <c r="G7" s="159">
        <v>0</v>
      </c>
      <c r="H7" s="161">
        <v>0</v>
      </c>
      <c r="I7" s="162">
        <v>0</v>
      </c>
      <c r="J7" s="159">
        <v>0</v>
      </c>
      <c r="K7" s="162">
        <v>0</v>
      </c>
      <c r="L7" s="159">
        <v>0</v>
      </c>
      <c r="M7" s="161">
        <v>0</v>
      </c>
      <c r="N7" s="161">
        <v>0</v>
      </c>
      <c r="O7" s="161">
        <v>0</v>
      </c>
      <c r="P7" s="161">
        <v>0</v>
      </c>
      <c r="Q7" s="162">
        <v>0</v>
      </c>
      <c r="R7" s="163">
        <v>0</v>
      </c>
      <c r="S7" s="159">
        <v>0</v>
      </c>
      <c r="T7" s="161">
        <v>0</v>
      </c>
      <c r="U7" s="161">
        <v>0</v>
      </c>
      <c r="V7" s="161">
        <v>0</v>
      </c>
      <c r="W7" s="161">
        <v>0</v>
      </c>
      <c r="X7" s="161">
        <v>0</v>
      </c>
      <c r="Y7" s="161">
        <v>0</v>
      </c>
      <c r="Z7" s="162">
        <v>0</v>
      </c>
      <c r="AA7" s="188">
        <v>0</v>
      </c>
      <c r="AB7" s="161">
        <v>0</v>
      </c>
      <c r="AC7" s="161">
        <v>0</v>
      </c>
      <c r="AD7" s="161">
        <v>0</v>
      </c>
      <c r="AE7" s="162">
        <v>0</v>
      </c>
      <c r="AF7" s="214">
        <v>0</v>
      </c>
      <c r="AG7" s="215">
        <v>0</v>
      </c>
    </row>
    <row r="8" spans="2:33" ht="24" customHeight="1">
      <c r="B8" s="198" t="s">
        <v>346</v>
      </c>
      <c r="C8" s="160">
        <f t="shared" si="0"/>
        <v>0</v>
      </c>
      <c r="D8" s="159">
        <v>0</v>
      </c>
      <c r="E8" s="161">
        <v>0</v>
      </c>
      <c r="F8" s="162">
        <v>0</v>
      </c>
      <c r="G8" s="159">
        <v>0</v>
      </c>
      <c r="H8" s="161">
        <v>0</v>
      </c>
      <c r="I8" s="162">
        <v>0</v>
      </c>
      <c r="J8" s="159">
        <v>0</v>
      </c>
      <c r="K8" s="162">
        <v>0</v>
      </c>
      <c r="L8" s="159">
        <v>0</v>
      </c>
      <c r="M8" s="161">
        <v>0</v>
      </c>
      <c r="N8" s="161">
        <v>0</v>
      </c>
      <c r="O8" s="161">
        <v>0</v>
      </c>
      <c r="P8" s="161">
        <v>0</v>
      </c>
      <c r="Q8" s="162">
        <v>0</v>
      </c>
      <c r="R8" s="163">
        <v>0</v>
      </c>
      <c r="S8" s="159">
        <v>0</v>
      </c>
      <c r="T8" s="161">
        <v>0</v>
      </c>
      <c r="U8" s="161">
        <v>0</v>
      </c>
      <c r="V8" s="161">
        <v>0</v>
      </c>
      <c r="W8" s="161">
        <v>0</v>
      </c>
      <c r="X8" s="161">
        <v>0</v>
      </c>
      <c r="Y8" s="161">
        <v>0</v>
      </c>
      <c r="Z8" s="162">
        <v>0</v>
      </c>
      <c r="AA8" s="188">
        <v>0</v>
      </c>
      <c r="AB8" s="161">
        <v>0</v>
      </c>
      <c r="AC8" s="161">
        <v>0</v>
      </c>
      <c r="AD8" s="161">
        <v>0</v>
      </c>
      <c r="AE8" s="162">
        <v>0</v>
      </c>
      <c r="AF8" s="214">
        <v>0</v>
      </c>
      <c r="AG8" s="215">
        <v>0</v>
      </c>
    </row>
    <row r="9" spans="2:33" ht="24" customHeight="1">
      <c r="B9" s="198" t="s">
        <v>347</v>
      </c>
      <c r="C9" s="160">
        <f t="shared" si="0"/>
        <v>0</v>
      </c>
      <c r="D9" s="159">
        <v>0</v>
      </c>
      <c r="E9" s="161">
        <v>0</v>
      </c>
      <c r="F9" s="162">
        <v>0</v>
      </c>
      <c r="G9" s="159">
        <v>0</v>
      </c>
      <c r="H9" s="161">
        <v>0</v>
      </c>
      <c r="I9" s="162">
        <v>0</v>
      </c>
      <c r="J9" s="159">
        <v>0</v>
      </c>
      <c r="K9" s="162">
        <v>0</v>
      </c>
      <c r="L9" s="159">
        <v>0</v>
      </c>
      <c r="M9" s="161">
        <v>0</v>
      </c>
      <c r="N9" s="161">
        <v>0</v>
      </c>
      <c r="O9" s="161">
        <v>0</v>
      </c>
      <c r="P9" s="161">
        <v>0</v>
      </c>
      <c r="Q9" s="162">
        <v>0</v>
      </c>
      <c r="R9" s="163">
        <v>0</v>
      </c>
      <c r="S9" s="159">
        <v>0</v>
      </c>
      <c r="T9" s="161">
        <v>0</v>
      </c>
      <c r="U9" s="161">
        <v>0</v>
      </c>
      <c r="V9" s="161">
        <v>0</v>
      </c>
      <c r="W9" s="161">
        <v>0</v>
      </c>
      <c r="X9" s="161">
        <v>0</v>
      </c>
      <c r="Y9" s="161">
        <v>0</v>
      </c>
      <c r="Z9" s="162">
        <v>0</v>
      </c>
      <c r="AA9" s="188">
        <v>0</v>
      </c>
      <c r="AB9" s="161">
        <v>0</v>
      </c>
      <c r="AC9" s="161">
        <v>0</v>
      </c>
      <c r="AD9" s="161">
        <v>0</v>
      </c>
      <c r="AE9" s="162">
        <v>0</v>
      </c>
      <c r="AF9" s="214">
        <v>0</v>
      </c>
      <c r="AG9" s="215">
        <v>0</v>
      </c>
    </row>
    <row r="10" spans="2:33" ht="24" customHeight="1">
      <c r="B10" s="198" t="s">
        <v>348</v>
      </c>
      <c r="C10" s="160">
        <f t="shared" si="0"/>
        <v>0</v>
      </c>
      <c r="D10" s="159">
        <v>0</v>
      </c>
      <c r="E10" s="161">
        <v>0</v>
      </c>
      <c r="F10" s="162">
        <v>0</v>
      </c>
      <c r="G10" s="159">
        <v>0</v>
      </c>
      <c r="H10" s="161">
        <v>0</v>
      </c>
      <c r="I10" s="162">
        <v>0</v>
      </c>
      <c r="J10" s="159">
        <v>0</v>
      </c>
      <c r="K10" s="162">
        <v>0</v>
      </c>
      <c r="L10" s="159">
        <v>0</v>
      </c>
      <c r="M10" s="161">
        <v>0</v>
      </c>
      <c r="N10" s="161">
        <v>0</v>
      </c>
      <c r="O10" s="161">
        <v>0</v>
      </c>
      <c r="P10" s="161">
        <v>0</v>
      </c>
      <c r="Q10" s="162">
        <v>0</v>
      </c>
      <c r="R10" s="163">
        <v>0</v>
      </c>
      <c r="S10" s="159">
        <v>0</v>
      </c>
      <c r="T10" s="161">
        <v>0</v>
      </c>
      <c r="U10" s="161">
        <v>0</v>
      </c>
      <c r="V10" s="161">
        <v>0</v>
      </c>
      <c r="W10" s="161">
        <v>0</v>
      </c>
      <c r="X10" s="161">
        <v>0</v>
      </c>
      <c r="Y10" s="161">
        <v>0</v>
      </c>
      <c r="Z10" s="162">
        <v>0</v>
      </c>
      <c r="AA10" s="188">
        <v>0</v>
      </c>
      <c r="AB10" s="161">
        <v>0</v>
      </c>
      <c r="AC10" s="161">
        <v>0</v>
      </c>
      <c r="AD10" s="161">
        <v>0</v>
      </c>
      <c r="AE10" s="162">
        <v>0</v>
      </c>
      <c r="AF10" s="214">
        <v>0</v>
      </c>
      <c r="AG10" s="215">
        <v>0</v>
      </c>
    </row>
    <row r="11" spans="2:33" ht="24" customHeight="1">
      <c r="B11" s="198" t="s">
        <v>349</v>
      </c>
      <c r="C11" s="160">
        <f t="shared" si="0"/>
        <v>0</v>
      </c>
      <c r="D11" s="159">
        <v>0</v>
      </c>
      <c r="E11" s="161">
        <v>0</v>
      </c>
      <c r="F11" s="162">
        <v>0</v>
      </c>
      <c r="G11" s="159">
        <v>0</v>
      </c>
      <c r="H11" s="161">
        <v>0</v>
      </c>
      <c r="I11" s="162">
        <v>0</v>
      </c>
      <c r="J11" s="159">
        <v>0</v>
      </c>
      <c r="K11" s="162">
        <v>0</v>
      </c>
      <c r="L11" s="159">
        <v>0</v>
      </c>
      <c r="M11" s="161">
        <v>0</v>
      </c>
      <c r="N11" s="161">
        <v>0</v>
      </c>
      <c r="O11" s="161">
        <v>0</v>
      </c>
      <c r="P11" s="161">
        <v>0</v>
      </c>
      <c r="Q11" s="162">
        <v>0</v>
      </c>
      <c r="R11" s="163">
        <v>0</v>
      </c>
      <c r="S11" s="159">
        <v>0</v>
      </c>
      <c r="T11" s="161">
        <v>0</v>
      </c>
      <c r="U11" s="161">
        <v>0</v>
      </c>
      <c r="V11" s="161">
        <v>0</v>
      </c>
      <c r="W11" s="161">
        <v>0</v>
      </c>
      <c r="X11" s="161">
        <v>0</v>
      </c>
      <c r="Y11" s="161">
        <v>0</v>
      </c>
      <c r="Z11" s="162">
        <v>0</v>
      </c>
      <c r="AA11" s="188">
        <v>0</v>
      </c>
      <c r="AB11" s="161">
        <v>0</v>
      </c>
      <c r="AC11" s="161">
        <v>0</v>
      </c>
      <c r="AD11" s="161">
        <v>0</v>
      </c>
      <c r="AE11" s="162">
        <v>0</v>
      </c>
      <c r="AF11" s="214">
        <v>0</v>
      </c>
      <c r="AG11" s="215">
        <v>0</v>
      </c>
    </row>
    <row r="12" spans="2:33" ht="24" customHeight="1">
      <c r="B12" s="198" t="s">
        <v>350</v>
      </c>
      <c r="C12" s="160">
        <f t="shared" si="0"/>
        <v>0</v>
      </c>
      <c r="D12" s="159">
        <v>0</v>
      </c>
      <c r="E12" s="161">
        <v>0</v>
      </c>
      <c r="F12" s="162">
        <v>0</v>
      </c>
      <c r="G12" s="159">
        <v>0</v>
      </c>
      <c r="H12" s="161">
        <v>0</v>
      </c>
      <c r="I12" s="162">
        <v>0</v>
      </c>
      <c r="J12" s="159">
        <v>0</v>
      </c>
      <c r="K12" s="162">
        <v>0</v>
      </c>
      <c r="L12" s="159">
        <v>0</v>
      </c>
      <c r="M12" s="161">
        <v>0</v>
      </c>
      <c r="N12" s="161">
        <v>0</v>
      </c>
      <c r="O12" s="161">
        <v>0</v>
      </c>
      <c r="P12" s="161">
        <v>0</v>
      </c>
      <c r="Q12" s="162">
        <v>0</v>
      </c>
      <c r="R12" s="163">
        <v>0</v>
      </c>
      <c r="S12" s="159">
        <v>0</v>
      </c>
      <c r="T12" s="161">
        <v>0</v>
      </c>
      <c r="U12" s="161">
        <v>0</v>
      </c>
      <c r="V12" s="161">
        <v>0</v>
      </c>
      <c r="W12" s="161">
        <v>0</v>
      </c>
      <c r="X12" s="161">
        <v>0</v>
      </c>
      <c r="Y12" s="161">
        <v>0</v>
      </c>
      <c r="Z12" s="162">
        <v>0</v>
      </c>
      <c r="AA12" s="188">
        <v>0</v>
      </c>
      <c r="AB12" s="161">
        <v>0</v>
      </c>
      <c r="AC12" s="161">
        <v>0</v>
      </c>
      <c r="AD12" s="161">
        <v>0</v>
      </c>
      <c r="AE12" s="162">
        <v>0</v>
      </c>
      <c r="AF12" s="214">
        <v>0</v>
      </c>
      <c r="AG12" s="215">
        <v>0</v>
      </c>
    </row>
    <row r="13" spans="2:33" ht="24" customHeight="1">
      <c r="B13" s="198" t="s">
        <v>351</v>
      </c>
      <c r="C13" s="160">
        <f t="shared" si="0"/>
        <v>0</v>
      </c>
      <c r="D13" s="159">
        <v>0</v>
      </c>
      <c r="E13" s="161">
        <v>0</v>
      </c>
      <c r="F13" s="162">
        <v>0</v>
      </c>
      <c r="G13" s="159">
        <v>0</v>
      </c>
      <c r="H13" s="161">
        <v>0</v>
      </c>
      <c r="I13" s="162">
        <v>0</v>
      </c>
      <c r="J13" s="159">
        <v>0</v>
      </c>
      <c r="K13" s="162">
        <v>0</v>
      </c>
      <c r="L13" s="159">
        <v>0</v>
      </c>
      <c r="M13" s="161">
        <v>0</v>
      </c>
      <c r="N13" s="161">
        <v>0</v>
      </c>
      <c r="O13" s="161">
        <v>0</v>
      </c>
      <c r="P13" s="161">
        <v>0</v>
      </c>
      <c r="Q13" s="162">
        <v>0</v>
      </c>
      <c r="R13" s="163">
        <v>0</v>
      </c>
      <c r="S13" s="159">
        <v>0</v>
      </c>
      <c r="T13" s="161">
        <v>0</v>
      </c>
      <c r="U13" s="161">
        <v>0</v>
      </c>
      <c r="V13" s="161">
        <v>0</v>
      </c>
      <c r="W13" s="161">
        <v>0</v>
      </c>
      <c r="X13" s="161">
        <v>0</v>
      </c>
      <c r="Y13" s="161">
        <v>0</v>
      </c>
      <c r="Z13" s="162">
        <v>0</v>
      </c>
      <c r="AA13" s="188">
        <v>0</v>
      </c>
      <c r="AB13" s="161">
        <v>0</v>
      </c>
      <c r="AC13" s="161">
        <v>0</v>
      </c>
      <c r="AD13" s="161">
        <v>0</v>
      </c>
      <c r="AE13" s="162">
        <v>0</v>
      </c>
      <c r="AF13" s="214">
        <v>0</v>
      </c>
      <c r="AG13" s="215">
        <v>0</v>
      </c>
    </row>
    <row r="14" spans="2:33" ht="24" customHeight="1">
      <c r="B14" s="198" t="s">
        <v>352</v>
      </c>
      <c r="C14" s="160">
        <f t="shared" si="0"/>
        <v>0</v>
      </c>
      <c r="D14" s="159">
        <v>0</v>
      </c>
      <c r="E14" s="161">
        <v>0</v>
      </c>
      <c r="F14" s="162">
        <v>0</v>
      </c>
      <c r="G14" s="159">
        <v>0</v>
      </c>
      <c r="H14" s="161">
        <v>0</v>
      </c>
      <c r="I14" s="162">
        <v>0</v>
      </c>
      <c r="J14" s="159">
        <v>0</v>
      </c>
      <c r="K14" s="162">
        <v>0</v>
      </c>
      <c r="L14" s="159">
        <v>0</v>
      </c>
      <c r="M14" s="161">
        <v>0</v>
      </c>
      <c r="N14" s="161">
        <v>0</v>
      </c>
      <c r="O14" s="161">
        <v>0</v>
      </c>
      <c r="P14" s="161">
        <v>0</v>
      </c>
      <c r="Q14" s="162">
        <v>0</v>
      </c>
      <c r="R14" s="163">
        <v>0</v>
      </c>
      <c r="S14" s="159">
        <v>0</v>
      </c>
      <c r="T14" s="161">
        <v>0</v>
      </c>
      <c r="U14" s="161">
        <v>0</v>
      </c>
      <c r="V14" s="161">
        <v>0</v>
      </c>
      <c r="W14" s="161">
        <v>0</v>
      </c>
      <c r="X14" s="161">
        <v>0</v>
      </c>
      <c r="Y14" s="161">
        <v>0</v>
      </c>
      <c r="Z14" s="162">
        <v>0</v>
      </c>
      <c r="AA14" s="188">
        <v>0</v>
      </c>
      <c r="AB14" s="161">
        <v>0</v>
      </c>
      <c r="AC14" s="161">
        <v>0</v>
      </c>
      <c r="AD14" s="161">
        <v>0</v>
      </c>
      <c r="AE14" s="162">
        <v>0</v>
      </c>
      <c r="AF14" s="214">
        <v>0</v>
      </c>
      <c r="AG14" s="215">
        <v>0</v>
      </c>
    </row>
    <row r="15" spans="2:33" ht="24" customHeight="1">
      <c r="B15" s="198" t="s">
        <v>353</v>
      </c>
      <c r="C15" s="160">
        <f t="shared" si="0"/>
        <v>0</v>
      </c>
      <c r="D15" s="159">
        <v>0</v>
      </c>
      <c r="E15" s="161">
        <v>0</v>
      </c>
      <c r="F15" s="162">
        <v>0</v>
      </c>
      <c r="G15" s="159">
        <v>0</v>
      </c>
      <c r="H15" s="161">
        <v>0</v>
      </c>
      <c r="I15" s="162">
        <v>0</v>
      </c>
      <c r="J15" s="159">
        <v>0</v>
      </c>
      <c r="K15" s="162">
        <v>0</v>
      </c>
      <c r="L15" s="159">
        <v>0</v>
      </c>
      <c r="M15" s="161">
        <v>0</v>
      </c>
      <c r="N15" s="161">
        <v>0</v>
      </c>
      <c r="O15" s="161">
        <v>0</v>
      </c>
      <c r="P15" s="161">
        <v>0</v>
      </c>
      <c r="Q15" s="162">
        <v>0</v>
      </c>
      <c r="R15" s="163">
        <v>0</v>
      </c>
      <c r="S15" s="159">
        <v>0</v>
      </c>
      <c r="T15" s="161">
        <v>0</v>
      </c>
      <c r="U15" s="161">
        <v>0</v>
      </c>
      <c r="V15" s="161">
        <v>0</v>
      </c>
      <c r="W15" s="161">
        <v>0</v>
      </c>
      <c r="X15" s="161">
        <v>0</v>
      </c>
      <c r="Y15" s="161">
        <v>0</v>
      </c>
      <c r="Z15" s="162">
        <v>0</v>
      </c>
      <c r="AA15" s="188">
        <v>0</v>
      </c>
      <c r="AB15" s="161">
        <v>0</v>
      </c>
      <c r="AC15" s="161">
        <v>0</v>
      </c>
      <c r="AD15" s="161">
        <v>0</v>
      </c>
      <c r="AE15" s="162">
        <v>0</v>
      </c>
      <c r="AF15" s="214">
        <v>0</v>
      </c>
      <c r="AG15" s="215">
        <v>0</v>
      </c>
    </row>
    <row r="16" spans="2:33" ht="24" customHeight="1">
      <c r="B16" s="198" t="s">
        <v>354</v>
      </c>
      <c r="C16" s="160">
        <f t="shared" si="0"/>
        <v>0</v>
      </c>
      <c r="D16" s="159">
        <v>0</v>
      </c>
      <c r="E16" s="161">
        <v>0</v>
      </c>
      <c r="F16" s="162">
        <v>0</v>
      </c>
      <c r="G16" s="159">
        <v>0</v>
      </c>
      <c r="H16" s="161">
        <v>0</v>
      </c>
      <c r="I16" s="162">
        <v>0</v>
      </c>
      <c r="J16" s="159">
        <v>0</v>
      </c>
      <c r="K16" s="162">
        <v>0</v>
      </c>
      <c r="L16" s="159">
        <v>0</v>
      </c>
      <c r="M16" s="161">
        <v>0</v>
      </c>
      <c r="N16" s="161">
        <v>0</v>
      </c>
      <c r="O16" s="161">
        <v>0</v>
      </c>
      <c r="P16" s="161">
        <v>0</v>
      </c>
      <c r="Q16" s="162">
        <v>0</v>
      </c>
      <c r="R16" s="163">
        <v>0</v>
      </c>
      <c r="S16" s="159">
        <v>0</v>
      </c>
      <c r="T16" s="161">
        <v>0</v>
      </c>
      <c r="U16" s="161">
        <v>0</v>
      </c>
      <c r="V16" s="161">
        <v>0</v>
      </c>
      <c r="W16" s="161">
        <v>0</v>
      </c>
      <c r="X16" s="161">
        <v>0</v>
      </c>
      <c r="Y16" s="161">
        <v>0</v>
      </c>
      <c r="Z16" s="162">
        <v>0</v>
      </c>
      <c r="AA16" s="188">
        <v>0</v>
      </c>
      <c r="AB16" s="161">
        <v>0</v>
      </c>
      <c r="AC16" s="161">
        <v>0</v>
      </c>
      <c r="AD16" s="161">
        <v>0</v>
      </c>
      <c r="AE16" s="162">
        <v>0</v>
      </c>
      <c r="AF16" s="214">
        <v>0</v>
      </c>
      <c r="AG16" s="215">
        <v>0</v>
      </c>
    </row>
    <row r="17" spans="2:33" ht="24" customHeight="1">
      <c r="B17" s="198" t="s">
        <v>355</v>
      </c>
      <c r="C17" s="160">
        <f t="shared" si="0"/>
        <v>0</v>
      </c>
      <c r="D17" s="159">
        <v>0</v>
      </c>
      <c r="E17" s="161">
        <v>0</v>
      </c>
      <c r="F17" s="162">
        <v>0</v>
      </c>
      <c r="G17" s="159">
        <v>0</v>
      </c>
      <c r="H17" s="161">
        <v>0</v>
      </c>
      <c r="I17" s="162">
        <v>0</v>
      </c>
      <c r="J17" s="159">
        <v>0</v>
      </c>
      <c r="K17" s="162">
        <v>0</v>
      </c>
      <c r="L17" s="159">
        <v>0</v>
      </c>
      <c r="M17" s="161">
        <v>0</v>
      </c>
      <c r="N17" s="161">
        <v>0</v>
      </c>
      <c r="O17" s="161">
        <v>0</v>
      </c>
      <c r="P17" s="161">
        <v>0</v>
      </c>
      <c r="Q17" s="162">
        <v>0</v>
      </c>
      <c r="R17" s="163">
        <v>0</v>
      </c>
      <c r="S17" s="159">
        <v>0</v>
      </c>
      <c r="T17" s="161">
        <v>0</v>
      </c>
      <c r="U17" s="161">
        <v>0</v>
      </c>
      <c r="V17" s="161">
        <v>0</v>
      </c>
      <c r="W17" s="161">
        <v>0</v>
      </c>
      <c r="X17" s="161">
        <v>0</v>
      </c>
      <c r="Y17" s="161">
        <v>0</v>
      </c>
      <c r="Z17" s="162">
        <v>0</v>
      </c>
      <c r="AA17" s="188">
        <v>0</v>
      </c>
      <c r="AB17" s="161">
        <v>0</v>
      </c>
      <c r="AC17" s="161">
        <v>0</v>
      </c>
      <c r="AD17" s="161">
        <v>0</v>
      </c>
      <c r="AE17" s="162">
        <v>0</v>
      </c>
      <c r="AF17" s="214">
        <v>0</v>
      </c>
      <c r="AG17" s="215">
        <v>0</v>
      </c>
    </row>
    <row r="18" spans="2:33" ht="24" customHeight="1">
      <c r="B18" s="198" t="s">
        <v>356</v>
      </c>
      <c r="C18" s="160">
        <f t="shared" si="0"/>
        <v>0</v>
      </c>
      <c r="D18" s="159">
        <v>0</v>
      </c>
      <c r="E18" s="161">
        <v>0</v>
      </c>
      <c r="F18" s="162">
        <v>0</v>
      </c>
      <c r="G18" s="159">
        <v>0</v>
      </c>
      <c r="H18" s="161">
        <v>0</v>
      </c>
      <c r="I18" s="162">
        <v>0</v>
      </c>
      <c r="J18" s="159">
        <v>0</v>
      </c>
      <c r="K18" s="162">
        <v>0</v>
      </c>
      <c r="L18" s="159">
        <v>0</v>
      </c>
      <c r="M18" s="161">
        <v>0</v>
      </c>
      <c r="N18" s="161">
        <v>0</v>
      </c>
      <c r="O18" s="161">
        <v>0</v>
      </c>
      <c r="P18" s="161">
        <v>0</v>
      </c>
      <c r="Q18" s="162">
        <v>0</v>
      </c>
      <c r="R18" s="163">
        <v>0</v>
      </c>
      <c r="S18" s="159">
        <v>0</v>
      </c>
      <c r="T18" s="161">
        <v>0</v>
      </c>
      <c r="U18" s="161">
        <v>0</v>
      </c>
      <c r="V18" s="161">
        <v>0</v>
      </c>
      <c r="W18" s="161">
        <v>0</v>
      </c>
      <c r="X18" s="161">
        <v>0</v>
      </c>
      <c r="Y18" s="161">
        <v>0</v>
      </c>
      <c r="Z18" s="162">
        <v>0</v>
      </c>
      <c r="AA18" s="188">
        <v>0</v>
      </c>
      <c r="AB18" s="161">
        <v>0</v>
      </c>
      <c r="AC18" s="161">
        <v>0</v>
      </c>
      <c r="AD18" s="161">
        <v>0</v>
      </c>
      <c r="AE18" s="162">
        <v>0</v>
      </c>
      <c r="AF18" s="214">
        <v>0</v>
      </c>
      <c r="AG18" s="215">
        <v>0</v>
      </c>
    </row>
    <row r="19" spans="2:33" ht="24" customHeight="1">
      <c r="B19" s="198" t="s">
        <v>357</v>
      </c>
      <c r="C19" s="160">
        <f t="shared" si="0"/>
        <v>0</v>
      </c>
      <c r="D19" s="159">
        <v>0</v>
      </c>
      <c r="E19" s="161">
        <v>0</v>
      </c>
      <c r="F19" s="162">
        <v>0</v>
      </c>
      <c r="G19" s="159">
        <v>0</v>
      </c>
      <c r="H19" s="161">
        <v>0</v>
      </c>
      <c r="I19" s="162">
        <v>0</v>
      </c>
      <c r="J19" s="159">
        <v>0</v>
      </c>
      <c r="K19" s="162">
        <v>0</v>
      </c>
      <c r="L19" s="159">
        <v>0</v>
      </c>
      <c r="M19" s="161">
        <v>0</v>
      </c>
      <c r="N19" s="161">
        <v>0</v>
      </c>
      <c r="O19" s="161">
        <v>0</v>
      </c>
      <c r="P19" s="161">
        <v>0</v>
      </c>
      <c r="Q19" s="162">
        <v>0</v>
      </c>
      <c r="R19" s="163">
        <v>0</v>
      </c>
      <c r="S19" s="159">
        <v>0</v>
      </c>
      <c r="T19" s="161">
        <v>0</v>
      </c>
      <c r="U19" s="161">
        <v>0</v>
      </c>
      <c r="V19" s="161">
        <v>0</v>
      </c>
      <c r="W19" s="161">
        <v>0</v>
      </c>
      <c r="X19" s="161">
        <v>0</v>
      </c>
      <c r="Y19" s="161">
        <v>0</v>
      </c>
      <c r="Z19" s="162">
        <v>0</v>
      </c>
      <c r="AA19" s="188">
        <v>0</v>
      </c>
      <c r="AB19" s="161">
        <v>0</v>
      </c>
      <c r="AC19" s="161">
        <v>0</v>
      </c>
      <c r="AD19" s="161">
        <v>0</v>
      </c>
      <c r="AE19" s="162">
        <v>0</v>
      </c>
      <c r="AF19" s="214">
        <v>0</v>
      </c>
      <c r="AG19" s="215">
        <v>0</v>
      </c>
    </row>
    <row r="20" spans="2:33" ht="24" customHeight="1">
      <c r="B20" s="198" t="s">
        <v>358</v>
      </c>
      <c r="C20" s="160">
        <f t="shared" si="0"/>
        <v>0</v>
      </c>
      <c r="D20" s="159">
        <v>0</v>
      </c>
      <c r="E20" s="161">
        <v>0</v>
      </c>
      <c r="F20" s="162">
        <v>0</v>
      </c>
      <c r="G20" s="159">
        <v>0</v>
      </c>
      <c r="H20" s="161">
        <v>0</v>
      </c>
      <c r="I20" s="162">
        <v>0</v>
      </c>
      <c r="J20" s="159">
        <v>0</v>
      </c>
      <c r="K20" s="162">
        <v>0</v>
      </c>
      <c r="L20" s="159">
        <v>0</v>
      </c>
      <c r="M20" s="161">
        <v>0</v>
      </c>
      <c r="N20" s="161">
        <v>0</v>
      </c>
      <c r="O20" s="161">
        <v>0</v>
      </c>
      <c r="P20" s="161">
        <v>0</v>
      </c>
      <c r="Q20" s="162">
        <v>0</v>
      </c>
      <c r="R20" s="163">
        <v>0</v>
      </c>
      <c r="S20" s="159">
        <v>0</v>
      </c>
      <c r="T20" s="161">
        <v>0</v>
      </c>
      <c r="U20" s="161">
        <v>0</v>
      </c>
      <c r="V20" s="161">
        <v>0</v>
      </c>
      <c r="W20" s="161">
        <v>0</v>
      </c>
      <c r="X20" s="161">
        <v>0</v>
      </c>
      <c r="Y20" s="161">
        <v>0</v>
      </c>
      <c r="Z20" s="162">
        <v>0</v>
      </c>
      <c r="AA20" s="188">
        <v>0</v>
      </c>
      <c r="AB20" s="161">
        <v>0</v>
      </c>
      <c r="AC20" s="161">
        <v>0</v>
      </c>
      <c r="AD20" s="161">
        <v>0</v>
      </c>
      <c r="AE20" s="162">
        <v>0</v>
      </c>
      <c r="AF20" s="214">
        <v>0</v>
      </c>
      <c r="AG20" s="215">
        <v>0</v>
      </c>
    </row>
    <row r="21" spans="2:33" ht="24" customHeight="1">
      <c r="B21" s="198" t="s">
        <v>359</v>
      </c>
      <c r="C21" s="160">
        <f t="shared" si="0"/>
        <v>0</v>
      </c>
      <c r="D21" s="159">
        <v>0</v>
      </c>
      <c r="E21" s="161">
        <v>0</v>
      </c>
      <c r="F21" s="162">
        <v>0</v>
      </c>
      <c r="G21" s="159">
        <v>0</v>
      </c>
      <c r="H21" s="161">
        <v>0</v>
      </c>
      <c r="I21" s="162">
        <v>0</v>
      </c>
      <c r="J21" s="159">
        <v>0</v>
      </c>
      <c r="K21" s="162">
        <v>0</v>
      </c>
      <c r="L21" s="159">
        <v>0</v>
      </c>
      <c r="M21" s="161">
        <v>0</v>
      </c>
      <c r="N21" s="161">
        <v>0</v>
      </c>
      <c r="O21" s="161">
        <v>0</v>
      </c>
      <c r="P21" s="161">
        <v>0</v>
      </c>
      <c r="Q21" s="162">
        <v>0</v>
      </c>
      <c r="R21" s="163">
        <v>0</v>
      </c>
      <c r="S21" s="159">
        <v>0</v>
      </c>
      <c r="T21" s="161">
        <v>0</v>
      </c>
      <c r="U21" s="161">
        <v>0</v>
      </c>
      <c r="V21" s="161">
        <v>0</v>
      </c>
      <c r="W21" s="161">
        <v>0</v>
      </c>
      <c r="X21" s="161">
        <v>0</v>
      </c>
      <c r="Y21" s="161">
        <v>0</v>
      </c>
      <c r="Z21" s="162">
        <v>0</v>
      </c>
      <c r="AA21" s="188">
        <v>0</v>
      </c>
      <c r="AB21" s="161">
        <v>0</v>
      </c>
      <c r="AC21" s="161">
        <v>0</v>
      </c>
      <c r="AD21" s="161">
        <v>0</v>
      </c>
      <c r="AE21" s="162">
        <v>0</v>
      </c>
      <c r="AF21" s="214">
        <v>0</v>
      </c>
      <c r="AG21" s="215">
        <v>0</v>
      </c>
    </row>
    <row r="22" spans="2:33" ht="24" customHeight="1">
      <c r="B22" s="198" t="s">
        <v>360</v>
      </c>
      <c r="C22" s="160">
        <f t="shared" si="0"/>
        <v>0</v>
      </c>
      <c r="D22" s="159">
        <v>0</v>
      </c>
      <c r="E22" s="161">
        <v>0</v>
      </c>
      <c r="F22" s="162">
        <v>0</v>
      </c>
      <c r="G22" s="159">
        <v>0</v>
      </c>
      <c r="H22" s="161">
        <v>0</v>
      </c>
      <c r="I22" s="162">
        <v>0</v>
      </c>
      <c r="J22" s="159">
        <v>0</v>
      </c>
      <c r="K22" s="162">
        <v>0</v>
      </c>
      <c r="L22" s="159">
        <v>0</v>
      </c>
      <c r="M22" s="161">
        <v>0</v>
      </c>
      <c r="N22" s="161">
        <v>0</v>
      </c>
      <c r="O22" s="161">
        <v>0</v>
      </c>
      <c r="P22" s="161">
        <v>0</v>
      </c>
      <c r="Q22" s="162">
        <v>0</v>
      </c>
      <c r="R22" s="163">
        <v>0</v>
      </c>
      <c r="S22" s="159">
        <v>0</v>
      </c>
      <c r="T22" s="161">
        <v>0</v>
      </c>
      <c r="U22" s="161">
        <v>0</v>
      </c>
      <c r="V22" s="161">
        <v>0</v>
      </c>
      <c r="W22" s="161">
        <v>0</v>
      </c>
      <c r="X22" s="161">
        <v>0</v>
      </c>
      <c r="Y22" s="161">
        <v>0</v>
      </c>
      <c r="Z22" s="162">
        <v>0</v>
      </c>
      <c r="AA22" s="188">
        <v>0</v>
      </c>
      <c r="AB22" s="161">
        <v>0</v>
      </c>
      <c r="AC22" s="161">
        <v>0</v>
      </c>
      <c r="AD22" s="161">
        <v>0</v>
      </c>
      <c r="AE22" s="162">
        <v>0</v>
      </c>
      <c r="AF22" s="214">
        <v>0</v>
      </c>
      <c r="AG22" s="215">
        <v>0</v>
      </c>
    </row>
    <row r="23" spans="2:33" ht="24" customHeight="1">
      <c r="B23" s="198" t="s">
        <v>361</v>
      </c>
      <c r="C23" s="160">
        <f t="shared" si="0"/>
        <v>0</v>
      </c>
      <c r="D23" s="159">
        <v>0</v>
      </c>
      <c r="E23" s="161">
        <v>0</v>
      </c>
      <c r="F23" s="162">
        <v>0</v>
      </c>
      <c r="G23" s="159">
        <v>0</v>
      </c>
      <c r="H23" s="161">
        <v>0</v>
      </c>
      <c r="I23" s="162">
        <v>0</v>
      </c>
      <c r="J23" s="159">
        <v>0</v>
      </c>
      <c r="K23" s="162">
        <v>0</v>
      </c>
      <c r="L23" s="159">
        <v>0</v>
      </c>
      <c r="M23" s="161">
        <v>0</v>
      </c>
      <c r="N23" s="161">
        <v>0</v>
      </c>
      <c r="O23" s="161">
        <v>0</v>
      </c>
      <c r="P23" s="161">
        <v>0</v>
      </c>
      <c r="Q23" s="162">
        <v>0</v>
      </c>
      <c r="R23" s="163">
        <v>0</v>
      </c>
      <c r="S23" s="159">
        <v>0</v>
      </c>
      <c r="T23" s="161">
        <v>0</v>
      </c>
      <c r="U23" s="161">
        <v>0</v>
      </c>
      <c r="V23" s="161">
        <v>0</v>
      </c>
      <c r="W23" s="161">
        <v>0</v>
      </c>
      <c r="X23" s="161">
        <v>0</v>
      </c>
      <c r="Y23" s="161">
        <v>0</v>
      </c>
      <c r="Z23" s="162">
        <v>0</v>
      </c>
      <c r="AA23" s="188">
        <v>0</v>
      </c>
      <c r="AB23" s="161">
        <v>0</v>
      </c>
      <c r="AC23" s="161">
        <v>0</v>
      </c>
      <c r="AD23" s="161">
        <v>0</v>
      </c>
      <c r="AE23" s="162">
        <v>0</v>
      </c>
      <c r="AF23" s="214">
        <v>0</v>
      </c>
      <c r="AG23" s="215">
        <v>0</v>
      </c>
    </row>
    <row r="24" spans="2:33" ht="24" customHeight="1">
      <c r="B24" s="198" t="s">
        <v>362</v>
      </c>
      <c r="C24" s="160">
        <f t="shared" si="0"/>
        <v>0</v>
      </c>
      <c r="D24" s="159">
        <v>0</v>
      </c>
      <c r="E24" s="161">
        <v>0</v>
      </c>
      <c r="F24" s="162">
        <v>0</v>
      </c>
      <c r="G24" s="159">
        <v>0</v>
      </c>
      <c r="H24" s="161">
        <v>0</v>
      </c>
      <c r="I24" s="162">
        <v>0</v>
      </c>
      <c r="J24" s="159">
        <v>0</v>
      </c>
      <c r="K24" s="162">
        <v>0</v>
      </c>
      <c r="L24" s="159">
        <v>0</v>
      </c>
      <c r="M24" s="161">
        <v>0</v>
      </c>
      <c r="N24" s="161">
        <v>0</v>
      </c>
      <c r="O24" s="161">
        <v>0</v>
      </c>
      <c r="P24" s="161">
        <v>0</v>
      </c>
      <c r="Q24" s="162">
        <v>0</v>
      </c>
      <c r="R24" s="163">
        <v>0</v>
      </c>
      <c r="S24" s="159">
        <v>0</v>
      </c>
      <c r="T24" s="161">
        <v>0</v>
      </c>
      <c r="U24" s="161">
        <v>0</v>
      </c>
      <c r="V24" s="161">
        <v>0</v>
      </c>
      <c r="W24" s="161">
        <v>0</v>
      </c>
      <c r="X24" s="161">
        <v>0</v>
      </c>
      <c r="Y24" s="161">
        <v>0</v>
      </c>
      <c r="Z24" s="162">
        <v>0</v>
      </c>
      <c r="AA24" s="188">
        <v>0</v>
      </c>
      <c r="AB24" s="161">
        <v>0</v>
      </c>
      <c r="AC24" s="161">
        <v>0</v>
      </c>
      <c r="AD24" s="161">
        <v>0</v>
      </c>
      <c r="AE24" s="162">
        <v>0</v>
      </c>
      <c r="AF24" s="214">
        <v>0</v>
      </c>
      <c r="AG24" s="215">
        <v>0</v>
      </c>
    </row>
    <row r="25" spans="2:33" ht="24" customHeight="1" thickBot="1">
      <c r="B25" s="201" t="s">
        <v>363</v>
      </c>
      <c r="C25" s="168">
        <f t="shared" si="0"/>
        <v>0</v>
      </c>
      <c r="D25" s="167">
        <v>0</v>
      </c>
      <c r="E25" s="169">
        <v>0</v>
      </c>
      <c r="F25" s="170">
        <v>0</v>
      </c>
      <c r="G25" s="167">
        <v>0</v>
      </c>
      <c r="H25" s="169">
        <v>0</v>
      </c>
      <c r="I25" s="170">
        <v>0</v>
      </c>
      <c r="J25" s="167">
        <v>0</v>
      </c>
      <c r="K25" s="170">
        <v>0</v>
      </c>
      <c r="L25" s="167">
        <v>0</v>
      </c>
      <c r="M25" s="169">
        <v>0</v>
      </c>
      <c r="N25" s="169">
        <v>0</v>
      </c>
      <c r="O25" s="169">
        <v>0</v>
      </c>
      <c r="P25" s="169">
        <v>0</v>
      </c>
      <c r="Q25" s="170">
        <v>0</v>
      </c>
      <c r="R25" s="171">
        <v>0</v>
      </c>
      <c r="S25" s="167">
        <v>0</v>
      </c>
      <c r="T25" s="169">
        <v>0</v>
      </c>
      <c r="U25" s="169">
        <v>0</v>
      </c>
      <c r="V25" s="169">
        <v>0</v>
      </c>
      <c r="W25" s="169">
        <v>0</v>
      </c>
      <c r="X25" s="169">
        <v>0</v>
      </c>
      <c r="Y25" s="169">
        <v>0</v>
      </c>
      <c r="Z25" s="170">
        <v>0</v>
      </c>
      <c r="AA25" s="189">
        <v>0</v>
      </c>
      <c r="AB25" s="169">
        <v>0</v>
      </c>
      <c r="AC25" s="169">
        <v>0</v>
      </c>
      <c r="AD25" s="169">
        <v>0</v>
      </c>
      <c r="AE25" s="170">
        <v>0</v>
      </c>
      <c r="AF25" s="216">
        <v>0</v>
      </c>
      <c r="AG25" s="217">
        <v>0</v>
      </c>
    </row>
    <row r="26" spans="2:33" ht="25.5" customHeight="1" thickBot="1" thickTop="1">
      <c r="B26" s="175" t="s">
        <v>93</v>
      </c>
      <c r="C26" s="176">
        <f aca="true" t="shared" si="1" ref="C26:AG26">SUM(C6:C25)</f>
        <v>0</v>
      </c>
      <c r="D26" s="177">
        <f t="shared" si="1"/>
        <v>0</v>
      </c>
      <c r="E26" s="178">
        <f t="shared" si="1"/>
        <v>0</v>
      </c>
      <c r="F26" s="179">
        <f t="shared" si="1"/>
        <v>0</v>
      </c>
      <c r="G26" s="177">
        <f t="shared" si="1"/>
        <v>0</v>
      </c>
      <c r="H26" s="178">
        <f t="shared" si="1"/>
        <v>0</v>
      </c>
      <c r="I26" s="179">
        <f t="shared" si="1"/>
        <v>0</v>
      </c>
      <c r="J26" s="177">
        <f t="shared" si="1"/>
        <v>0</v>
      </c>
      <c r="K26" s="179">
        <f t="shared" si="1"/>
        <v>0</v>
      </c>
      <c r="L26" s="177">
        <f t="shared" si="1"/>
        <v>0</v>
      </c>
      <c r="M26" s="178">
        <f t="shared" si="1"/>
        <v>0</v>
      </c>
      <c r="N26" s="178">
        <f t="shared" si="1"/>
        <v>0</v>
      </c>
      <c r="O26" s="178">
        <f t="shared" si="1"/>
        <v>0</v>
      </c>
      <c r="P26" s="178">
        <f t="shared" si="1"/>
        <v>0</v>
      </c>
      <c r="Q26" s="179">
        <f t="shared" si="1"/>
        <v>0</v>
      </c>
      <c r="R26" s="180">
        <f t="shared" si="1"/>
        <v>0</v>
      </c>
      <c r="S26" s="177">
        <f t="shared" si="1"/>
        <v>0</v>
      </c>
      <c r="T26" s="178">
        <f t="shared" si="1"/>
        <v>0</v>
      </c>
      <c r="U26" s="178">
        <f t="shared" si="1"/>
        <v>0</v>
      </c>
      <c r="V26" s="178">
        <f t="shared" si="1"/>
        <v>0</v>
      </c>
      <c r="W26" s="178">
        <f t="shared" si="1"/>
        <v>0</v>
      </c>
      <c r="X26" s="178">
        <f t="shared" si="1"/>
        <v>0</v>
      </c>
      <c r="Y26" s="178">
        <f t="shared" si="1"/>
        <v>0</v>
      </c>
      <c r="Z26" s="179">
        <f t="shared" si="1"/>
        <v>0</v>
      </c>
      <c r="AA26" s="190">
        <f t="shared" si="1"/>
        <v>0</v>
      </c>
      <c r="AB26" s="178">
        <f t="shared" si="1"/>
        <v>0</v>
      </c>
      <c r="AC26" s="178">
        <f t="shared" si="1"/>
        <v>0</v>
      </c>
      <c r="AD26" s="178">
        <f t="shared" si="1"/>
        <v>0</v>
      </c>
      <c r="AE26" s="179">
        <f t="shared" si="1"/>
        <v>0</v>
      </c>
      <c r="AF26" s="257">
        <f t="shared" si="1"/>
        <v>0</v>
      </c>
      <c r="AG26" s="255">
        <f t="shared" si="1"/>
        <v>0</v>
      </c>
    </row>
    <row r="27" ht="13.5" thickTop="1"/>
  </sheetData>
  <sheetProtection/>
  <mergeCells count="34">
    <mergeCell ref="S2:S5"/>
    <mergeCell ref="T2:Z2"/>
    <mergeCell ref="AG3:AG5"/>
    <mergeCell ref="X3:X5"/>
    <mergeCell ref="Y3:Y5"/>
    <mergeCell ref="Z3:Z5"/>
    <mergeCell ref="AD3:AD5"/>
    <mergeCell ref="AE3:AE5"/>
    <mergeCell ref="AF3:AF5"/>
    <mergeCell ref="AF2:AG2"/>
    <mergeCell ref="D3:D5"/>
    <mergeCell ref="E3:E5"/>
    <mergeCell ref="F3:F5"/>
    <mergeCell ref="G3:G5"/>
    <mergeCell ref="H3:H5"/>
    <mergeCell ref="I3:I5"/>
    <mergeCell ref="J3:J5"/>
    <mergeCell ref="K3:K5"/>
    <mergeCell ref="L3:L5"/>
    <mergeCell ref="AA2:AA5"/>
    <mergeCell ref="AB2:AB5"/>
    <mergeCell ref="AC2:AC5"/>
    <mergeCell ref="AD2:AE2"/>
    <mergeCell ref="T3:T5"/>
    <mergeCell ref="U3:U5"/>
    <mergeCell ref="V3:V5"/>
    <mergeCell ref="W3:W5"/>
    <mergeCell ref="C2:C5"/>
    <mergeCell ref="D2:F2"/>
    <mergeCell ref="G2:I2"/>
    <mergeCell ref="J2:K2"/>
    <mergeCell ref="L2:Q2"/>
    <mergeCell ref="R2:R5"/>
    <mergeCell ref="M3:Q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G26"/>
  <sheetViews>
    <sheetView view="pageBreakPreview" zoomScale="60" zoomScaleNormal="60" zoomScalePageLayoutView="0" workbookViewId="0" topLeftCell="A1">
      <pane xSplit="2" ySplit="5" topLeftCell="C18" activePane="bottomRight" state="frozen"/>
      <selection pane="topLeft" activeCell="A1" sqref="A1"/>
      <selection pane="topRight" activeCell="C1" sqref="C1"/>
      <selection pane="bottomLeft" activeCell="A6" sqref="A6"/>
      <selection pane="bottomRight" activeCell="K37" sqref="K37"/>
    </sheetView>
  </sheetViews>
  <sheetFormatPr defaultColWidth="8.875" defaultRowHeight="13.5"/>
  <cols>
    <col min="1" max="1" width="3.375" style="184" customWidth="1"/>
    <col min="2" max="2" width="22.50390625" style="184" customWidth="1"/>
    <col min="3" max="6" width="9.375" style="184" customWidth="1"/>
    <col min="7" max="31" width="7.875" style="184" customWidth="1"/>
    <col min="32" max="33" width="6.125" style="213" customWidth="1"/>
    <col min="34" max="16384" width="8.875" style="184" customWidth="1"/>
  </cols>
  <sheetData>
    <row r="1" spans="1:33" s="192" customFormat="1" ht="30.75" customHeight="1" thickBot="1">
      <c r="A1" s="329"/>
      <c r="B1" s="191" t="s">
        <v>112</v>
      </c>
      <c r="AE1" s="193"/>
      <c r="AF1" s="208"/>
      <c r="AG1" s="193" t="s">
        <v>55</v>
      </c>
    </row>
    <row r="2" spans="2:33" s="288" customFormat="1" ht="30" customHeight="1" thickTop="1">
      <c r="B2" s="185"/>
      <c r="C2" s="564" t="s">
        <v>340</v>
      </c>
      <c r="D2" s="565" t="s">
        <v>57</v>
      </c>
      <c r="E2" s="566"/>
      <c r="F2" s="567"/>
      <c r="G2" s="568" t="s">
        <v>110</v>
      </c>
      <c r="H2" s="569"/>
      <c r="I2" s="570"/>
      <c r="J2" s="565" t="s">
        <v>59</v>
      </c>
      <c r="K2" s="567"/>
      <c r="L2" s="534" t="s">
        <v>111</v>
      </c>
      <c r="M2" s="532"/>
      <c r="N2" s="532"/>
      <c r="O2" s="532"/>
      <c r="P2" s="532"/>
      <c r="Q2" s="533"/>
      <c r="R2" s="548" t="s">
        <v>61</v>
      </c>
      <c r="S2" s="534" t="s">
        <v>62</v>
      </c>
      <c r="T2" s="564" t="s">
        <v>99</v>
      </c>
      <c r="U2" s="566"/>
      <c r="V2" s="566"/>
      <c r="W2" s="566"/>
      <c r="X2" s="566"/>
      <c r="Y2" s="566"/>
      <c r="Z2" s="567"/>
      <c r="AA2" s="573" t="s">
        <v>64</v>
      </c>
      <c r="AB2" s="571" t="s">
        <v>65</v>
      </c>
      <c r="AC2" s="573" t="s">
        <v>66</v>
      </c>
      <c r="AD2" s="529" t="s">
        <v>101</v>
      </c>
      <c r="AE2" s="570"/>
      <c r="AF2" s="576" t="s">
        <v>68</v>
      </c>
      <c r="AG2" s="577"/>
    </row>
    <row r="3" spans="2:33" s="288" customFormat="1" ht="18" customHeight="1">
      <c r="B3" s="186"/>
      <c r="C3" s="561"/>
      <c r="D3" s="537" t="s">
        <v>69</v>
      </c>
      <c r="E3" s="538" t="s">
        <v>70</v>
      </c>
      <c r="F3" s="535" t="s">
        <v>72</v>
      </c>
      <c r="G3" s="555" t="s">
        <v>73</v>
      </c>
      <c r="H3" s="539" t="s">
        <v>74</v>
      </c>
      <c r="I3" s="552" t="s">
        <v>72</v>
      </c>
      <c r="J3" s="555" t="s">
        <v>106</v>
      </c>
      <c r="K3" s="552" t="s">
        <v>107</v>
      </c>
      <c r="L3" s="557"/>
      <c r="M3" s="558" t="s">
        <v>103</v>
      </c>
      <c r="N3" s="559"/>
      <c r="O3" s="559"/>
      <c r="P3" s="559"/>
      <c r="Q3" s="560"/>
      <c r="R3" s="549"/>
      <c r="S3" s="556"/>
      <c r="T3" s="538" t="s">
        <v>78</v>
      </c>
      <c r="U3" s="538" t="s">
        <v>79</v>
      </c>
      <c r="V3" s="538" t="s">
        <v>80</v>
      </c>
      <c r="W3" s="538" t="s">
        <v>81</v>
      </c>
      <c r="X3" s="538" t="s">
        <v>82</v>
      </c>
      <c r="Y3" s="538" t="s">
        <v>72</v>
      </c>
      <c r="Z3" s="552" t="s">
        <v>83</v>
      </c>
      <c r="AA3" s="574"/>
      <c r="AB3" s="550"/>
      <c r="AC3" s="574"/>
      <c r="AD3" s="539" t="s">
        <v>84</v>
      </c>
      <c r="AE3" s="572" t="s">
        <v>85</v>
      </c>
      <c r="AF3" s="581" t="s">
        <v>86</v>
      </c>
      <c r="AG3" s="578" t="s">
        <v>89</v>
      </c>
    </row>
    <row r="4" spans="2:33" s="288" customFormat="1" ht="18" customHeight="1">
      <c r="B4" s="186"/>
      <c r="C4" s="561"/>
      <c r="D4" s="537"/>
      <c r="E4" s="538"/>
      <c r="F4" s="535"/>
      <c r="G4" s="556"/>
      <c r="H4" s="550"/>
      <c r="I4" s="553"/>
      <c r="J4" s="556"/>
      <c r="K4" s="553"/>
      <c r="L4" s="557"/>
      <c r="M4" s="561"/>
      <c r="N4" s="562"/>
      <c r="O4" s="562"/>
      <c r="P4" s="562"/>
      <c r="Q4" s="563"/>
      <c r="R4" s="549"/>
      <c r="S4" s="556"/>
      <c r="T4" s="538"/>
      <c r="U4" s="538"/>
      <c r="V4" s="538"/>
      <c r="W4" s="538"/>
      <c r="X4" s="538"/>
      <c r="Y4" s="538"/>
      <c r="Z4" s="553"/>
      <c r="AA4" s="574"/>
      <c r="AB4" s="550"/>
      <c r="AC4" s="574"/>
      <c r="AD4" s="550"/>
      <c r="AE4" s="572"/>
      <c r="AF4" s="582"/>
      <c r="AG4" s="579"/>
    </row>
    <row r="5" spans="2:33" s="157" customFormat="1" ht="43.5" customHeight="1">
      <c r="B5" s="187"/>
      <c r="C5" s="561"/>
      <c r="D5" s="555"/>
      <c r="E5" s="539"/>
      <c r="F5" s="552"/>
      <c r="G5" s="536"/>
      <c r="H5" s="551"/>
      <c r="I5" s="554"/>
      <c r="J5" s="536"/>
      <c r="K5" s="554"/>
      <c r="L5" s="557"/>
      <c r="M5" s="194"/>
      <c r="N5" s="299" t="s">
        <v>90</v>
      </c>
      <c r="O5" s="299" t="s">
        <v>91</v>
      </c>
      <c r="P5" s="301" t="s">
        <v>92</v>
      </c>
      <c r="Q5" s="300" t="s">
        <v>72</v>
      </c>
      <c r="R5" s="549"/>
      <c r="S5" s="556"/>
      <c r="T5" s="539"/>
      <c r="U5" s="539"/>
      <c r="V5" s="539"/>
      <c r="W5" s="539"/>
      <c r="X5" s="539"/>
      <c r="Y5" s="539"/>
      <c r="Z5" s="553"/>
      <c r="AA5" s="575"/>
      <c r="AB5" s="550"/>
      <c r="AC5" s="574"/>
      <c r="AD5" s="550"/>
      <c r="AE5" s="572"/>
      <c r="AF5" s="583"/>
      <c r="AG5" s="580"/>
    </row>
    <row r="6" spans="2:33" ht="24" customHeight="1">
      <c r="B6" s="198" t="s">
        <v>344</v>
      </c>
      <c r="C6" s="160">
        <f aca="true" t="shared" si="0" ref="C6:C25">SUM(D6:F6)</f>
        <v>0</v>
      </c>
      <c r="D6" s="159">
        <v>0</v>
      </c>
      <c r="E6" s="161">
        <v>0</v>
      </c>
      <c r="F6" s="162">
        <v>0</v>
      </c>
      <c r="G6" s="159">
        <v>0</v>
      </c>
      <c r="H6" s="161">
        <v>0</v>
      </c>
      <c r="I6" s="162">
        <v>0</v>
      </c>
      <c r="J6" s="159">
        <v>0</v>
      </c>
      <c r="K6" s="162">
        <v>0</v>
      </c>
      <c r="L6" s="159">
        <v>0</v>
      </c>
      <c r="M6" s="161">
        <v>0</v>
      </c>
      <c r="N6" s="161">
        <v>0</v>
      </c>
      <c r="O6" s="161">
        <v>0</v>
      </c>
      <c r="P6" s="161">
        <v>0</v>
      </c>
      <c r="Q6" s="162">
        <v>0</v>
      </c>
      <c r="R6" s="163">
        <v>0</v>
      </c>
      <c r="S6" s="159">
        <v>0</v>
      </c>
      <c r="T6" s="161">
        <v>0</v>
      </c>
      <c r="U6" s="161">
        <v>0</v>
      </c>
      <c r="V6" s="161">
        <v>0</v>
      </c>
      <c r="W6" s="161">
        <v>0</v>
      </c>
      <c r="X6" s="161">
        <v>0</v>
      </c>
      <c r="Y6" s="161">
        <v>0</v>
      </c>
      <c r="Z6" s="162">
        <v>0</v>
      </c>
      <c r="AA6" s="188">
        <v>0</v>
      </c>
      <c r="AB6" s="161">
        <v>0</v>
      </c>
      <c r="AC6" s="161">
        <v>0</v>
      </c>
      <c r="AD6" s="161">
        <v>0</v>
      </c>
      <c r="AE6" s="162">
        <v>0</v>
      </c>
      <c r="AF6" s="214">
        <v>0</v>
      </c>
      <c r="AG6" s="215">
        <v>0</v>
      </c>
    </row>
    <row r="7" spans="2:33" ht="24" customHeight="1">
      <c r="B7" s="198" t="s">
        <v>345</v>
      </c>
      <c r="C7" s="160">
        <f t="shared" si="0"/>
        <v>0</v>
      </c>
      <c r="D7" s="159">
        <v>0</v>
      </c>
      <c r="E7" s="161">
        <v>0</v>
      </c>
      <c r="F7" s="162">
        <v>0</v>
      </c>
      <c r="G7" s="159">
        <v>0</v>
      </c>
      <c r="H7" s="161">
        <v>0</v>
      </c>
      <c r="I7" s="162">
        <v>0</v>
      </c>
      <c r="J7" s="159">
        <v>0</v>
      </c>
      <c r="K7" s="162">
        <v>0</v>
      </c>
      <c r="L7" s="159">
        <v>0</v>
      </c>
      <c r="M7" s="161">
        <v>0</v>
      </c>
      <c r="N7" s="161">
        <v>0</v>
      </c>
      <c r="O7" s="161">
        <v>0</v>
      </c>
      <c r="P7" s="161">
        <v>0</v>
      </c>
      <c r="Q7" s="162">
        <v>0</v>
      </c>
      <c r="R7" s="163">
        <v>0</v>
      </c>
      <c r="S7" s="159">
        <v>0</v>
      </c>
      <c r="T7" s="161">
        <v>0</v>
      </c>
      <c r="U7" s="161">
        <v>0</v>
      </c>
      <c r="V7" s="161">
        <v>0</v>
      </c>
      <c r="W7" s="161">
        <v>0</v>
      </c>
      <c r="X7" s="161">
        <v>0</v>
      </c>
      <c r="Y7" s="161">
        <v>0</v>
      </c>
      <c r="Z7" s="162">
        <v>0</v>
      </c>
      <c r="AA7" s="188">
        <v>0</v>
      </c>
      <c r="AB7" s="161">
        <v>0</v>
      </c>
      <c r="AC7" s="161">
        <v>0</v>
      </c>
      <c r="AD7" s="161">
        <v>0</v>
      </c>
      <c r="AE7" s="162">
        <v>0</v>
      </c>
      <c r="AF7" s="214">
        <v>0</v>
      </c>
      <c r="AG7" s="215">
        <v>0</v>
      </c>
    </row>
    <row r="8" spans="2:33" ht="24" customHeight="1">
      <c r="B8" s="198" t="s">
        <v>346</v>
      </c>
      <c r="C8" s="160">
        <f t="shared" si="0"/>
        <v>0</v>
      </c>
      <c r="D8" s="159">
        <v>0</v>
      </c>
      <c r="E8" s="161">
        <v>0</v>
      </c>
      <c r="F8" s="162">
        <v>0</v>
      </c>
      <c r="G8" s="159">
        <v>0</v>
      </c>
      <c r="H8" s="161">
        <v>0</v>
      </c>
      <c r="I8" s="162">
        <v>0</v>
      </c>
      <c r="J8" s="159">
        <v>0</v>
      </c>
      <c r="K8" s="162">
        <v>0</v>
      </c>
      <c r="L8" s="159">
        <v>0</v>
      </c>
      <c r="M8" s="161">
        <v>0</v>
      </c>
      <c r="N8" s="161">
        <v>0</v>
      </c>
      <c r="O8" s="161">
        <v>0</v>
      </c>
      <c r="P8" s="161">
        <v>0</v>
      </c>
      <c r="Q8" s="162">
        <v>0</v>
      </c>
      <c r="R8" s="163">
        <v>0</v>
      </c>
      <c r="S8" s="159">
        <v>0</v>
      </c>
      <c r="T8" s="161">
        <v>0</v>
      </c>
      <c r="U8" s="161">
        <v>0</v>
      </c>
      <c r="V8" s="161">
        <v>0</v>
      </c>
      <c r="W8" s="161">
        <v>0</v>
      </c>
      <c r="X8" s="161">
        <v>0</v>
      </c>
      <c r="Y8" s="161">
        <v>0</v>
      </c>
      <c r="Z8" s="162">
        <v>0</v>
      </c>
      <c r="AA8" s="188">
        <v>0</v>
      </c>
      <c r="AB8" s="161">
        <v>0</v>
      </c>
      <c r="AC8" s="161">
        <v>0</v>
      </c>
      <c r="AD8" s="161">
        <v>0</v>
      </c>
      <c r="AE8" s="162">
        <v>0</v>
      </c>
      <c r="AF8" s="214">
        <v>0</v>
      </c>
      <c r="AG8" s="215">
        <v>0</v>
      </c>
    </row>
    <row r="9" spans="2:33" ht="24" customHeight="1">
      <c r="B9" s="198" t="s">
        <v>347</v>
      </c>
      <c r="C9" s="160">
        <f t="shared" si="0"/>
        <v>0</v>
      </c>
      <c r="D9" s="159">
        <v>0</v>
      </c>
      <c r="E9" s="161">
        <v>0</v>
      </c>
      <c r="F9" s="162">
        <v>0</v>
      </c>
      <c r="G9" s="159">
        <v>0</v>
      </c>
      <c r="H9" s="161">
        <v>0</v>
      </c>
      <c r="I9" s="162">
        <v>0</v>
      </c>
      <c r="J9" s="159">
        <v>0</v>
      </c>
      <c r="K9" s="162">
        <v>0</v>
      </c>
      <c r="L9" s="159">
        <v>0</v>
      </c>
      <c r="M9" s="161">
        <v>0</v>
      </c>
      <c r="N9" s="161">
        <v>0</v>
      </c>
      <c r="O9" s="161">
        <v>0</v>
      </c>
      <c r="P9" s="161">
        <v>0</v>
      </c>
      <c r="Q9" s="162">
        <v>0</v>
      </c>
      <c r="R9" s="163">
        <v>0</v>
      </c>
      <c r="S9" s="159">
        <v>0</v>
      </c>
      <c r="T9" s="161">
        <v>0</v>
      </c>
      <c r="U9" s="161">
        <v>0</v>
      </c>
      <c r="V9" s="161">
        <v>0</v>
      </c>
      <c r="W9" s="161">
        <v>0</v>
      </c>
      <c r="X9" s="161">
        <v>0</v>
      </c>
      <c r="Y9" s="161">
        <v>0</v>
      </c>
      <c r="Z9" s="162">
        <v>0</v>
      </c>
      <c r="AA9" s="188">
        <v>0</v>
      </c>
      <c r="AB9" s="161">
        <v>0</v>
      </c>
      <c r="AC9" s="161">
        <v>0</v>
      </c>
      <c r="AD9" s="161">
        <v>0</v>
      </c>
      <c r="AE9" s="162">
        <v>0</v>
      </c>
      <c r="AF9" s="214">
        <v>0</v>
      </c>
      <c r="AG9" s="215">
        <v>0</v>
      </c>
    </row>
    <row r="10" spans="2:33" ht="24" customHeight="1">
      <c r="B10" s="198" t="s">
        <v>348</v>
      </c>
      <c r="C10" s="160">
        <f t="shared" si="0"/>
        <v>0</v>
      </c>
      <c r="D10" s="159">
        <v>0</v>
      </c>
      <c r="E10" s="161">
        <v>0</v>
      </c>
      <c r="F10" s="162">
        <v>0</v>
      </c>
      <c r="G10" s="159">
        <v>0</v>
      </c>
      <c r="H10" s="161">
        <v>0</v>
      </c>
      <c r="I10" s="162">
        <v>0</v>
      </c>
      <c r="J10" s="159">
        <v>0</v>
      </c>
      <c r="K10" s="162">
        <v>0</v>
      </c>
      <c r="L10" s="159">
        <v>0</v>
      </c>
      <c r="M10" s="161">
        <v>0</v>
      </c>
      <c r="N10" s="161">
        <v>0</v>
      </c>
      <c r="O10" s="161">
        <v>0</v>
      </c>
      <c r="P10" s="161">
        <v>0</v>
      </c>
      <c r="Q10" s="162">
        <v>0</v>
      </c>
      <c r="R10" s="163">
        <v>0</v>
      </c>
      <c r="S10" s="159">
        <v>0</v>
      </c>
      <c r="T10" s="161">
        <v>0</v>
      </c>
      <c r="U10" s="161">
        <v>0</v>
      </c>
      <c r="V10" s="161">
        <v>0</v>
      </c>
      <c r="W10" s="161">
        <v>0</v>
      </c>
      <c r="X10" s="161">
        <v>0</v>
      </c>
      <c r="Y10" s="161">
        <v>0</v>
      </c>
      <c r="Z10" s="162">
        <v>0</v>
      </c>
      <c r="AA10" s="188">
        <v>0</v>
      </c>
      <c r="AB10" s="161">
        <v>0</v>
      </c>
      <c r="AC10" s="161">
        <v>0</v>
      </c>
      <c r="AD10" s="161">
        <v>0</v>
      </c>
      <c r="AE10" s="162">
        <v>0</v>
      </c>
      <c r="AF10" s="214">
        <v>0</v>
      </c>
      <c r="AG10" s="215">
        <v>0</v>
      </c>
    </row>
    <row r="11" spans="2:33" ht="24" customHeight="1">
      <c r="B11" s="198" t="s">
        <v>349</v>
      </c>
      <c r="C11" s="160">
        <f t="shared" si="0"/>
        <v>0</v>
      </c>
      <c r="D11" s="159">
        <v>0</v>
      </c>
      <c r="E11" s="161">
        <v>0</v>
      </c>
      <c r="F11" s="162">
        <v>0</v>
      </c>
      <c r="G11" s="159">
        <v>0</v>
      </c>
      <c r="H11" s="161">
        <v>0</v>
      </c>
      <c r="I11" s="162">
        <v>0</v>
      </c>
      <c r="J11" s="159">
        <v>0</v>
      </c>
      <c r="K11" s="162">
        <v>0</v>
      </c>
      <c r="L11" s="159">
        <v>0</v>
      </c>
      <c r="M11" s="161">
        <v>0</v>
      </c>
      <c r="N11" s="161">
        <v>0</v>
      </c>
      <c r="O11" s="161">
        <v>0</v>
      </c>
      <c r="P11" s="161">
        <v>0</v>
      </c>
      <c r="Q11" s="162">
        <v>0</v>
      </c>
      <c r="R11" s="163">
        <v>0</v>
      </c>
      <c r="S11" s="159">
        <v>0</v>
      </c>
      <c r="T11" s="161">
        <v>0</v>
      </c>
      <c r="U11" s="161">
        <v>0</v>
      </c>
      <c r="V11" s="161">
        <v>0</v>
      </c>
      <c r="W11" s="161">
        <v>0</v>
      </c>
      <c r="X11" s="161">
        <v>0</v>
      </c>
      <c r="Y11" s="161">
        <v>0</v>
      </c>
      <c r="Z11" s="162">
        <v>0</v>
      </c>
      <c r="AA11" s="188">
        <v>0</v>
      </c>
      <c r="AB11" s="161">
        <v>0</v>
      </c>
      <c r="AC11" s="161">
        <v>0</v>
      </c>
      <c r="AD11" s="161">
        <v>0</v>
      </c>
      <c r="AE11" s="162">
        <v>0</v>
      </c>
      <c r="AF11" s="214">
        <v>0</v>
      </c>
      <c r="AG11" s="215">
        <v>0</v>
      </c>
    </row>
    <row r="12" spans="2:33" ht="24" customHeight="1">
      <c r="B12" s="198" t="s">
        <v>350</v>
      </c>
      <c r="C12" s="160">
        <f t="shared" si="0"/>
        <v>0</v>
      </c>
      <c r="D12" s="159">
        <v>0</v>
      </c>
      <c r="E12" s="161">
        <v>0</v>
      </c>
      <c r="F12" s="162">
        <v>0</v>
      </c>
      <c r="G12" s="159">
        <v>0</v>
      </c>
      <c r="H12" s="161">
        <v>0</v>
      </c>
      <c r="I12" s="162">
        <v>0</v>
      </c>
      <c r="J12" s="159">
        <v>0</v>
      </c>
      <c r="K12" s="162">
        <v>0</v>
      </c>
      <c r="L12" s="159">
        <v>0</v>
      </c>
      <c r="M12" s="161">
        <v>0</v>
      </c>
      <c r="N12" s="161">
        <v>0</v>
      </c>
      <c r="O12" s="161">
        <v>0</v>
      </c>
      <c r="P12" s="161">
        <v>0</v>
      </c>
      <c r="Q12" s="162">
        <v>0</v>
      </c>
      <c r="R12" s="163">
        <v>0</v>
      </c>
      <c r="S12" s="159">
        <v>0</v>
      </c>
      <c r="T12" s="161">
        <v>0</v>
      </c>
      <c r="U12" s="161">
        <v>0</v>
      </c>
      <c r="V12" s="161">
        <v>0</v>
      </c>
      <c r="W12" s="161">
        <v>0</v>
      </c>
      <c r="X12" s="161">
        <v>0</v>
      </c>
      <c r="Y12" s="161">
        <v>0</v>
      </c>
      <c r="Z12" s="162">
        <v>0</v>
      </c>
      <c r="AA12" s="188">
        <v>0</v>
      </c>
      <c r="AB12" s="161">
        <v>0</v>
      </c>
      <c r="AC12" s="161">
        <v>0</v>
      </c>
      <c r="AD12" s="161">
        <v>0</v>
      </c>
      <c r="AE12" s="162">
        <v>0</v>
      </c>
      <c r="AF12" s="214">
        <v>0</v>
      </c>
      <c r="AG12" s="215">
        <v>0</v>
      </c>
    </row>
    <row r="13" spans="2:33" ht="24" customHeight="1">
      <c r="B13" s="198" t="s">
        <v>351</v>
      </c>
      <c r="C13" s="160">
        <f t="shared" si="0"/>
        <v>0</v>
      </c>
      <c r="D13" s="159">
        <v>0</v>
      </c>
      <c r="E13" s="161">
        <v>0</v>
      </c>
      <c r="F13" s="162">
        <v>0</v>
      </c>
      <c r="G13" s="159">
        <v>0</v>
      </c>
      <c r="H13" s="161">
        <v>0</v>
      </c>
      <c r="I13" s="162">
        <v>0</v>
      </c>
      <c r="J13" s="159">
        <v>0</v>
      </c>
      <c r="K13" s="162">
        <v>0</v>
      </c>
      <c r="L13" s="159">
        <v>0</v>
      </c>
      <c r="M13" s="161">
        <v>0</v>
      </c>
      <c r="N13" s="161">
        <v>0</v>
      </c>
      <c r="O13" s="161">
        <v>0</v>
      </c>
      <c r="P13" s="161">
        <v>0</v>
      </c>
      <c r="Q13" s="162">
        <v>0</v>
      </c>
      <c r="R13" s="163">
        <v>0</v>
      </c>
      <c r="S13" s="159">
        <v>0</v>
      </c>
      <c r="T13" s="161">
        <v>0</v>
      </c>
      <c r="U13" s="161">
        <v>0</v>
      </c>
      <c r="V13" s="161">
        <v>0</v>
      </c>
      <c r="W13" s="161">
        <v>0</v>
      </c>
      <c r="X13" s="161">
        <v>0</v>
      </c>
      <c r="Y13" s="161">
        <v>0</v>
      </c>
      <c r="Z13" s="162">
        <v>0</v>
      </c>
      <c r="AA13" s="188">
        <v>0</v>
      </c>
      <c r="AB13" s="161">
        <v>0</v>
      </c>
      <c r="AC13" s="161">
        <v>0</v>
      </c>
      <c r="AD13" s="161">
        <v>0</v>
      </c>
      <c r="AE13" s="162">
        <v>0</v>
      </c>
      <c r="AF13" s="214">
        <v>0</v>
      </c>
      <c r="AG13" s="215">
        <v>0</v>
      </c>
    </row>
    <row r="14" spans="2:33" ht="24" customHeight="1">
      <c r="B14" s="198" t="s">
        <v>352</v>
      </c>
      <c r="C14" s="160">
        <f t="shared" si="0"/>
        <v>0</v>
      </c>
      <c r="D14" s="159">
        <v>0</v>
      </c>
      <c r="E14" s="161">
        <v>0</v>
      </c>
      <c r="F14" s="162">
        <v>0</v>
      </c>
      <c r="G14" s="159">
        <v>0</v>
      </c>
      <c r="H14" s="161">
        <v>0</v>
      </c>
      <c r="I14" s="162">
        <v>0</v>
      </c>
      <c r="J14" s="159">
        <v>0</v>
      </c>
      <c r="K14" s="162">
        <v>0</v>
      </c>
      <c r="L14" s="159">
        <v>0</v>
      </c>
      <c r="M14" s="161">
        <v>0</v>
      </c>
      <c r="N14" s="161">
        <v>0</v>
      </c>
      <c r="O14" s="161">
        <v>0</v>
      </c>
      <c r="P14" s="161">
        <v>0</v>
      </c>
      <c r="Q14" s="162">
        <v>0</v>
      </c>
      <c r="R14" s="163">
        <v>0</v>
      </c>
      <c r="S14" s="159">
        <v>0</v>
      </c>
      <c r="T14" s="161">
        <v>0</v>
      </c>
      <c r="U14" s="161">
        <v>0</v>
      </c>
      <c r="V14" s="161">
        <v>0</v>
      </c>
      <c r="W14" s="161">
        <v>0</v>
      </c>
      <c r="X14" s="161">
        <v>0</v>
      </c>
      <c r="Y14" s="161">
        <v>0</v>
      </c>
      <c r="Z14" s="162">
        <v>0</v>
      </c>
      <c r="AA14" s="188">
        <v>0</v>
      </c>
      <c r="AB14" s="161">
        <v>0</v>
      </c>
      <c r="AC14" s="161">
        <v>0</v>
      </c>
      <c r="AD14" s="161">
        <v>0</v>
      </c>
      <c r="AE14" s="162">
        <v>0</v>
      </c>
      <c r="AF14" s="214">
        <v>0</v>
      </c>
      <c r="AG14" s="215">
        <v>0</v>
      </c>
    </row>
    <row r="15" spans="2:33" ht="24" customHeight="1">
      <c r="B15" s="198" t="s">
        <v>353</v>
      </c>
      <c r="C15" s="160">
        <f t="shared" si="0"/>
        <v>0</v>
      </c>
      <c r="D15" s="159">
        <v>0</v>
      </c>
      <c r="E15" s="161">
        <v>0</v>
      </c>
      <c r="F15" s="162">
        <v>0</v>
      </c>
      <c r="G15" s="159">
        <v>0</v>
      </c>
      <c r="H15" s="161">
        <v>0</v>
      </c>
      <c r="I15" s="162">
        <v>0</v>
      </c>
      <c r="J15" s="159">
        <v>0</v>
      </c>
      <c r="K15" s="162">
        <v>0</v>
      </c>
      <c r="L15" s="159">
        <v>0</v>
      </c>
      <c r="M15" s="161">
        <v>0</v>
      </c>
      <c r="N15" s="161">
        <v>0</v>
      </c>
      <c r="O15" s="161">
        <v>0</v>
      </c>
      <c r="P15" s="161">
        <v>0</v>
      </c>
      <c r="Q15" s="162">
        <v>0</v>
      </c>
      <c r="R15" s="163">
        <v>0</v>
      </c>
      <c r="S15" s="159">
        <v>0</v>
      </c>
      <c r="T15" s="161">
        <v>0</v>
      </c>
      <c r="U15" s="161">
        <v>0</v>
      </c>
      <c r="V15" s="161">
        <v>0</v>
      </c>
      <c r="W15" s="161">
        <v>0</v>
      </c>
      <c r="X15" s="161">
        <v>0</v>
      </c>
      <c r="Y15" s="161">
        <v>0</v>
      </c>
      <c r="Z15" s="162">
        <v>0</v>
      </c>
      <c r="AA15" s="188">
        <v>0</v>
      </c>
      <c r="AB15" s="161">
        <v>0</v>
      </c>
      <c r="AC15" s="161">
        <v>0</v>
      </c>
      <c r="AD15" s="161">
        <v>0</v>
      </c>
      <c r="AE15" s="162">
        <v>0</v>
      </c>
      <c r="AF15" s="214">
        <v>0</v>
      </c>
      <c r="AG15" s="215">
        <v>0</v>
      </c>
    </row>
    <row r="16" spans="2:33" ht="24" customHeight="1">
      <c r="B16" s="198" t="s">
        <v>354</v>
      </c>
      <c r="C16" s="160">
        <f t="shared" si="0"/>
        <v>0</v>
      </c>
      <c r="D16" s="159">
        <v>0</v>
      </c>
      <c r="E16" s="161">
        <v>0</v>
      </c>
      <c r="F16" s="162">
        <v>0</v>
      </c>
      <c r="G16" s="159">
        <v>0</v>
      </c>
      <c r="H16" s="161">
        <v>0</v>
      </c>
      <c r="I16" s="162">
        <v>0</v>
      </c>
      <c r="J16" s="159">
        <v>0</v>
      </c>
      <c r="K16" s="162">
        <v>0</v>
      </c>
      <c r="L16" s="159">
        <v>0</v>
      </c>
      <c r="M16" s="161">
        <v>0</v>
      </c>
      <c r="N16" s="161">
        <v>0</v>
      </c>
      <c r="O16" s="161">
        <v>0</v>
      </c>
      <c r="P16" s="161">
        <v>0</v>
      </c>
      <c r="Q16" s="162">
        <v>0</v>
      </c>
      <c r="R16" s="163">
        <v>0</v>
      </c>
      <c r="S16" s="159">
        <v>0</v>
      </c>
      <c r="T16" s="161">
        <v>0</v>
      </c>
      <c r="U16" s="161">
        <v>0</v>
      </c>
      <c r="V16" s="161">
        <v>0</v>
      </c>
      <c r="W16" s="161">
        <v>0</v>
      </c>
      <c r="X16" s="161">
        <v>0</v>
      </c>
      <c r="Y16" s="161">
        <v>0</v>
      </c>
      <c r="Z16" s="162">
        <v>0</v>
      </c>
      <c r="AA16" s="188">
        <v>0</v>
      </c>
      <c r="AB16" s="161">
        <v>0</v>
      </c>
      <c r="AC16" s="161">
        <v>0</v>
      </c>
      <c r="AD16" s="161">
        <v>0</v>
      </c>
      <c r="AE16" s="162">
        <v>0</v>
      </c>
      <c r="AF16" s="214">
        <v>0</v>
      </c>
      <c r="AG16" s="215">
        <v>0</v>
      </c>
    </row>
    <row r="17" spans="2:33" ht="24" customHeight="1">
      <c r="B17" s="198" t="s">
        <v>355</v>
      </c>
      <c r="C17" s="160">
        <f t="shared" si="0"/>
        <v>0</v>
      </c>
      <c r="D17" s="159">
        <v>0</v>
      </c>
      <c r="E17" s="161">
        <v>0</v>
      </c>
      <c r="F17" s="162">
        <v>0</v>
      </c>
      <c r="G17" s="159">
        <v>0</v>
      </c>
      <c r="H17" s="161">
        <v>0</v>
      </c>
      <c r="I17" s="162">
        <v>0</v>
      </c>
      <c r="J17" s="159">
        <v>0</v>
      </c>
      <c r="K17" s="162">
        <v>0</v>
      </c>
      <c r="L17" s="159">
        <v>0</v>
      </c>
      <c r="M17" s="161">
        <v>0</v>
      </c>
      <c r="N17" s="161">
        <v>0</v>
      </c>
      <c r="O17" s="161">
        <v>0</v>
      </c>
      <c r="P17" s="161">
        <v>0</v>
      </c>
      <c r="Q17" s="162">
        <v>0</v>
      </c>
      <c r="R17" s="163">
        <v>0</v>
      </c>
      <c r="S17" s="159">
        <v>0</v>
      </c>
      <c r="T17" s="161">
        <v>0</v>
      </c>
      <c r="U17" s="161">
        <v>0</v>
      </c>
      <c r="V17" s="161">
        <v>0</v>
      </c>
      <c r="W17" s="161">
        <v>0</v>
      </c>
      <c r="X17" s="161">
        <v>0</v>
      </c>
      <c r="Y17" s="161">
        <v>0</v>
      </c>
      <c r="Z17" s="162">
        <v>0</v>
      </c>
      <c r="AA17" s="188">
        <v>0</v>
      </c>
      <c r="AB17" s="161">
        <v>0</v>
      </c>
      <c r="AC17" s="161">
        <v>0</v>
      </c>
      <c r="AD17" s="161">
        <v>0</v>
      </c>
      <c r="AE17" s="162">
        <v>0</v>
      </c>
      <c r="AF17" s="214">
        <v>0</v>
      </c>
      <c r="AG17" s="215">
        <v>0</v>
      </c>
    </row>
    <row r="18" spans="2:33" ht="24" customHeight="1">
      <c r="B18" s="198" t="s">
        <v>356</v>
      </c>
      <c r="C18" s="160">
        <f t="shared" si="0"/>
        <v>0</v>
      </c>
      <c r="D18" s="159">
        <v>0</v>
      </c>
      <c r="E18" s="161">
        <v>0</v>
      </c>
      <c r="F18" s="162">
        <v>0</v>
      </c>
      <c r="G18" s="159">
        <v>0</v>
      </c>
      <c r="H18" s="161">
        <v>0</v>
      </c>
      <c r="I18" s="162">
        <v>0</v>
      </c>
      <c r="J18" s="159">
        <v>0</v>
      </c>
      <c r="K18" s="162">
        <v>0</v>
      </c>
      <c r="L18" s="159">
        <v>0</v>
      </c>
      <c r="M18" s="161">
        <v>0</v>
      </c>
      <c r="N18" s="161">
        <v>0</v>
      </c>
      <c r="O18" s="161">
        <v>0</v>
      </c>
      <c r="P18" s="161">
        <v>0</v>
      </c>
      <c r="Q18" s="162">
        <v>0</v>
      </c>
      <c r="R18" s="163">
        <v>0</v>
      </c>
      <c r="S18" s="159">
        <v>0</v>
      </c>
      <c r="T18" s="161">
        <v>0</v>
      </c>
      <c r="U18" s="161">
        <v>0</v>
      </c>
      <c r="V18" s="161">
        <v>0</v>
      </c>
      <c r="W18" s="161">
        <v>0</v>
      </c>
      <c r="X18" s="161">
        <v>0</v>
      </c>
      <c r="Y18" s="161">
        <v>0</v>
      </c>
      <c r="Z18" s="162">
        <v>0</v>
      </c>
      <c r="AA18" s="188">
        <v>0</v>
      </c>
      <c r="AB18" s="161">
        <v>0</v>
      </c>
      <c r="AC18" s="161">
        <v>0</v>
      </c>
      <c r="AD18" s="161">
        <v>0</v>
      </c>
      <c r="AE18" s="162">
        <v>0</v>
      </c>
      <c r="AF18" s="214">
        <v>0</v>
      </c>
      <c r="AG18" s="215">
        <v>0</v>
      </c>
    </row>
    <row r="19" spans="2:33" ht="24" customHeight="1">
      <c r="B19" s="198" t="s">
        <v>357</v>
      </c>
      <c r="C19" s="160">
        <f t="shared" si="0"/>
        <v>0</v>
      </c>
      <c r="D19" s="159">
        <v>0</v>
      </c>
      <c r="E19" s="161">
        <v>0</v>
      </c>
      <c r="F19" s="162">
        <v>0</v>
      </c>
      <c r="G19" s="159">
        <v>0</v>
      </c>
      <c r="H19" s="161">
        <v>0</v>
      </c>
      <c r="I19" s="162">
        <v>0</v>
      </c>
      <c r="J19" s="159">
        <v>0</v>
      </c>
      <c r="K19" s="162">
        <v>0</v>
      </c>
      <c r="L19" s="159">
        <v>0</v>
      </c>
      <c r="M19" s="161">
        <v>0</v>
      </c>
      <c r="N19" s="161">
        <v>0</v>
      </c>
      <c r="O19" s="161">
        <v>0</v>
      </c>
      <c r="P19" s="161">
        <v>0</v>
      </c>
      <c r="Q19" s="162">
        <v>0</v>
      </c>
      <c r="R19" s="163">
        <v>0</v>
      </c>
      <c r="S19" s="159">
        <v>0</v>
      </c>
      <c r="T19" s="161">
        <v>0</v>
      </c>
      <c r="U19" s="161">
        <v>0</v>
      </c>
      <c r="V19" s="161">
        <v>0</v>
      </c>
      <c r="W19" s="161">
        <v>0</v>
      </c>
      <c r="X19" s="161">
        <v>0</v>
      </c>
      <c r="Y19" s="161">
        <v>0</v>
      </c>
      <c r="Z19" s="162">
        <v>0</v>
      </c>
      <c r="AA19" s="188">
        <v>0</v>
      </c>
      <c r="AB19" s="161">
        <v>0</v>
      </c>
      <c r="AC19" s="161">
        <v>0</v>
      </c>
      <c r="AD19" s="161">
        <v>0</v>
      </c>
      <c r="AE19" s="162">
        <v>0</v>
      </c>
      <c r="AF19" s="214">
        <v>0</v>
      </c>
      <c r="AG19" s="215">
        <v>0</v>
      </c>
    </row>
    <row r="20" spans="2:33" ht="24" customHeight="1">
      <c r="B20" s="198" t="s">
        <v>358</v>
      </c>
      <c r="C20" s="160">
        <f t="shared" si="0"/>
        <v>0</v>
      </c>
      <c r="D20" s="159">
        <v>0</v>
      </c>
      <c r="E20" s="161">
        <v>0</v>
      </c>
      <c r="F20" s="162">
        <v>0</v>
      </c>
      <c r="G20" s="159">
        <v>0</v>
      </c>
      <c r="H20" s="161">
        <v>0</v>
      </c>
      <c r="I20" s="162">
        <v>0</v>
      </c>
      <c r="J20" s="159">
        <v>0</v>
      </c>
      <c r="K20" s="162">
        <v>0</v>
      </c>
      <c r="L20" s="159">
        <v>0</v>
      </c>
      <c r="M20" s="161">
        <v>0</v>
      </c>
      <c r="N20" s="161">
        <v>0</v>
      </c>
      <c r="O20" s="161">
        <v>0</v>
      </c>
      <c r="P20" s="161">
        <v>0</v>
      </c>
      <c r="Q20" s="162">
        <v>0</v>
      </c>
      <c r="R20" s="163">
        <v>0</v>
      </c>
      <c r="S20" s="159">
        <v>0</v>
      </c>
      <c r="T20" s="161">
        <v>0</v>
      </c>
      <c r="U20" s="161">
        <v>0</v>
      </c>
      <c r="V20" s="161">
        <v>0</v>
      </c>
      <c r="W20" s="161">
        <v>0</v>
      </c>
      <c r="X20" s="161">
        <v>0</v>
      </c>
      <c r="Y20" s="161">
        <v>0</v>
      </c>
      <c r="Z20" s="162">
        <v>0</v>
      </c>
      <c r="AA20" s="188">
        <v>0</v>
      </c>
      <c r="AB20" s="161">
        <v>0</v>
      </c>
      <c r="AC20" s="161">
        <v>0</v>
      </c>
      <c r="AD20" s="161">
        <v>0</v>
      </c>
      <c r="AE20" s="162">
        <v>0</v>
      </c>
      <c r="AF20" s="214">
        <v>0</v>
      </c>
      <c r="AG20" s="215">
        <v>0</v>
      </c>
    </row>
    <row r="21" spans="2:33" ht="24" customHeight="1">
      <c r="B21" s="198" t="s">
        <v>359</v>
      </c>
      <c r="C21" s="160">
        <f t="shared" si="0"/>
        <v>0</v>
      </c>
      <c r="D21" s="159">
        <v>0</v>
      </c>
      <c r="E21" s="161">
        <v>0</v>
      </c>
      <c r="F21" s="162">
        <v>0</v>
      </c>
      <c r="G21" s="159">
        <v>0</v>
      </c>
      <c r="H21" s="161">
        <v>0</v>
      </c>
      <c r="I21" s="162">
        <v>0</v>
      </c>
      <c r="J21" s="159">
        <v>0</v>
      </c>
      <c r="K21" s="162">
        <v>0</v>
      </c>
      <c r="L21" s="159">
        <v>0</v>
      </c>
      <c r="M21" s="161">
        <v>0</v>
      </c>
      <c r="N21" s="161">
        <v>0</v>
      </c>
      <c r="O21" s="161">
        <v>0</v>
      </c>
      <c r="P21" s="161">
        <v>0</v>
      </c>
      <c r="Q21" s="162">
        <v>0</v>
      </c>
      <c r="R21" s="163">
        <v>0</v>
      </c>
      <c r="S21" s="159">
        <v>0</v>
      </c>
      <c r="T21" s="161">
        <v>0</v>
      </c>
      <c r="U21" s="161">
        <v>0</v>
      </c>
      <c r="V21" s="161">
        <v>0</v>
      </c>
      <c r="W21" s="161">
        <v>0</v>
      </c>
      <c r="X21" s="161">
        <v>0</v>
      </c>
      <c r="Y21" s="161">
        <v>0</v>
      </c>
      <c r="Z21" s="162">
        <v>0</v>
      </c>
      <c r="AA21" s="188">
        <v>0</v>
      </c>
      <c r="AB21" s="161">
        <v>0</v>
      </c>
      <c r="AC21" s="161">
        <v>0</v>
      </c>
      <c r="AD21" s="161">
        <v>0</v>
      </c>
      <c r="AE21" s="162">
        <v>0</v>
      </c>
      <c r="AF21" s="214">
        <v>0</v>
      </c>
      <c r="AG21" s="215">
        <v>0</v>
      </c>
    </row>
    <row r="22" spans="2:33" ht="24" customHeight="1">
      <c r="B22" s="198" t="s">
        <v>360</v>
      </c>
      <c r="C22" s="160">
        <f t="shared" si="0"/>
        <v>0</v>
      </c>
      <c r="D22" s="159">
        <v>0</v>
      </c>
      <c r="E22" s="161">
        <v>0</v>
      </c>
      <c r="F22" s="162">
        <v>0</v>
      </c>
      <c r="G22" s="159">
        <v>0</v>
      </c>
      <c r="H22" s="161">
        <v>0</v>
      </c>
      <c r="I22" s="162">
        <v>0</v>
      </c>
      <c r="J22" s="159">
        <v>0</v>
      </c>
      <c r="K22" s="162">
        <v>0</v>
      </c>
      <c r="L22" s="159">
        <v>0</v>
      </c>
      <c r="M22" s="161">
        <v>0</v>
      </c>
      <c r="N22" s="161">
        <v>0</v>
      </c>
      <c r="O22" s="161">
        <v>0</v>
      </c>
      <c r="P22" s="161">
        <v>0</v>
      </c>
      <c r="Q22" s="162">
        <v>0</v>
      </c>
      <c r="R22" s="163">
        <v>0</v>
      </c>
      <c r="S22" s="159">
        <v>0</v>
      </c>
      <c r="T22" s="161">
        <v>0</v>
      </c>
      <c r="U22" s="161">
        <v>0</v>
      </c>
      <c r="V22" s="161">
        <v>0</v>
      </c>
      <c r="W22" s="161">
        <v>0</v>
      </c>
      <c r="X22" s="161">
        <v>0</v>
      </c>
      <c r="Y22" s="161">
        <v>0</v>
      </c>
      <c r="Z22" s="162">
        <v>0</v>
      </c>
      <c r="AA22" s="188">
        <v>0</v>
      </c>
      <c r="AB22" s="161">
        <v>0</v>
      </c>
      <c r="AC22" s="161">
        <v>0</v>
      </c>
      <c r="AD22" s="161">
        <v>0</v>
      </c>
      <c r="AE22" s="162">
        <v>0</v>
      </c>
      <c r="AF22" s="214">
        <v>0</v>
      </c>
      <c r="AG22" s="215">
        <v>0</v>
      </c>
    </row>
    <row r="23" spans="2:33" ht="24" customHeight="1">
      <c r="B23" s="198" t="s">
        <v>361</v>
      </c>
      <c r="C23" s="160">
        <f t="shared" si="0"/>
        <v>0</v>
      </c>
      <c r="D23" s="159">
        <v>0</v>
      </c>
      <c r="E23" s="161">
        <v>0</v>
      </c>
      <c r="F23" s="162">
        <v>0</v>
      </c>
      <c r="G23" s="159">
        <v>0</v>
      </c>
      <c r="H23" s="161">
        <v>0</v>
      </c>
      <c r="I23" s="162">
        <v>0</v>
      </c>
      <c r="J23" s="159">
        <v>0</v>
      </c>
      <c r="K23" s="162">
        <v>0</v>
      </c>
      <c r="L23" s="159">
        <v>0</v>
      </c>
      <c r="M23" s="161">
        <v>0</v>
      </c>
      <c r="N23" s="161">
        <v>0</v>
      </c>
      <c r="O23" s="161">
        <v>0</v>
      </c>
      <c r="P23" s="161">
        <v>0</v>
      </c>
      <c r="Q23" s="162">
        <v>0</v>
      </c>
      <c r="R23" s="163">
        <v>0</v>
      </c>
      <c r="S23" s="159">
        <v>0</v>
      </c>
      <c r="T23" s="161">
        <v>0</v>
      </c>
      <c r="U23" s="161">
        <v>0</v>
      </c>
      <c r="V23" s="161">
        <v>0</v>
      </c>
      <c r="W23" s="161">
        <v>0</v>
      </c>
      <c r="X23" s="161">
        <v>0</v>
      </c>
      <c r="Y23" s="161">
        <v>0</v>
      </c>
      <c r="Z23" s="162">
        <v>0</v>
      </c>
      <c r="AA23" s="188">
        <v>0</v>
      </c>
      <c r="AB23" s="161">
        <v>0</v>
      </c>
      <c r="AC23" s="161">
        <v>0</v>
      </c>
      <c r="AD23" s="161">
        <v>0</v>
      </c>
      <c r="AE23" s="162">
        <v>0</v>
      </c>
      <c r="AF23" s="214">
        <v>0</v>
      </c>
      <c r="AG23" s="215">
        <v>0</v>
      </c>
    </row>
    <row r="24" spans="2:33" ht="24" customHeight="1">
      <c r="B24" s="198" t="s">
        <v>362</v>
      </c>
      <c r="C24" s="160">
        <f t="shared" si="0"/>
        <v>0</v>
      </c>
      <c r="D24" s="159">
        <v>0</v>
      </c>
      <c r="E24" s="161">
        <v>0</v>
      </c>
      <c r="F24" s="162">
        <v>0</v>
      </c>
      <c r="G24" s="159">
        <v>0</v>
      </c>
      <c r="H24" s="161">
        <v>0</v>
      </c>
      <c r="I24" s="162">
        <v>0</v>
      </c>
      <c r="J24" s="159">
        <v>0</v>
      </c>
      <c r="K24" s="162">
        <v>0</v>
      </c>
      <c r="L24" s="159">
        <v>0</v>
      </c>
      <c r="M24" s="161">
        <v>0</v>
      </c>
      <c r="N24" s="161">
        <v>0</v>
      </c>
      <c r="O24" s="161">
        <v>0</v>
      </c>
      <c r="P24" s="161">
        <v>0</v>
      </c>
      <c r="Q24" s="162">
        <v>0</v>
      </c>
      <c r="R24" s="163">
        <v>0</v>
      </c>
      <c r="S24" s="159">
        <v>0</v>
      </c>
      <c r="T24" s="161">
        <v>0</v>
      </c>
      <c r="U24" s="161">
        <v>0</v>
      </c>
      <c r="V24" s="161">
        <v>0</v>
      </c>
      <c r="W24" s="161">
        <v>0</v>
      </c>
      <c r="X24" s="161">
        <v>0</v>
      </c>
      <c r="Y24" s="161">
        <v>0</v>
      </c>
      <c r="Z24" s="162">
        <v>0</v>
      </c>
      <c r="AA24" s="188">
        <v>0</v>
      </c>
      <c r="AB24" s="161">
        <v>0</v>
      </c>
      <c r="AC24" s="161">
        <v>0</v>
      </c>
      <c r="AD24" s="161">
        <v>0</v>
      </c>
      <c r="AE24" s="162">
        <v>0</v>
      </c>
      <c r="AF24" s="214">
        <v>0</v>
      </c>
      <c r="AG24" s="215">
        <v>0</v>
      </c>
    </row>
    <row r="25" spans="2:33" ht="24" customHeight="1" thickBot="1">
      <c r="B25" s="201" t="s">
        <v>363</v>
      </c>
      <c r="C25" s="168">
        <f t="shared" si="0"/>
        <v>0</v>
      </c>
      <c r="D25" s="167">
        <v>0</v>
      </c>
      <c r="E25" s="169">
        <v>0</v>
      </c>
      <c r="F25" s="170">
        <v>0</v>
      </c>
      <c r="G25" s="167">
        <v>0</v>
      </c>
      <c r="H25" s="169">
        <v>0</v>
      </c>
      <c r="I25" s="170">
        <v>0</v>
      </c>
      <c r="J25" s="167">
        <v>0</v>
      </c>
      <c r="K25" s="170">
        <v>0</v>
      </c>
      <c r="L25" s="167">
        <v>0</v>
      </c>
      <c r="M25" s="169">
        <v>0</v>
      </c>
      <c r="N25" s="169">
        <v>0</v>
      </c>
      <c r="O25" s="169">
        <v>0</v>
      </c>
      <c r="P25" s="169">
        <v>0</v>
      </c>
      <c r="Q25" s="170">
        <v>0</v>
      </c>
      <c r="R25" s="171">
        <v>0</v>
      </c>
      <c r="S25" s="167">
        <v>0</v>
      </c>
      <c r="T25" s="169">
        <v>0</v>
      </c>
      <c r="U25" s="169">
        <v>0</v>
      </c>
      <c r="V25" s="169">
        <v>0</v>
      </c>
      <c r="W25" s="169">
        <v>0</v>
      </c>
      <c r="X25" s="169">
        <v>0</v>
      </c>
      <c r="Y25" s="169">
        <v>0</v>
      </c>
      <c r="Z25" s="170">
        <v>0</v>
      </c>
      <c r="AA25" s="189">
        <v>0</v>
      </c>
      <c r="AB25" s="169">
        <v>0</v>
      </c>
      <c r="AC25" s="169">
        <v>0</v>
      </c>
      <c r="AD25" s="169">
        <v>0</v>
      </c>
      <c r="AE25" s="170">
        <v>0</v>
      </c>
      <c r="AF25" s="216">
        <v>0</v>
      </c>
      <c r="AG25" s="217">
        <v>0</v>
      </c>
    </row>
    <row r="26" spans="2:33" ht="25.5" customHeight="1" thickBot="1" thickTop="1">
      <c r="B26" s="175" t="s">
        <v>93</v>
      </c>
      <c r="C26" s="176">
        <f aca="true" t="shared" si="1" ref="C26:AG26">SUM(C6:C25)</f>
        <v>0</v>
      </c>
      <c r="D26" s="177">
        <f t="shared" si="1"/>
        <v>0</v>
      </c>
      <c r="E26" s="178">
        <f t="shared" si="1"/>
        <v>0</v>
      </c>
      <c r="F26" s="179">
        <f t="shared" si="1"/>
        <v>0</v>
      </c>
      <c r="G26" s="177">
        <f t="shared" si="1"/>
        <v>0</v>
      </c>
      <c r="H26" s="178">
        <f t="shared" si="1"/>
        <v>0</v>
      </c>
      <c r="I26" s="179">
        <f t="shared" si="1"/>
        <v>0</v>
      </c>
      <c r="J26" s="177">
        <f t="shared" si="1"/>
        <v>0</v>
      </c>
      <c r="K26" s="179">
        <f t="shared" si="1"/>
        <v>0</v>
      </c>
      <c r="L26" s="177">
        <f t="shared" si="1"/>
        <v>0</v>
      </c>
      <c r="M26" s="178">
        <f t="shared" si="1"/>
        <v>0</v>
      </c>
      <c r="N26" s="178">
        <f t="shared" si="1"/>
        <v>0</v>
      </c>
      <c r="O26" s="178">
        <f t="shared" si="1"/>
        <v>0</v>
      </c>
      <c r="P26" s="178">
        <f t="shared" si="1"/>
        <v>0</v>
      </c>
      <c r="Q26" s="179">
        <f t="shared" si="1"/>
        <v>0</v>
      </c>
      <c r="R26" s="180">
        <f t="shared" si="1"/>
        <v>0</v>
      </c>
      <c r="S26" s="177">
        <f t="shared" si="1"/>
        <v>0</v>
      </c>
      <c r="T26" s="178">
        <f t="shared" si="1"/>
        <v>0</v>
      </c>
      <c r="U26" s="178">
        <f t="shared" si="1"/>
        <v>0</v>
      </c>
      <c r="V26" s="178">
        <f t="shared" si="1"/>
        <v>0</v>
      </c>
      <c r="W26" s="178">
        <f t="shared" si="1"/>
        <v>0</v>
      </c>
      <c r="X26" s="178">
        <f t="shared" si="1"/>
        <v>0</v>
      </c>
      <c r="Y26" s="178">
        <f t="shared" si="1"/>
        <v>0</v>
      </c>
      <c r="Z26" s="179">
        <f t="shared" si="1"/>
        <v>0</v>
      </c>
      <c r="AA26" s="190">
        <f t="shared" si="1"/>
        <v>0</v>
      </c>
      <c r="AB26" s="178">
        <f t="shared" si="1"/>
        <v>0</v>
      </c>
      <c r="AC26" s="178">
        <f t="shared" si="1"/>
        <v>0</v>
      </c>
      <c r="AD26" s="178">
        <f t="shared" si="1"/>
        <v>0</v>
      </c>
      <c r="AE26" s="179">
        <f t="shared" si="1"/>
        <v>0</v>
      </c>
      <c r="AF26" s="257">
        <f t="shared" si="1"/>
        <v>0</v>
      </c>
      <c r="AG26" s="255">
        <f t="shared" si="1"/>
        <v>0</v>
      </c>
    </row>
    <row r="27" ht="13.5" thickTop="1"/>
  </sheetData>
  <sheetProtection/>
  <mergeCells count="34">
    <mergeCell ref="S2:S5"/>
    <mergeCell ref="T2:Z2"/>
    <mergeCell ref="AG3:AG5"/>
    <mergeCell ref="X3:X5"/>
    <mergeCell ref="Y3:Y5"/>
    <mergeCell ref="Z3:Z5"/>
    <mergeCell ref="AD3:AD5"/>
    <mergeCell ref="AE3:AE5"/>
    <mergeCell ref="AF3:AF5"/>
    <mergeCell ref="AF2:AG2"/>
    <mergeCell ref="D3:D5"/>
    <mergeCell ref="E3:E5"/>
    <mergeCell ref="F3:F5"/>
    <mergeCell ref="G3:G5"/>
    <mergeCell ref="H3:H5"/>
    <mergeCell ref="I3:I5"/>
    <mergeCell ref="J3:J5"/>
    <mergeCell ref="K3:K5"/>
    <mergeCell ref="L3:L5"/>
    <mergeCell ref="AA2:AA5"/>
    <mergeCell ref="AB2:AB5"/>
    <mergeCell ref="AC2:AC5"/>
    <mergeCell ref="AD2:AE2"/>
    <mergeCell ref="T3:T5"/>
    <mergeCell ref="U3:U5"/>
    <mergeCell ref="V3:V5"/>
    <mergeCell ref="W3:W5"/>
    <mergeCell ref="C2:C5"/>
    <mergeCell ref="D2:F2"/>
    <mergeCell ref="G2:I2"/>
    <mergeCell ref="J2:K2"/>
    <mergeCell ref="L2:Q2"/>
    <mergeCell ref="R2:R5"/>
    <mergeCell ref="M3:Q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F26"/>
  <sheetViews>
    <sheetView view="pageBreakPreview" zoomScale="60" zoomScaleNormal="70" zoomScalePageLayoutView="0" workbookViewId="0" topLeftCell="A1">
      <pane xSplit="3" ySplit="5" topLeftCell="I24" activePane="bottomRight" state="frozen"/>
      <selection pane="topLeft" activeCell="A1" sqref="A1"/>
      <selection pane="topRight" activeCell="D1" sqref="D1"/>
      <selection pane="bottomLeft" activeCell="A6" sqref="A6"/>
      <selection pane="bottomRight" activeCell="W44" sqref="W44"/>
    </sheetView>
  </sheetViews>
  <sheetFormatPr defaultColWidth="8.875" defaultRowHeight="13.5"/>
  <cols>
    <col min="1" max="1" width="3.625" style="184" customWidth="1"/>
    <col min="2" max="2" width="22.50390625" style="184" customWidth="1"/>
    <col min="3" max="7" width="9.375" style="184" customWidth="1"/>
    <col min="8" max="17" width="7.875" style="184" customWidth="1"/>
    <col min="18" max="18" width="8.50390625" style="184" customWidth="1"/>
    <col min="19" max="32" width="7.875" style="184" customWidth="1"/>
    <col min="33" max="16384" width="8.875" style="184" customWidth="1"/>
  </cols>
  <sheetData>
    <row r="1" spans="1:32" s="192" customFormat="1" ht="35.25" customHeight="1" thickBot="1">
      <c r="A1" s="329"/>
      <c r="B1" s="191" t="s">
        <v>113</v>
      </c>
      <c r="AF1" s="193" t="s">
        <v>55</v>
      </c>
    </row>
    <row r="2" spans="2:32" s="153" customFormat="1" ht="30" customHeight="1" thickTop="1">
      <c r="B2" s="185"/>
      <c r="C2" s="564" t="s">
        <v>114</v>
      </c>
      <c r="D2" s="565" t="s">
        <v>57</v>
      </c>
      <c r="E2" s="566"/>
      <c r="F2" s="566"/>
      <c r="G2" s="567"/>
      <c r="H2" s="568" t="s">
        <v>115</v>
      </c>
      <c r="I2" s="569"/>
      <c r="J2" s="570"/>
      <c r="K2" s="565" t="s">
        <v>59</v>
      </c>
      <c r="L2" s="567"/>
      <c r="M2" s="534" t="s">
        <v>116</v>
      </c>
      <c r="N2" s="532"/>
      <c r="O2" s="532"/>
      <c r="P2" s="532"/>
      <c r="Q2" s="532"/>
      <c r="R2" s="533"/>
      <c r="S2" s="566" t="s">
        <v>61</v>
      </c>
      <c r="T2" s="565" t="s">
        <v>62</v>
      </c>
      <c r="U2" s="564" t="s">
        <v>99</v>
      </c>
      <c r="V2" s="566"/>
      <c r="W2" s="566"/>
      <c r="X2" s="566"/>
      <c r="Y2" s="566"/>
      <c r="Z2" s="566"/>
      <c r="AA2" s="567"/>
      <c r="AB2" s="534" t="s">
        <v>64</v>
      </c>
      <c r="AC2" s="571" t="s">
        <v>100</v>
      </c>
      <c r="AD2" s="573" t="s">
        <v>66</v>
      </c>
      <c r="AE2" s="529" t="s">
        <v>101</v>
      </c>
      <c r="AF2" s="570"/>
    </row>
    <row r="3" spans="2:32" s="153" customFormat="1" ht="18" customHeight="1">
      <c r="B3" s="186"/>
      <c r="C3" s="561"/>
      <c r="D3" s="537" t="s">
        <v>69</v>
      </c>
      <c r="E3" s="538" t="s">
        <v>70</v>
      </c>
      <c r="F3" s="538" t="s">
        <v>71</v>
      </c>
      <c r="G3" s="535" t="s">
        <v>72</v>
      </c>
      <c r="H3" s="555" t="s">
        <v>73</v>
      </c>
      <c r="I3" s="539" t="s">
        <v>74</v>
      </c>
      <c r="J3" s="552" t="s">
        <v>72</v>
      </c>
      <c r="K3" s="555" t="s">
        <v>106</v>
      </c>
      <c r="L3" s="552" t="s">
        <v>107</v>
      </c>
      <c r="M3" s="557"/>
      <c r="N3" s="558" t="s">
        <v>103</v>
      </c>
      <c r="O3" s="559"/>
      <c r="P3" s="559"/>
      <c r="Q3" s="559"/>
      <c r="R3" s="560"/>
      <c r="S3" s="584"/>
      <c r="T3" s="557"/>
      <c r="U3" s="538" t="s">
        <v>78</v>
      </c>
      <c r="V3" s="538" t="s">
        <v>79</v>
      </c>
      <c r="W3" s="538" t="s">
        <v>80</v>
      </c>
      <c r="X3" s="538" t="s">
        <v>81</v>
      </c>
      <c r="Y3" s="538" t="s">
        <v>82</v>
      </c>
      <c r="Z3" s="538" t="s">
        <v>72</v>
      </c>
      <c r="AA3" s="552" t="s">
        <v>83</v>
      </c>
      <c r="AB3" s="556"/>
      <c r="AC3" s="550"/>
      <c r="AD3" s="574"/>
      <c r="AE3" s="539" t="s">
        <v>84</v>
      </c>
      <c r="AF3" s="572" t="s">
        <v>85</v>
      </c>
    </row>
    <row r="4" spans="2:32" s="153" customFormat="1" ht="18" customHeight="1">
      <c r="B4" s="186"/>
      <c r="C4" s="561"/>
      <c r="D4" s="537"/>
      <c r="E4" s="538"/>
      <c r="F4" s="538"/>
      <c r="G4" s="535"/>
      <c r="H4" s="556"/>
      <c r="I4" s="550"/>
      <c r="J4" s="553"/>
      <c r="K4" s="556"/>
      <c r="L4" s="553"/>
      <c r="M4" s="557"/>
      <c r="N4" s="561"/>
      <c r="O4" s="562"/>
      <c r="P4" s="562"/>
      <c r="Q4" s="562"/>
      <c r="R4" s="563"/>
      <c r="S4" s="584"/>
      <c r="T4" s="557"/>
      <c r="U4" s="538"/>
      <c r="V4" s="538"/>
      <c r="W4" s="538"/>
      <c r="X4" s="538"/>
      <c r="Y4" s="538"/>
      <c r="Z4" s="538"/>
      <c r="AA4" s="553"/>
      <c r="AB4" s="556"/>
      <c r="AC4" s="550"/>
      <c r="AD4" s="574"/>
      <c r="AE4" s="550"/>
      <c r="AF4" s="572"/>
    </row>
    <row r="5" spans="2:32" s="157" customFormat="1" ht="43.5" customHeight="1">
      <c r="B5" s="187"/>
      <c r="C5" s="561"/>
      <c r="D5" s="555"/>
      <c r="E5" s="539"/>
      <c r="F5" s="539"/>
      <c r="G5" s="552"/>
      <c r="H5" s="536"/>
      <c r="I5" s="551"/>
      <c r="J5" s="554"/>
      <c r="K5" s="536"/>
      <c r="L5" s="554"/>
      <c r="M5" s="557"/>
      <c r="N5" s="194"/>
      <c r="O5" s="195" t="s">
        <v>90</v>
      </c>
      <c r="P5" s="195" t="s">
        <v>91</v>
      </c>
      <c r="Q5" s="196" t="s">
        <v>92</v>
      </c>
      <c r="R5" s="197" t="s">
        <v>72</v>
      </c>
      <c r="S5" s="584"/>
      <c r="T5" s="557"/>
      <c r="U5" s="539"/>
      <c r="V5" s="539"/>
      <c r="W5" s="539"/>
      <c r="X5" s="539"/>
      <c r="Y5" s="539"/>
      <c r="Z5" s="539"/>
      <c r="AA5" s="553"/>
      <c r="AB5" s="536"/>
      <c r="AC5" s="550"/>
      <c r="AD5" s="574"/>
      <c r="AE5" s="550"/>
      <c r="AF5" s="572"/>
    </row>
    <row r="6" spans="2:32" ht="24" customHeight="1">
      <c r="B6" s="198" t="s">
        <v>344</v>
      </c>
      <c r="C6" s="199">
        <f>SUM(D6:G6)</f>
        <v>2</v>
      </c>
      <c r="D6" s="198">
        <v>2</v>
      </c>
      <c r="E6" s="165">
        <v>0</v>
      </c>
      <c r="F6" s="165">
        <v>0</v>
      </c>
      <c r="G6" s="166">
        <v>0</v>
      </c>
      <c r="H6" s="198">
        <v>0</v>
      </c>
      <c r="I6" s="165">
        <v>0</v>
      </c>
      <c r="J6" s="166">
        <v>2</v>
      </c>
      <c r="K6" s="198">
        <v>0</v>
      </c>
      <c r="L6" s="166">
        <v>0</v>
      </c>
      <c r="M6" s="198">
        <v>0</v>
      </c>
      <c r="N6" s="165">
        <v>0</v>
      </c>
      <c r="O6" s="165">
        <v>0</v>
      </c>
      <c r="P6" s="165">
        <v>0</v>
      </c>
      <c r="Q6" s="165">
        <v>0</v>
      </c>
      <c r="R6" s="166">
        <v>0</v>
      </c>
      <c r="S6" s="220">
        <v>0</v>
      </c>
      <c r="T6" s="221">
        <v>1</v>
      </c>
      <c r="U6" s="165">
        <v>0</v>
      </c>
      <c r="V6" s="165">
        <v>0</v>
      </c>
      <c r="W6" s="165">
        <v>0</v>
      </c>
      <c r="X6" s="165">
        <v>0</v>
      </c>
      <c r="Y6" s="165">
        <v>0</v>
      </c>
      <c r="Z6" s="165">
        <v>1</v>
      </c>
      <c r="AA6" s="166">
        <v>0</v>
      </c>
      <c r="AB6" s="198">
        <v>0</v>
      </c>
      <c r="AC6" s="165">
        <v>0</v>
      </c>
      <c r="AD6" s="165">
        <v>0</v>
      </c>
      <c r="AE6" s="165">
        <v>0</v>
      </c>
      <c r="AF6" s="166">
        <v>0</v>
      </c>
    </row>
    <row r="7" spans="2:32" ht="24" customHeight="1">
      <c r="B7" s="198" t="s">
        <v>345</v>
      </c>
      <c r="C7" s="199">
        <f aca="true" t="shared" si="0" ref="C7:C25">SUM(D7:G7)</f>
        <v>1</v>
      </c>
      <c r="D7" s="198">
        <v>1</v>
      </c>
      <c r="E7" s="165">
        <v>0</v>
      </c>
      <c r="F7" s="165">
        <v>0</v>
      </c>
      <c r="G7" s="166">
        <v>0</v>
      </c>
      <c r="H7" s="198">
        <v>0</v>
      </c>
      <c r="I7" s="165">
        <v>0</v>
      </c>
      <c r="J7" s="166">
        <v>1</v>
      </c>
      <c r="K7" s="198">
        <v>0</v>
      </c>
      <c r="L7" s="166">
        <v>0</v>
      </c>
      <c r="M7" s="198">
        <v>0</v>
      </c>
      <c r="N7" s="165">
        <v>0</v>
      </c>
      <c r="O7" s="165">
        <v>0</v>
      </c>
      <c r="P7" s="165">
        <v>0</v>
      </c>
      <c r="Q7" s="165">
        <v>0</v>
      </c>
      <c r="R7" s="166">
        <v>0</v>
      </c>
      <c r="S7" s="220">
        <v>1</v>
      </c>
      <c r="T7" s="221">
        <v>0</v>
      </c>
      <c r="U7" s="165">
        <v>0</v>
      </c>
      <c r="V7" s="165">
        <v>0</v>
      </c>
      <c r="W7" s="165">
        <v>0</v>
      </c>
      <c r="X7" s="165">
        <v>0</v>
      </c>
      <c r="Y7" s="165">
        <v>0</v>
      </c>
      <c r="Z7" s="165">
        <v>0</v>
      </c>
      <c r="AA7" s="166">
        <v>0</v>
      </c>
      <c r="AB7" s="198">
        <v>0</v>
      </c>
      <c r="AC7" s="165">
        <v>0</v>
      </c>
      <c r="AD7" s="165">
        <v>0</v>
      </c>
      <c r="AE7" s="165">
        <v>0</v>
      </c>
      <c r="AF7" s="166">
        <v>0</v>
      </c>
    </row>
    <row r="8" spans="2:32" ht="24" customHeight="1">
      <c r="B8" s="198" t="s">
        <v>346</v>
      </c>
      <c r="C8" s="199">
        <f t="shared" si="0"/>
        <v>4</v>
      </c>
      <c r="D8" s="198">
        <v>4</v>
      </c>
      <c r="E8" s="165">
        <v>0</v>
      </c>
      <c r="F8" s="165">
        <v>0</v>
      </c>
      <c r="G8" s="166">
        <v>0</v>
      </c>
      <c r="H8" s="198">
        <v>0</v>
      </c>
      <c r="I8" s="165">
        <v>0</v>
      </c>
      <c r="J8" s="166">
        <v>4</v>
      </c>
      <c r="K8" s="198">
        <v>0</v>
      </c>
      <c r="L8" s="166">
        <v>0</v>
      </c>
      <c r="M8" s="198">
        <v>0</v>
      </c>
      <c r="N8" s="165">
        <v>0</v>
      </c>
      <c r="O8" s="165">
        <v>0</v>
      </c>
      <c r="P8" s="165">
        <v>0</v>
      </c>
      <c r="Q8" s="165">
        <v>0</v>
      </c>
      <c r="R8" s="166">
        <v>0</v>
      </c>
      <c r="S8" s="220">
        <v>0</v>
      </c>
      <c r="T8" s="221">
        <v>0</v>
      </c>
      <c r="U8" s="165">
        <v>0</v>
      </c>
      <c r="V8" s="165">
        <v>0</v>
      </c>
      <c r="W8" s="165">
        <v>0</v>
      </c>
      <c r="X8" s="165">
        <v>0</v>
      </c>
      <c r="Y8" s="165">
        <v>0</v>
      </c>
      <c r="Z8" s="165">
        <v>0</v>
      </c>
      <c r="AA8" s="166">
        <v>0</v>
      </c>
      <c r="AB8" s="198">
        <v>0</v>
      </c>
      <c r="AC8" s="165">
        <v>0</v>
      </c>
      <c r="AD8" s="165">
        <v>0</v>
      </c>
      <c r="AE8" s="165">
        <v>0</v>
      </c>
      <c r="AF8" s="166">
        <v>0</v>
      </c>
    </row>
    <row r="9" spans="2:32" ht="24" customHeight="1">
      <c r="B9" s="198" t="s">
        <v>347</v>
      </c>
      <c r="C9" s="199">
        <f t="shared" si="0"/>
        <v>3</v>
      </c>
      <c r="D9" s="198">
        <v>3</v>
      </c>
      <c r="E9" s="165">
        <v>0</v>
      </c>
      <c r="F9" s="165">
        <v>0</v>
      </c>
      <c r="G9" s="166">
        <v>0</v>
      </c>
      <c r="H9" s="198">
        <v>0</v>
      </c>
      <c r="I9" s="165">
        <v>0</v>
      </c>
      <c r="J9" s="166">
        <v>3</v>
      </c>
      <c r="K9" s="198">
        <v>0</v>
      </c>
      <c r="L9" s="166">
        <v>0</v>
      </c>
      <c r="M9" s="198">
        <v>0</v>
      </c>
      <c r="N9" s="165">
        <v>0</v>
      </c>
      <c r="O9" s="165">
        <v>0</v>
      </c>
      <c r="P9" s="165">
        <v>0</v>
      </c>
      <c r="Q9" s="165">
        <v>0</v>
      </c>
      <c r="R9" s="166">
        <v>0</v>
      </c>
      <c r="S9" s="220">
        <v>2</v>
      </c>
      <c r="T9" s="221">
        <v>0</v>
      </c>
      <c r="U9" s="165">
        <v>0</v>
      </c>
      <c r="V9" s="165">
        <v>0</v>
      </c>
      <c r="W9" s="165">
        <v>0</v>
      </c>
      <c r="X9" s="165">
        <v>0</v>
      </c>
      <c r="Y9" s="165">
        <v>0</v>
      </c>
      <c r="Z9" s="165">
        <v>0</v>
      </c>
      <c r="AA9" s="166">
        <v>0</v>
      </c>
      <c r="AB9" s="198">
        <v>0</v>
      </c>
      <c r="AC9" s="165">
        <v>0</v>
      </c>
      <c r="AD9" s="165">
        <v>0</v>
      </c>
      <c r="AE9" s="165">
        <v>0</v>
      </c>
      <c r="AF9" s="166">
        <v>0</v>
      </c>
    </row>
    <row r="10" spans="2:32" ht="24" customHeight="1">
      <c r="B10" s="198" t="s">
        <v>348</v>
      </c>
      <c r="C10" s="199">
        <f t="shared" si="0"/>
        <v>9</v>
      </c>
      <c r="D10" s="198">
        <v>9</v>
      </c>
      <c r="E10" s="165">
        <v>0</v>
      </c>
      <c r="F10" s="165">
        <v>0</v>
      </c>
      <c r="G10" s="166">
        <v>0</v>
      </c>
      <c r="H10" s="198">
        <v>0</v>
      </c>
      <c r="I10" s="165">
        <v>0</v>
      </c>
      <c r="J10" s="166">
        <v>9</v>
      </c>
      <c r="K10" s="198">
        <v>0</v>
      </c>
      <c r="L10" s="166">
        <v>0</v>
      </c>
      <c r="M10" s="198">
        <v>0</v>
      </c>
      <c r="N10" s="165">
        <v>0</v>
      </c>
      <c r="O10" s="165">
        <v>0</v>
      </c>
      <c r="P10" s="165">
        <v>0</v>
      </c>
      <c r="Q10" s="165">
        <v>0</v>
      </c>
      <c r="R10" s="166">
        <v>0</v>
      </c>
      <c r="S10" s="220">
        <v>2</v>
      </c>
      <c r="T10" s="221">
        <v>3</v>
      </c>
      <c r="U10" s="165">
        <v>3</v>
      </c>
      <c r="V10" s="165">
        <v>0</v>
      </c>
      <c r="W10" s="165">
        <v>0</v>
      </c>
      <c r="X10" s="165">
        <v>0</v>
      </c>
      <c r="Y10" s="165">
        <v>0</v>
      </c>
      <c r="Z10" s="165">
        <v>0</v>
      </c>
      <c r="AA10" s="166">
        <v>0</v>
      </c>
      <c r="AB10" s="198">
        <v>0</v>
      </c>
      <c r="AC10" s="165">
        <v>0</v>
      </c>
      <c r="AD10" s="165">
        <v>0</v>
      </c>
      <c r="AE10" s="165">
        <v>0</v>
      </c>
      <c r="AF10" s="166">
        <v>0</v>
      </c>
    </row>
    <row r="11" spans="2:32" ht="24" customHeight="1">
      <c r="B11" s="198" t="s">
        <v>349</v>
      </c>
      <c r="C11" s="199">
        <f t="shared" si="0"/>
        <v>3</v>
      </c>
      <c r="D11" s="198">
        <v>0</v>
      </c>
      <c r="E11" s="165">
        <v>2</v>
      </c>
      <c r="F11" s="165">
        <v>0</v>
      </c>
      <c r="G11" s="166">
        <v>1</v>
      </c>
      <c r="H11" s="198">
        <v>0</v>
      </c>
      <c r="I11" s="165">
        <v>0</v>
      </c>
      <c r="J11" s="166">
        <v>3</v>
      </c>
      <c r="K11" s="198">
        <v>0</v>
      </c>
      <c r="L11" s="166">
        <v>0</v>
      </c>
      <c r="M11" s="198">
        <v>0</v>
      </c>
      <c r="N11" s="165">
        <v>0</v>
      </c>
      <c r="O11" s="165">
        <v>0</v>
      </c>
      <c r="P11" s="165">
        <v>0</v>
      </c>
      <c r="Q11" s="165">
        <v>0</v>
      </c>
      <c r="R11" s="166">
        <v>0</v>
      </c>
      <c r="S11" s="220">
        <v>0</v>
      </c>
      <c r="T11" s="221">
        <v>0</v>
      </c>
      <c r="U11" s="165">
        <v>0</v>
      </c>
      <c r="V11" s="165">
        <v>0</v>
      </c>
      <c r="W11" s="165">
        <v>0</v>
      </c>
      <c r="X11" s="165">
        <v>0</v>
      </c>
      <c r="Y11" s="165">
        <v>0</v>
      </c>
      <c r="Z11" s="165">
        <v>0</v>
      </c>
      <c r="AA11" s="166">
        <v>0</v>
      </c>
      <c r="AB11" s="198">
        <v>0</v>
      </c>
      <c r="AC11" s="165">
        <v>0</v>
      </c>
      <c r="AD11" s="165">
        <v>0</v>
      </c>
      <c r="AE11" s="165">
        <v>0</v>
      </c>
      <c r="AF11" s="166">
        <v>0</v>
      </c>
    </row>
    <row r="12" spans="2:32" ht="24" customHeight="1">
      <c r="B12" s="198" t="s">
        <v>350</v>
      </c>
      <c r="C12" s="199">
        <f t="shared" si="0"/>
        <v>0</v>
      </c>
      <c r="D12" s="198">
        <v>0</v>
      </c>
      <c r="E12" s="165">
        <v>0</v>
      </c>
      <c r="F12" s="165">
        <v>0</v>
      </c>
      <c r="G12" s="166">
        <v>0</v>
      </c>
      <c r="H12" s="198">
        <v>0</v>
      </c>
      <c r="I12" s="165">
        <v>0</v>
      </c>
      <c r="J12" s="166">
        <v>0</v>
      </c>
      <c r="K12" s="198">
        <v>0</v>
      </c>
      <c r="L12" s="166">
        <v>0</v>
      </c>
      <c r="M12" s="198">
        <v>0</v>
      </c>
      <c r="N12" s="165">
        <v>0</v>
      </c>
      <c r="O12" s="165">
        <v>0</v>
      </c>
      <c r="P12" s="165">
        <v>0</v>
      </c>
      <c r="Q12" s="165">
        <v>0</v>
      </c>
      <c r="R12" s="166">
        <v>0</v>
      </c>
      <c r="S12" s="220">
        <v>0</v>
      </c>
      <c r="T12" s="221">
        <v>0</v>
      </c>
      <c r="U12" s="165">
        <v>0</v>
      </c>
      <c r="V12" s="165">
        <v>0</v>
      </c>
      <c r="W12" s="165">
        <v>0</v>
      </c>
      <c r="X12" s="165">
        <v>0</v>
      </c>
      <c r="Y12" s="165">
        <v>0</v>
      </c>
      <c r="Z12" s="165">
        <v>0</v>
      </c>
      <c r="AA12" s="166">
        <v>0</v>
      </c>
      <c r="AB12" s="198">
        <v>0</v>
      </c>
      <c r="AC12" s="165">
        <v>0</v>
      </c>
      <c r="AD12" s="165">
        <v>0</v>
      </c>
      <c r="AE12" s="165">
        <v>0</v>
      </c>
      <c r="AF12" s="166">
        <v>0</v>
      </c>
    </row>
    <row r="13" spans="2:32" ht="24" customHeight="1">
      <c r="B13" s="198" t="s">
        <v>351</v>
      </c>
      <c r="C13" s="199">
        <f t="shared" si="0"/>
        <v>1</v>
      </c>
      <c r="D13" s="198">
        <v>1</v>
      </c>
      <c r="E13" s="165">
        <v>0</v>
      </c>
      <c r="F13" s="165">
        <v>0</v>
      </c>
      <c r="G13" s="166">
        <v>0</v>
      </c>
      <c r="H13" s="198">
        <v>0</v>
      </c>
      <c r="I13" s="165">
        <v>0</v>
      </c>
      <c r="J13" s="166">
        <v>1</v>
      </c>
      <c r="K13" s="198">
        <v>0</v>
      </c>
      <c r="L13" s="166">
        <v>0</v>
      </c>
      <c r="M13" s="198">
        <v>0</v>
      </c>
      <c r="N13" s="165">
        <v>0</v>
      </c>
      <c r="O13" s="165">
        <v>0</v>
      </c>
      <c r="P13" s="165">
        <v>0</v>
      </c>
      <c r="Q13" s="165">
        <v>0</v>
      </c>
      <c r="R13" s="166">
        <v>0</v>
      </c>
      <c r="S13" s="220">
        <v>0</v>
      </c>
      <c r="T13" s="221">
        <v>0</v>
      </c>
      <c r="U13" s="165">
        <v>0</v>
      </c>
      <c r="V13" s="165">
        <v>0</v>
      </c>
      <c r="W13" s="165">
        <v>0</v>
      </c>
      <c r="X13" s="165">
        <v>0</v>
      </c>
      <c r="Y13" s="165">
        <v>0</v>
      </c>
      <c r="Z13" s="165">
        <v>0</v>
      </c>
      <c r="AA13" s="166">
        <v>0</v>
      </c>
      <c r="AB13" s="198">
        <v>0</v>
      </c>
      <c r="AC13" s="165">
        <v>0</v>
      </c>
      <c r="AD13" s="165">
        <v>0</v>
      </c>
      <c r="AE13" s="165">
        <v>0</v>
      </c>
      <c r="AF13" s="166">
        <v>0</v>
      </c>
    </row>
    <row r="14" spans="2:32" ht="24" customHeight="1">
      <c r="B14" s="198" t="s">
        <v>352</v>
      </c>
      <c r="C14" s="199">
        <f t="shared" si="0"/>
        <v>1</v>
      </c>
      <c r="D14" s="198">
        <v>1</v>
      </c>
      <c r="E14" s="165">
        <v>0</v>
      </c>
      <c r="F14" s="165">
        <v>0</v>
      </c>
      <c r="G14" s="166">
        <v>0</v>
      </c>
      <c r="H14" s="198">
        <v>0</v>
      </c>
      <c r="I14" s="165">
        <v>0</v>
      </c>
      <c r="J14" s="166">
        <v>1</v>
      </c>
      <c r="K14" s="198">
        <v>0</v>
      </c>
      <c r="L14" s="166">
        <v>0</v>
      </c>
      <c r="M14" s="198">
        <v>0</v>
      </c>
      <c r="N14" s="165">
        <v>0</v>
      </c>
      <c r="O14" s="165">
        <v>0</v>
      </c>
      <c r="P14" s="165">
        <v>0</v>
      </c>
      <c r="Q14" s="165">
        <v>0</v>
      </c>
      <c r="R14" s="166">
        <v>0</v>
      </c>
      <c r="S14" s="220">
        <v>0</v>
      </c>
      <c r="T14" s="221">
        <v>0</v>
      </c>
      <c r="U14" s="165">
        <v>0</v>
      </c>
      <c r="V14" s="165">
        <v>0</v>
      </c>
      <c r="W14" s="165">
        <v>0</v>
      </c>
      <c r="X14" s="165">
        <v>0</v>
      </c>
      <c r="Y14" s="165">
        <v>0</v>
      </c>
      <c r="Z14" s="165">
        <v>0</v>
      </c>
      <c r="AA14" s="166">
        <v>0</v>
      </c>
      <c r="AB14" s="198">
        <v>0</v>
      </c>
      <c r="AC14" s="165">
        <v>0</v>
      </c>
      <c r="AD14" s="165">
        <v>0</v>
      </c>
      <c r="AE14" s="165">
        <v>0</v>
      </c>
      <c r="AF14" s="166">
        <v>0</v>
      </c>
    </row>
    <row r="15" spans="2:32" ht="24" customHeight="1">
      <c r="B15" s="198" t="s">
        <v>353</v>
      </c>
      <c r="C15" s="199">
        <f t="shared" si="0"/>
        <v>0</v>
      </c>
      <c r="D15" s="198">
        <v>0</v>
      </c>
      <c r="E15" s="165">
        <v>0</v>
      </c>
      <c r="F15" s="165">
        <v>0</v>
      </c>
      <c r="G15" s="166">
        <v>0</v>
      </c>
      <c r="H15" s="198">
        <v>0</v>
      </c>
      <c r="I15" s="165">
        <v>0</v>
      </c>
      <c r="J15" s="166">
        <v>0</v>
      </c>
      <c r="K15" s="198">
        <v>0</v>
      </c>
      <c r="L15" s="166">
        <v>0</v>
      </c>
      <c r="M15" s="198">
        <v>0</v>
      </c>
      <c r="N15" s="165">
        <v>0</v>
      </c>
      <c r="O15" s="165">
        <v>0</v>
      </c>
      <c r="P15" s="165">
        <v>0</v>
      </c>
      <c r="Q15" s="165">
        <v>0</v>
      </c>
      <c r="R15" s="166">
        <v>0</v>
      </c>
      <c r="S15" s="220">
        <v>0</v>
      </c>
      <c r="T15" s="221">
        <v>0</v>
      </c>
      <c r="U15" s="165">
        <v>0</v>
      </c>
      <c r="V15" s="165">
        <v>0</v>
      </c>
      <c r="W15" s="165">
        <v>0</v>
      </c>
      <c r="X15" s="165">
        <v>0</v>
      </c>
      <c r="Y15" s="165">
        <v>0</v>
      </c>
      <c r="Z15" s="165">
        <v>0</v>
      </c>
      <c r="AA15" s="166">
        <v>0</v>
      </c>
      <c r="AB15" s="198">
        <v>0</v>
      </c>
      <c r="AC15" s="165">
        <v>0</v>
      </c>
      <c r="AD15" s="165">
        <v>0</v>
      </c>
      <c r="AE15" s="165">
        <v>0</v>
      </c>
      <c r="AF15" s="166">
        <v>0</v>
      </c>
    </row>
    <row r="16" spans="2:32" ht="24" customHeight="1">
      <c r="B16" s="198" t="s">
        <v>354</v>
      </c>
      <c r="C16" s="199">
        <f t="shared" si="0"/>
        <v>7</v>
      </c>
      <c r="D16" s="198">
        <v>0</v>
      </c>
      <c r="E16" s="165">
        <v>0</v>
      </c>
      <c r="F16" s="165">
        <v>0</v>
      </c>
      <c r="G16" s="166">
        <v>7</v>
      </c>
      <c r="H16" s="198">
        <v>0</v>
      </c>
      <c r="I16" s="165">
        <v>0</v>
      </c>
      <c r="J16" s="166">
        <v>7</v>
      </c>
      <c r="K16" s="198">
        <v>0</v>
      </c>
      <c r="L16" s="166">
        <v>0</v>
      </c>
      <c r="M16" s="198">
        <v>1</v>
      </c>
      <c r="N16" s="165">
        <v>0</v>
      </c>
      <c r="O16" s="165">
        <v>0</v>
      </c>
      <c r="P16" s="165">
        <v>0</v>
      </c>
      <c r="Q16" s="165">
        <v>0</v>
      </c>
      <c r="R16" s="166">
        <v>0</v>
      </c>
      <c r="S16" s="220">
        <v>2</v>
      </c>
      <c r="T16" s="221">
        <v>2</v>
      </c>
      <c r="U16" s="165">
        <v>0</v>
      </c>
      <c r="V16" s="165">
        <v>0</v>
      </c>
      <c r="W16" s="165">
        <v>1</v>
      </c>
      <c r="X16" s="165">
        <v>0</v>
      </c>
      <c r="Y16" s="165">
        <v>0</v>
      </c>
      <c r="Z16" s="165">
        <v>1</v>
      </c>
      <c r="AA16" s="166">
        <v>0</v>
      </c>
      <c r="AB16" s="198">
        <v>0</v>
      </c>
      <c r="AC16" s="165">
        <v>0</v>
      </c>
      <c r="AD16" s="165">
        <v>0</v>
      </c>
      <c r="AE16" s="165">
        <v>0</v>
      </c>
      <c r="AF16" s="166">
        <v>0</v>
      </c>
    </row>
    <row r="17" spans="2:32" ht="24" customHeight="1">
      <c r="B17" s="198" t="s">
        <v>355</v>
      </c>
      <c r="C17" s="199">
        <f t="shared" si="0"/>
        <v>0</v>
      </c>
      <c r="D17" s="198">
        <v>0</v>
      </c>
      <c r="E17" s="165">
        <v>0</v>
      </c>
      <c r="F17" s="165">
        <v>0</v>
      </c>
      <c r="G17" s="166">
        <v>0</v>
      </c>
      <c r="H17" s="198">
        <v>0</v>
      </c>
      <c r="I17" s="165">
        <v>0</v>
      </c>
      <c r="J17" s="166">
        <v>0</v>
      </c>
      <c r="K17" s="198">
        <v>0</v>
      </c>
      <c r="L17" s="166">
        <v>0</v>
      </c>
      <c r="M17" s="198">
        <v>0</v>
      </c>
      <c r="N17" s="165">
        <v>0</v>
      </c>
      <c r="O17" s="165">
        <v>0</v>
      </c>
      <c r="P17" s="165">
        <v>0</v>
      </c>
      <c r="Q17" s="165">
        <v>0</v>
      </c>
      <c r="R17" s="166">
        <v>0</v>
      </c>
      <c r="S17" s="220">
        <v>0</v>
      </c>
      <c r="T17" s="221">
        <v>0</v>
      </c>
      <c r="U17" s="165">
        <v>0</v>
      </c>
      <c r="V17" s="165">
        <v>0</v>
      </c>
      <c r="W17" s="165">
        <v>0</v>
      </c>
      <c r="X17" s="165">
        <v>0</v>
      </c>
      <c r="Y17" s="165">
        <v>0</v>
      </c>
      <c r="Z17" s="165">
        <v>0</v>
      </c>
      <c r="AA17" s="166">
        <v>0</v>
      </c>
      <c r="AB17" s="198">
        <v>0</v>
      </c>
      <c r="AC17" s="165">
        <v>0</v>
      </c>
      <c r="AD17" s="165">
        <v>0</v>
      </c>
      <c r="AE17" s="165">
        <v>0</v>
      </c>
      <c r="AF17" s="166">
        <v>0</v>
      </c>
    </row>
    <row r="18" spans="2:32" ht="24" customHeight="1">
      <c r="B18" s="198" t="s">
        <v>356</v>
      </c>
      <c r="C18" s="199">
        <f t="shared" si="0"/>
        <v>11</v>
      </c>
      <c r="D18" s="198">
        <v>11</v>
      </c>
      <c r="E18" s="165">
        <v>0</v>
      </c>
      <c r="F18" s="165">
        <v>0</v>
      </c>
      <c r="G18" s="166">
        <v>0</v>
      </c>
      <c r="H18" s="198">
        <v>0</v>
      </c>
      <c r="I18" s="165">
        <v>0</v>
      </c>
      <c r="J18" s="166">
        <v>11</v>
      </c>
      <c r="K18" s="198">
        <v>0</v>
      </c>
      <c r="L18" s="166">
        <v>0</v>
      </c>
      <c r="M18" s="198">
        <v>0</v>
      </c>
      <c r="N18" s="165">
        <v>0</v>
      </c>
      <c r="O18" s="165">
        <v>0</v>
      </c>
      <c r="P18" s="165">
        <v>0</v>
      </c>
      <c r="Q18" s="165">
        <v>0</v>
      </c>
      <c r="R18" s="166">
        <v>0</v>
      </c>
      <c r="S18" s="220">
        <v>0</v>
      </c>
      <c r="T18" s="221">
        <v>4</v>
      </c>
      <c r="U18" s="165">
        <v>0</v>
      </c>
      <c r="V18" s="165">
        <v>0</v>
      </c>
      <c r="W18" s="165">
        <v>0</v>
      </c>
      <c r="X18" s="165">
        <v>0</v>
      </c>
      <c r="Y18" s="165">
        <v>0</v>
      </c>
      <c r="Z18" s="165">
        <v>4</v>
      </c>
      <c r="AA18" s="166">
        <v>0</v>
      </c>
      <c r="AB18" s="198">
        <v>0</v>
      </c>
      <c r="AC18" s="165">
        <v>0</v>
      </c>
      <c r="AD18" s="165">
        <v>0</v>
      </c>
      <c r="AE18" s="165">
        <v>0</v>
      </c>
      <c r="AF18" s="166">
        <v>0</v>
      </c>
    </row>
    <row r="19" spans="2:32" ht="24" customHeight="1">
      <c r="B19" s="198" t="s">
        <v>357</v>
      </c>
      <c r="C19" s="199">
        <f t="shared" si="0"/>
        <v>7</v>
      </c>
      <c r="D19" s="198">
        <v>7</v>
      </c>
      <c r="E19" s="165">
        <v>0</v>
      </c>
      <c r="F19" s="165">
        <v>0</v>
      </c>
      <c r="G19" s="166">
        <v>0</v>
      </c>
      <c r="H19" s="198">
        <v>0</v>
      </c>
      <c r="I19" s="165">
        <v>0</v>
      </c>
      <c r="J19" s="166">
        <v>7</v>
      </c>
      <c r="K19" s="198">
        <v>0</v>
      </c>
      <c r="L19" s="166">
        <v>0</v>
      </c>
      <c r="M19" s="198">
        <v>0</v>
      </c>
      <c r="N19" s="165">
        <v>0</v>
      </c>
      <c r="O19" s="165">
        <v>0</v>
      </c>
      <c r="P19" s="165">
        <v>0</v>
      </c>
      <c r="Q19" s="165">
        <v>0</v>
      </c>
      <c r="R19" s="166">
        <v>0</v>
      </c>
      <c r="S19" s="220">
        <v>0</v>
      </c>
      <c r="T19" s="221">
        <v>2</v>
      </c>
      <c r="U19" s="165">
        <v>0</v>
      </c>
      <c r="V19" s="165">
        <v>0</v>
      </c>
      <c r="W19" s="165">
        <v>0</v>
      </c>
      <c r="X19" s="165">
        <v>0</v>
      </c>
      <c r="Y19" s="165">
        <v>0</v>
      </c>
      <c r="Z19" s="165">
        <v>2</v>
      </c>
      <c r="AA19" s="166">
        <v>0</v>
      </c>
      <c r="AB19" s="198">
        <v>0</v>
      </c>
      <c r="AC19" s="165">
        <v>0</v>
      </c>
      <c r="AD19" s="165">
        <v>0</v>
      </c>
      <c r="AE19" s="165">
        <v>0</v>
      </c>
      <c r="AF19" s="166">
        <v>0</v>
      </c>
    </row>
    <row r="20" spans="2:32" ht="24" customHeight="1">
      <c r="B20" s="198" t="s">
        <v>358</v>
      </c>
      <c r="C20" s="199">
        <f t="shared" si="0"/>
        <v>40</v>
      </c>
      <c r="D20" s="198">
        <v>40</v>
      </c>
      <c r="E20" s="165">
        <v>0</v>
      </c>
      <c r="F20" s="165">
        <v>0</v>
      </c>
      <c r="G20" s="166">
        <v>0</v>
      </c>
      <c r="H20" s="198">
        <v>0</v>
      </c>
      <c r="I20" s="165">
        <v>0</v>
      </c>
      <c r="J20" s="166">
        <v>40</v>
      </c>
      <c r="K20" s="198">
        <v>0</v>
      </c>
      <c r="L20" s="166">
        <v>0</v>
      </c>
      <c r="M20" s="198">
        <v>0</v>
      </c>
      <c r="N20" s="165">
        <v>0</v>
      </c>
      <c r="O20" s="165">
        <v>0</v>
      </c>
      <c r="P20" s="165">
        <v>0</v>
      </c>
      <c r="Q20" s="165">
        <v>0</v>
      </c>
      <c r="R20" s="166">
        <v>0</v>
      </c>
      <c r="S20" s="220">
        <v>15</v>
      </c>
      <c r="T20" s="221">
        <v>21</v>
      </c>
      <c r="U20" s="165">
        <v>0</v>
      </c>
      <c r="V20" s="165">
        <v>0</v>
      </c>
      <c r="W20" s="165">
        <v>0</v>
      </c>
      <c r="X20" s="165">
        <v>0</v>
      </c>
      <c r="Y20" s="165">
        <v>0</v>
      </c>
      <c r="Z20" s="165">
        <v>21</v>
      </c>
      <c r="AA20" s="166">
        <v>0</v>
      </c>
      <c r="AB20" s="198">
        <v>0</v>
      </c>
      <c r="AC20" s="165">
        <v>0</v>
      </c>
      <c r="AD20" s="165">
        <v>0</v>
      </c>
      <c r="AE20" s="165">
        <v>0</v>
      </c>
      <c r="AF20" s="166">
        <v>0</v>
      </c>
    </row>
    <row r="21" spans="2:32" ht="24" customHeight="1">
      <c r="B21" s="198" t="s">
        <v>359</v>
      </c>
      <c r="C21" s="199">
        <f t="shared" si="0"/>
        <v>3</v>
      </c>
      <c r="D21" s="198">
        <v>3</v>
      </c>
      <c r="E21" s="165">
        <v>0</v>
      </c>
      <c r="F21" s="165">
        <v>0</v>
      </c>
      <c r="G21" s="166">
        <v>0</v>
      </c>
      <c r="H21" s="198">
        <v>0</v>
      </c>
      <c r="I21" s="165">
        <v>0</v>
      </c>
      <c r="J21" s="166">
        <v>3</v>
      </c>
      <c r="K21" s="198">
        <v>0</v>
      </c>
      <c r="L21" s="166">
        <v>0</v>
      </c>
      <c r="M21" s="198">
        <v>1</v>
      </c>
      <c r="N21" s="165">
        <v>0</v>
      </c>
      <c r="O21" s="165">
        <v>0</v>
      </c>
      <c r="P21" s="165">
        <v>0</v>
      </c>
      <c r="Q21" s="165">
        <v>0</v>
      </c>
      <c r="R21" s="166">
        <v>0</v>
      </c>
      <c r="S21" s="220">
        <v>0</v>
      </c>
      <c r="T21" s="221">
        <v>0</v>
      </c>
      <c r="U21" s="165">
        <v>0</v>
      </c>
      <c r="V21" s="165">
        <v>0</v>
      </c>
      <c r="W21" s="165">
        <v>0</v>
      </c>
      <c r="X21" s="165">
        <v>0</v>
      </c>
      <c r="Y21" s="165">
        <v>0</v>
      </c>
      <c r="Z21" s="165">
        <v>0</v>
      </c>
      <c r="AA21" s="166">
        <v>0</v>
      </c>
      <c r="AB21" s="198">
        <v>0</v>
      </c>
      <c r="AC21" s="165">
        <v>0</v>
      </c>
      <c r="AD21" s="165">
        <v>0</v>
      </c>
      <c r="AE21" s="165">
        <v>0</v>
      </c>
      <c r="AF21" s="166">
        <v>0</v>
      </c>
    </row>
    <row r="22" spans="2:32" ht="24" customHeight="1">
      <c r="B22" s="198" t="s">
        <v>360</v>
      </c>
      <c r="C22" s="199">
        <f t="shared" si="0"/>
        <v>6</v>
      </c>
      <c r="D22" s="198">
        <v>6</v>
      </c>
      <c r="E22" s="165">
        <v>0</v>
      </c>
      <c r="F22" s="165">
        <v>0</v>
      </c>
      <c r="G22" s="166">
        <v>0</v>
      </c>
      <c r="H22" s="198">
        <v>0</v>
      </c>
      <c r="I22" s="165">
        <v>0</v>
      </c>
      <c r="J22" s="166">
        <v>6</v>
      </c>
      <c r="K22" s="198">
        <v>0</v>
      </c>
      <c r="L22" s="166">
        <v>0</v>
      </c>
      <c r="M22" s="198">
        <v>0</v>
      </c>
      <c r="N22" s="165">
        <v>0</v>
      </c>
      <c r="O22" s="165">
        <v>0</v>
      </c>
      <c r="P22" s="165">
        <v>0</v>
      </c>
      <c r="Q22" s="165">
        <v>0</v>
      </c>
      <c r="R22" s="166">
        <v>0</v>
      </c>
      <c r="S22" s="220">
        <v>2</v>
      </c>
      <c r="T22" s="221">
        <v>1</v>
      </c>
      <c r="U22" s="165">
        <v>0</v>
      </c>
      <c r="V22" s="165">
        <v>0</v>
      </c>
      <c r="W22" s="165">
        <v>0</v>
      </c>
      <c r="X22" s="165">
        <v>0</v>
      </c>
      <c r="Y22" s="165">
        <v>0</v>
      </c>
      <c r="Z22" s="165">
        <v>1</v>
      </c>
      <c r="AA22" s="166">
        <v>0</v>
      </c>
      <c r="AB22" s="198">
        <v>0</v>
      </c>
      <c r="AC22" s="165">
        <v>0</v>
      </c>
      <c r="AD22" s="165">
        <v>0</v>
      </c>
      <c r="AE22" s="165">
        <v>0</v>
      </c>
      <c r="AF22" s="166">
        <v>0</v>
      </c>
    </row>
    <row r="23" spans="2:32" ht="24" customHeight="1">
      <c r="B23" s="198" t="s">
        <v>361</v>
      </c>
      <c r="C23" s="199">
        <f t="shared" si="0"/>
        <v>0</v>
      </c>
      <c r="D23" s="198">
        <v>0</v>
      </c>
      <c r="E23" s="165">
        <v>0</v>
      </c>
      <c r="F23" s="165">
        <v>0</v>
      </c>
      <c r="G23" s="166">
        <v>0</v>
      </c>
      <c r="H23" s="198">
        <v>0</v>
      </c>
      <c r="I23" s="165">
        <v>0</v>
      </c>
      <c r="J23" s="166">
        <v>0</v>
      </c>
      <c r="K23" s="198">
        <v>0</v>
      </c>
      <c r="L23" s="166">
        <v>0</v>
      </c>
      <c r="M23" s="198">
        <v>0</v>
      </c>
      <c r="N23" s="165">
        <v>0</v>
      </c>
      <c r="O23" s="165">
        <v>0</v>
      </c>
      <c r="P23" s="165">
        <v>0</v>
      </c>
      <c r="Q23" s="165">
        <v>0</v>
      </c>
      <c r="R23" s="166">
        <v>0</v>
      </c>
      <c r="S23" s="220">
        <v>0</v>
      </c>
      <c r="T23" s="221">
        <v>0</v>
      </c>
      <c r="U23" s="165">
        <v>0</v>
      </c>
      <c r="V23" s="165">
        <v>0</v>
      </c>
      <c r="W23" s="165">
        <v>0</v>
      </c>
      <c r="X23" s="165">
        <v>0</v>
      </c>
      <c r="Y23" s="165">
        <v>0</v>
      </c>
      <c r="Z23" s="165">
        <v>0</v>
      </c>
      <c r="AA23" s="166">
        <v>0</v>
      </c>
      <c r="AB23" s="198">
        <v>0</v>
      </c>
      <c r="AC23" s="165">
        <v>0</v>
      </c>
      <c r="AD23" s="165">
        <v>0</v>
      </c>
      <c r="AE23" s="165">
        <v>0</v>
      </c>
      <c r="AF23" s="166">
        <v>0</v>
      </c>
    </row>
    <row r="24" spans="2:32" ht="24" customHeight="1">
      <c r="B24" s="198" t="s">
        <v>362</v>
      </c>
      <c r="C24" s="199">
        <f t="shared" si="0"/>
        <v>12</v>
      </c>
      <c r="D24" s="198">
        <v>12</v>
      </c>
      <c r="E24" s="165">
        <v>0</v>
      </c>
      <c r="F24" s="165">
        <v>0</v>
      </c>
      <c r="G24" s="166">
        <v>0</v>
      </c>
      <c r="H24" s="198">
        <v>0</v>
      </c>
      <c r="I24" s="165">
        <v>0</v>
      </c>
      <c r="J24" s="166">
        <v>12</v>
      </c>
      <c r="K24" s="198">
        <v>0</v>
      </c>
      <c r="L24" s="166">
        <v>0</v>
      </c>
      <c r="M24" s="198">
        <v>0</v>
      </c>
      <c r="N24" s="165">
        <v>0</v>
      </c>
      <c r="O24" s="165">
        <v>0</v>
      </c>
      <c r="P24" s="165">
        <v>0</v>
      </c>
      <c r="Q24" s="165">
        <v>0</v>
      </c>
      <c r="R24" s="166">
        <v>0</v>
      </c>
      <c r="S24" s="220">
        <v>1</v>
      </c>
      <c r="T24" s="221">
        <v>3</v>
      </c>
      <c r="U24" s="165">
        <v>3</v>
      </c>
      <c r="V24" s="165">
        <v>0</v>
      </c>
      <c r="W24" s="165">
        <v>0</v>
      </c>
      <c r="X24" s="165">
        <v>0</v>
      </c>
      <c r="Y24" s="165">
        <v>0</v>
      </c>
      <c r="Z24" s="165">
        <v>0</v>
      </c>
      <c r="AA24" s="166">
        <v>0</v>
      </c>
      <c r="AB24" s="198">
        <v>0</v>
      </c>
      <c r="AC24" s="165">
        <v>0</v>
      </c>
      <c r="AD24" s="165">
        <v>0</v>
      </c>
      <c r="AE24" s="165">
        <v>0</v>
      </c>
      <c r="AF24" s="166">
        <v>0</v>
      </c>
    </row>
    <row r="25" spans="2:32" ht="24" customHeight="1" thickBot="1">
      <c r="B25" s="201" t="s">
        <v>363</v>
      </c>
      <c r="C25" s="202">
        <f t="shared" si="0"/>
        <v>6</v>
      </c>
      <c r="D25" s="201">
        <v>6</v>
      </c>
      <c r="E25" s="173">
        <v>0</v>
      </c>
      <c r="F25" s="173">
        <v>0</v>
      </c>
      <c r="G25" s="174">
        <v>0</v>
      </c>
      <c r="H25" s="201">
        <v>0</v>
      </c>
      <c r="I25" s="173">
        <v>0</v>
      </c>
      <c r="J25" s="174">
        <v>6</v>
      </c>
      <c r="K25" s="201">
        <v>0</v>
      </c>
      <c r="L25" s="174">
        <v>0</v>
      </c>
      <c r="M25" s="201">
        <v>0</v>
      </c>
      <c r="N25" s="173">
        <v>0</v>
      </c>
      <c r="O25" s="173">
        <v>0</v>
      </c>
      <c r="P25" s="173">
        <v>0</v>
      </c>
      <c r="Q25" s="173">
        <v>0</v>
      </c>
      <c r="R25" s="174">
        <v>0</v>
      </c>
      <c r="S25" s="222">
        <v>0</v>
      </c>
      <c r="T25" s="223">
        <v>0</v>
      </c>
      <c r="U25" s="173">
        <v>0</v>
      </c>
      <c r="V25" s="173">
        <v>0</v>
      </c>
      <c r="W25" s="173">
        <v>0</v>
      </c>
      <c r="X25" s="173">
        <v>0</v>
      </c>
      <c r="Y25" s="173">
        <v>0</v>
      </c>
      <c r="Z25" s="173">
        <v>0</v>
      </c>
      <c r="AA25" s="174">
        <v>0</v>
      </c>
      <c r="AB25" s="201">
        <v>0</v>
      </c>
      <c r="AC25" s="173">
        <v>0</v>
      </c>
      <c r="AD25" s="173">
        <v>0</v>
      </c>
      <c r="AE25" s="173">
        <v>0</v>
      </c>
      <c r="AF25" s="174">
        <v>0</v>
      </c>
    </row>
    <row r="26" spans="2:32" ht="25.5" customHeight="1" thickBot="1" thickTop="1">
      <c r="B26" s="204" t="s">
        <v>93</v>
      </c>
      <c r="C26" s="176">
        <f aca="true" t="shared" si="1" ref="C26:AF26">SUM(C6:C25)</f>
        <v>116</v>
      </c>
      <c r="D26" s="206">
        <f t="shared" si="1"/>
        <v>106</v>
      </c>
      <c r="E26" s="182">
        <f t="shared" si="1"/>
        <v>2</v>
      </c>
      <c r="F26" s="182">
        <f t="shared" si="1"/>
        <v>0</v>
      </c>
      <c r="G26" s="183">
        <f t="shared" si="1"/>
        <v>8</v>
      </c>
      <c r="H26" s="206">
        <f t="shared" si="1"/>
        <v>0</v>
      </c>
      <c r="I26" s="182">
        <f t="shared" si="1"/>
        <v>0</v>
      </c>
      <c r="J26" s="183">
        <f t="shared" si="1"/>
        <v>116</v>
      </c>
      <c r="K26" s="206">
        <f t="shared" si="1"/>
        <v>0</v>
      </c>
      <c r="L26" s="183">
        <f t="shared" si="1"/>
        <v>0</v>
      </c>
      <c r="M26" s="206">
        <f t="shared" si="1"/>
        <v>2</v>
      </c>
      <c r="N26" s="182">
        <f t="shared" si="1"/>
        <v>0</v>
      </c>
      <c r="O26" s="182">
        <f t="shared" si="1"/>
        <v>0</v>
      </c>
      <c r="P26" s="182">
        <f t="shared" si="1"/>
        <v>0</v>
      </c>
      <c r="Q26" s="182">
        <f t="shared" si="1"/>
        <v>0</v>
      </c>
      <c r="R26" s="183">
        <f t="shared" si="1"/>
        <v>0</v>
      </c>
      <c r="S26" s="224">
        <f t="shared" si="1"/>
        <v>25</v>
      </c>
      <c r="T26" s="225">
        <f t="shared" si="1"/>
        <v>37</v>
      </c>
      <c r="U26" s="182">
        <f t="shared" si="1"/>
        <v>6</v>
      </c>
      <c r="V26" s="182">
        <f t="shared" si="1"/>
        <v>0</v>
      </c>
      <c r="W26" s="182">
        <f t="shared" si="1"/>
        <v>1</v>
      </c>
      <c r="X26" s="182">
        <f t="shared" si="1"/>
        <v>0</v>
      </c>
      <c r="Y26" s="182">
        <f t="shared" si="1"/>
        <v>0</v>
      </c>
      <c r="Z26" s="182">
        <f t="shared" si="1"/>
        <v>30</v>
      </c>
      <c r="AA26" s="183">
        <f t="shared" si="1"/>
        <v>0</v>
      </c>
      <c r="AB26" s="206">
        <f t="shared" si="1"/>
        <v>0</v>
      </c>
      <c r="AC26" s="182">
        <f t="shared" si="1"/>
        <v>0</v>
      </c>
      <c r="AD26" s="182">
        <f t="shared" si="1"/>
        <v>0</v>
      </c>
      <c r="AE26" s="182">
        <f t="shared" si="1"/>
        <v>0</v>
      </c>
      <c r="AF26" s="183">
        <f t="shared" si="1"/>
        <v>0</v>
      </c>
    </row>
    <row r="27" ht="13.5" thickTop="1"/>
  </sheetData>
  <sheetProtection/>
  <mergeCells count="32">
    <mergeCell ref="C2:C5"/>
    <mergeCell ref="D2:G2"/>
    <mergeCell ref="K2:L2"/>
    <mergeCell ref="M2:R2"/>
    <mergeCell ref="J3:J5"/>
    <mergeCell ref="AC2:AC5"/>
    <mergeCell ref="S2:S5"/>
    <mergeCell ref="D3:D5"/>
    <mergeCell ref="E3:E5"/>
    <mergeCell ref="F3:F5"/>
    <mergeCell ref="N3:R4"/>
    <mergeCell ref="U3:U5"/>
    <mergeCell ref="V3:V5"/>
    <mergeCell ref="W3:W5"/>
    <mergeCell ref="G3:G5"/>
    <mergeCell ref="AD2:AD5"/>
    <mergeCell ref="AE2:AF2"/>
    <mergeCell ref="Z3:Z5"/>
    <mergeCell ref="AA3:AA5"/>
    <mergeCell ref="AE3:AE5"/>
    <mergeCell ref="AF3:AF5"/>
    <mergeCell ref="U2:AA2"/>
    <mergeCell ref="X3:X5"/>
    <mergeCell ref="AB2:AB5"/>
    <mergeCell ref="Y3:Y5"/>
    <mergeCell ref="T2:T5"/>
    <mergeCell ref="H3:H5"/>
    <mergeCell ref="I3:I5"/>
    <mergeCell ref="K3:K5"/>
    <mergeCell ref="L3:L5"/>
    <mergeCell ref="M3:M5"/>
    <mergeCell ref="H2:J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17.xml><?xml version="1.0" encoding="utf-8"?>
<worksheet xmlns="http://schemas.openxmlformats.org/spreadsheetml/2006/main" xmlns:r="http://schemas.openxmlformats.org/officeDocument/2006/relationships">
  <sheetPr>
    <pageSetUpPr fitToPage="1"/>
  </sheetPr>
  <dimension ref="A1:AF26"/>
  <sheetViews>
    <sheetView view="pageBreakPreview" zoomScale="60" zoomScaleNormal="60" zoomScalePageLayoutView="0" workbookViewId="0" topLeftCell="A1">
      <pane xSplit="3" ySplit="5" topLeftCell="D22" activePane="bottomRight" state="frozen"/>
      <selection pane="topLeft" activeCell="A1" sqref="A1"/>
      <selection pane="topRight" activeCell="D1" sqref="D1"/>
      <selection pane="bottomLeft" activeCell="A6" sqref="A6"/>
      <selection pane="bottomRight" activeCell="S38" sqref="S38"/>
    </sheetView>
  </sheetViews>
  <sheetFormatPr defaultColWidth="8.875" defaultRowHeight="13.5"/>
  <cols>
    <col min="1" max="1" width="3.50390625" style="184" customWidth="1"/>
    <col min="2" max="2" width="22.50390625" style="184" customWidth="1"/>
    <col min="3" max="7" width="9.375" style="184" customWidth="1"/>
    <col min="8" max="17" width="7.875" style="184" customWidth="1"/>
    <col min="18" max="18" width="9.375" style="184" customWidth="1"/>
    <col min="19" max="32" width="7.875" style="184" customWidth="1"/>
    <col min="33" max="16384" width="8.875" style="184" customWidth="1"/>
  </cols>
  <sheetData>
    <row r="1" spans="1:32" s="192" customFormat="1" ht="39.75" customHeight="1" thickBot="1">
      <c r="A1" s="329"/>
      <c r="B1" s="191" t="s">
        <v>117</v>
      </c>
      <c r="AF1" s="193" t="s">
        <v>55</v>
      </c>
    </row>
    <row r="2" spans="2:32" s="153" customFormat="1" ht="30" customHeight="1" thickTop="1">
      <c r="B2" s="185"/>
      <c r="C2" s="564" t="s">
        <v>339</v>
      </c>
      <c r="D2" s="565" t="s">
        <v>57</v>
      </c>
      <c r="E2" s="566"/>
      <c r="F2" s="566"/>
      <c r="G2" s="567"/>
      <c r="H2" s="569" t="s">
        <v>115</v>
      </c>
      <c r="I2" s="569"/>
      <c r="J2" s="569"/>
      <c r="K2" s="565" t="s">
        <v>118</v>
      </c>
      <c r="L2" s="567"/>
      <c r="M2" s="573" t="s">
        <v>116</v>
      </c>
      <c r="N2" s="532"/>
      <c r="O2" s="532"/>
      <c r="P2" s="532"/>
      <c r="Q2" s="532"/>
      <c r="R2" s="529"/>
      <c r="S2" s="548" t="s">
        <v>61</v>
      </c>
      <c r="T2" s="573" t="s">
        <v>62</v>
      </c>
      <c r="U2" s="564" t="s">
        <v>99</v>
      </c>
      <c r="V2" s="566"/>
      <c r="W2" s="566"/>
      <c r="X2" s="566"/>
      <c r="Y2" s="566"/>
      <c r="Z2" s="566"/>
      <c r="AA2" s="566"/>
      <c r="AB2" s="534" t="s">
        <v>64</v>
      </c>
      <c r="AC2" s="571" t="s">
        <v>65</v>
      </c>
      <c r="AD2" s="573" t="s">
        <v>66</v>
      </c>
      <c r="AE2" s="529" t="s">
        <v>101</v>
      </c>
      <c r="AF2" s="570"/>
    </row>
    <row r="3" spans="2:32" s="153" customFormat="1" ht="18" customHeight="1">
      <c r="B3" s="186"/>
      <c r="C3" s="561"/>
      <c r="D3" s="537" t="s">
        <v>69</v>
      </c>
      <c r="E3" s="538" t="s">
        <v>70</v>
      </c>
      <c r="F3" s="538" t="s">
        <v>71</v>
      </c>
      <c r="G3" s="535" t="s">
        <v>72</v>
      </c>
      <c r="H3" s="585" t="s">
        <v>73</v>
      </c>
      <c r="I3" s="539" t="s">
        <v>74</v>
      </c>
      <c r="J3" s="558" t="s">
        <v>72</v>
      </c>
      <c r="K3" s="555" t="s">
        <v>106</v>
      </c>
      <c r="L3" s="552" t="s">
        <v>107</v>
      </c>
      <c r="M3" s="584"/>
      <c r="N3" s="558" t="s">
        <v>103</v>
      </c>
      <c r="O3" s="559"/>
      <c r="P3" s="559"/>
      <c r="Q3" s="559"/>
      <c r="R3" s="559"/>
      <c r="S3" s="549"/>
      <c r="T3" s="574"/>
      <c r="U3" s="538" t="s">
        <v>78</v>
      </c>
      <c r="V3" s="538" t="s">
        <v>79</v>
      </c>
      <c r="W3" s="538" t="s">
        <v>80</v>
      </c>
      <c r="X3" s="538" t="s">
        <v>81</v>
      </c>
      <c r="Y3" s="538" t="s">
        <v>82</v>
      </c>
      <c r="Z3" s="538" t="s">
        <v>72</v>
      </c>
      <c r="AA3" s="558" t="s">
        <v>83</v>
      </c>
      <c r="AB3" s="556"/>
      <c r="AC3" s="550"/>
      <c r="AD3" s="574"/>
      <c r="AE3" s="539" t="s">
        <v>84</v>
      </c>
      <c r="AF3" s="572" t="s">
        <v>85</v>
      </c>
    </row>
    <row r="4" spans="2:32" s="153" customFormat="1" ht="18" customHeight="1">
      <c r="B4" s="186"/>
      <c r="C4" s="561"/>
      <c r="D4" s="537"/>
      <c r="E4" s="538"/>
      <c r="F4" s="538"/>
      <c r="G4" s="535"/>
      <c r="H4" s="574"/>
      <c r="I4" s="550"/>
      <c r="J4" s="561"/>
      <c r="K4" s="556"/>
      <c r="L4" s="553"/>
      <c r="M4" s="584"/>
      <c r="N4" s="561"/>
      <c r="O4" s="562"/>
      <c r="P4" s="562"/>
      <c r="Q4" s="562"/>
      <c r="R4" s="562"/>
      <c r="S4" s="549"/>
      <c r="T4" s="574"/>
      <c r="U4" s="538"/>
      <c r="V4" s="538"/>
      <c r="W4" s="538"/>
      <c r="X4" s="538"/>
      <c r="Y4" s="538"/>
      <c r="Z4" s="538"/>
      <c r="AA4" s="561"/>
      <c r="AB4" s="556"/>
      <c r="AC4" s="550"/>
      <c r="AD4" s="574"/>
      <c r="AE4" s="550"/>
      <c r="AF4" s="572"/>
    </row>
    <row r="5" spans="2:32" s="157" customFormat="1" ht="43.5" customHeight="1">
      <c r="B5" s="187"/>
      <c r="C5" s="561"/>
      <c r="D5" s="555"/>
      <c r="E5" s="539"/>
      <c r="F5" s="539"/>
      <c r="G5" s="552"/>
      <c r="H5" s="575"/>
      <c r="I5" s="551"/>
      <c r="J5" s="586"/>
      <c r="K5" s="536"/>
      <c r="L5" s="554"/>
      <c r="M5" s="584"/>
      <c r="N5" s="194"/>
      <c r="O5" s="195" t="s">
        <v>90</v>
      </c>
      <c r="P5" s="195" t="s">
        <v>91</v>
      </c>
      <c r="Q5" s="196" t="s">
        <v>92</v>
      </c>
      <c r="R5" s="196" t="s">
        <v>72</v>
      </c>
      <c r="S5" s="549"/>
      <c r="T5" s="574"/>
      <c r="U5" s="539"/>
      <c r="V5" s="539"/>
      <c r="W5" s="539"/>
      <c r="X5" s="539"/>
      <c r="Y5" s="539"/>
      <c r="Z5" s="539"/>
      <c r="AA5" s="561"/>
      <c r="AB5" s="536"/>
      <c r="AC5" s="550"/>
      <c r="AD5" s="574"/>
      <c r="AE5" s="550"/>
      <c r="AF5" s="572"/>
    </row>
    <row r="6" spans="2:32" ht="24" customHeight="1">
      <c r="B6" s="198" t="s">
        <v>344</v>
      </c>
      <c r="C6" s="199">
        <f>SUM(D6:G6)</f>
        <v>0</v>
      </c>
      <c r="D6" s="198">
        <v>0</v>
      </c>
      <c r="E6" s="165">
        <v>0</v>
      </c>
      <c r="F6" s="165">
        <v>0</v>
      </c>
      <c r="G6" s="166">
        <v>0</v>
      </c>
      <c r="H6" s="164">
        <v>0</v>
      </c>
      <c r="I6" s="165">
        <v>0</v>
      </c>
      <c r="J6" s="199">
        <v>0</v>
      </c>
      <c r="K6" s="198">
        <v>0</v>
      </c>
      <c r="L6" s="166">
        <v>0</v>
      </c>
      <c r="M6" s="164">
        <v>0</v>
      </c>
      <c r="N6" s="165">
        <v>0</v>
      </c>
      <c r="O6" s="165">
        <v>0</v>
      </c>
      <c r="P6" s="165">
        <v>0</v>
      </c>
      <c r="Q6" s="165">
        <v>0</v>
      </c>
      <c r="R6" s="199">
        <v>0</v>
      </c>
      <c r="S6" s="200">
        <v>0</v>
      </c>
      <c r="T6" s="164">
        <v>0</v>
      </c>
      <c r="U6" s="165">
        <v>0</v>
      </c>
      <c r="V6" s="165">
        <v>0</v>
      </c>
      <c r="W6" s="165">
        <v>0</v>
      </c>
      <c r="X6" s="165">
        <v>0</v>
      </c>
      <c r="Y6" s="165">
        <v>0</v>
      </c>
      <c r="Z6" s="165">
        <v>0</v>
      </c>
      <c r="AA6" s="199">
        <v>0</v>
      </c>
      <c r="AB6" s="198">
        <v>0</v>
      </c>
      <c r="AC6" s="165">
        <v>0</v>
      </c>
      <c r="AD6" s="165">
        <v>0</v>
      </c>
      <c r="AE6" s="165">
        <v>0</v>
      </c>
      <c r="AF6" s="166">
        <v>0</v>
      </c>
    </row>
    <row r="7" spans="2:32" ht="24" customHeight="1">
      <c r="B7" s="198" t="s">
        <v>345</v>
      </c>
      <c r="C7" s="199">
        <f aca="true" t="shared" si="0" ref="C7:C25">SUM(D7:G7)</f>
        <v>0</v>
      </c>
      <c r="D7" s="198">
        <v>0</v>
      </c>
      <c r="E7" s="165">
        <v>0</v>
      </c>
      <c r="F7" s="165">
        <v>0</v>
      </c>
      <c r="G7" s="166">
        <v>0</v>
      </c>
      <c r="H7" s="164">
        <v>0</v>
      </c>
      <c r="I7" s="165">
        <v>0</v>
      </c>
      <c r="J7" s="199">
        <v>0</v>
      </c>
      <c r="K7" s="198">
        <v>0</v>
      </c>
      <c r="L7" s="166">
        <v>0</v>
      </c>
      <c r="M7" s="164">
        <v>0</v>
      </c>
      <c r="N7" s="165">
        <v>0</v>
      </c>
      <c r="O7" s="165">
        <v>0</v>
      </c>
      <c r="P7" s="165">
        <v>0</v>
      </c>
      <c r="Q7" s="165">
        <v>0</v>
      </c>
      <c r="R7" s="199">
        <v>0</v>
      </c>
      <c r="S7" s="200">
        <v>0</v>
      </c>
      <c r="T7" s="164">
        <v>0</v>
      </c>
      <c r="U7" s="165">
        <v>0</v>
      </c>
      <c r="V7" s="165">
        <v>0</v>
      </c>
      <c r="W7" s="165">
        <v>0</v>
      </c>
      <c r="X7" s="165">
        <v>0</v>
      </c>
      <c r="Y7" s="165">
        <v>0</v>
      </c>
      <c r="Z7" s="165">
        <v>0</v>
      </c>
      <c r="AA7" s="199">
        <v>0</v>
      </c>
      <c r="AB7" s="198">
        <v>0</v>
      </c>
      <c r="AC7" s="165">
        <v>0</v>
      </c>
      <c r="AD7" s="165">
        <v>0</v>
      </c>
      <c r="AE7" s="165">
        <v>0</v>
      </c>
      <c r="AF7" s="166">
        <v>0</v>
      </c>
    </row>
    <row r="8" spans="2:32" ht="24" customHeight="1">
      <c r="B8" s="198" t="s">
        <v>346</v>
      </c>
      <c r="C8" s="199">
        <f t="shared" si="0"/>
        <v>2</v>
      </c>
      <c r="D8" s="198">
        <v>2</v>
      </c>
      <c r="E8" s="165">
        <v>0</v>
      </c>
      <c r="F8" s="165">
        <v>0</v>
      </c>
      <c r="G8" s="166">
        <v>0</v>
      </c>
      <c r="H8" s="164">
        <v>0</v>
      </c>
      <c r="I8" s="165">
        <v>0</v>
      </c>
      <c r="J8" s="199">
        <v>2</v>
      </c>
      <c r="K8" s="198">
        <v>0</v>
      </c>
      <c r="L8" s="166">
        <v>0</v>
      </c>
      <c r="M8" s="164">
        <v>0</v>
      </c>
      <c r="N8" s="165">
        <v>0</v>
      </c>
      <c r="O8" s="165">
        <v>0</v>
      </c>
      <c r="P8" s="165">
        <v>0</v>
      </c>
      <c r="Q8" s="165">
        <v>0</v>
      </c>
      <c r="R8" s="199">
        <v>0</v>
      </c>
      <c r="S8" s="200">
        <v>2</v>
      </c>
      <c r="T8" s="164">
        <v>0</v>
      </c>
      <c r="U8" s="165">
        <v>0</v>
      </c>
      <c r="V8" s="165">
        <v>0</v>
      </c>
      <c r="W8" s="165">
        <v>0</v>
      </c>
      <c r="X8" s="165">
        <v>0</v>
      </c>
      <c r="Y8" s="165">
        <v>0</v>
      </c>
      <c r="Z8" s="165">
        <v>0</v>
      </c>
      <c r="AA8" s="199">
        <v>0</v>
      </c>
      <c r="AB8" s="198">
        <v>0</v>
      </c>
      <c r="AC8" s="165">
        <v>0</v>
      </c>
      <c r="AD8" s="165">
        <v>0</v>
      </c>
      <c r="AE8" s="165">
        <v>0</v>
      </c>
      <c r="AF8" s="166">
        <v>0</v>
      </c>
    </row>
    <row r="9" spans="2:32" ht="24" customHeight="1">
      <c r="B9" s="198" t="s">
        <v>347</v>
      </c>
      <c r="C9" s="199">
        <f t="shared" si="0"/>
        <v>2</v>
      </c>
      <c r="D9" s="198">
        <v>2</v>
      </c>
      <c r="E9" s="165">
        <v>0</v>
      </c>
      <c r="F9" s="165">
        <v>0</v>
      </c>
      <c r="G9" s="166">
        <v>0</v>
      </c>
      <c r="H9" s="164">
        <v>0</v>
      </c>
      <c r="I9" s="165">
        <v>0</v>
      </c>
      <c r="J9" s="199">
        <v>2</v>
      </c>
      <c r="K9" s="198">
        <v>0</v>
      </c>
      <c r="L9" s="166">
        <v>0</v>
      </c>
      <c r="M9" s="164">
        <v>0</v>
      </c>
      <c r="N9" s="165">
        <v>0</v>
      </c>
      <c r="O9" s="165">
        <v>0</v>
      </c>
      <c r="P9" s="165">
        <v>0</v>
      </c>
      <c r="Q9" s="165">
        <v>0</v>
      </c>
      <c r="R9" s="199">
        <v>0</v>
      </c>
      <c r="S9" s="200">
        <v>2</v>
      </c>
      <c r="T9" s="164">
        <v>0</v>
      </c>
      <c r="U9" s="165">
        <v>0</v>
      </c>
      <c r="V9" s="165">
        <v>0</v>
      </c>
      <c r="W9" s="165">
        <v>0</v>
      </c>
      <c r="X9" s="165">
        <v>0</v>
      </c>
      <c r="Y9" s="165">
        <v>0</v>
      </c>
      <c r="Z9" s="165">
        <v>0</v>
      </c>
      <c r="AA9" s="199">
        <v>0</v>
      </c>
      <c r="AB9" s="198">
        <v>0</v>
      </c>
      <c r="AC9" s="165">
        <v>0</v>
      </c>
      <c r="AD9" s="165">
        <v>0</v>
      </c>
      <c r="AE9" s="165">
        <v>0</v>
      </c>
      <c r="AF9" s="166">
        <v>0</v>
      </c>
    </row>
    <row r="10" spans="2:32" ht="24" customHeight="1">
      <c r="B10" s="198" t="s">
        <v>348</v>
      </c>
      <c r="C10" s="199">
        <f t="shared" si="0"/>
        <v>1</v>
      </c>
      <c r="D10" s="198">
        <v>1</v>
      </c>
      <c r="E10" s="165">
        <v>0</v>
      </c>
      <c r="F10" s="165">
        <v>0</v>
      </c>
      <c r="G10" s="166">
        <v>0</v>
      </c>
      <c r="H10" s="164">
        <v>0</v>
      </c>
      <c r="I10" s="165">
        <v>0</v>
      </c>
      <c r="J10" s="199">
        <v>1</v>
      </c>
      <c r="K10" s="198">
        <v>0</v>
      </c>
      <c r="L10" s="166">
        <v>0</v>
      </c>
      <c r="M10" s="164">
        <v>0</v>
      </c>
      <c r="N10" s="165">
        <v>0</v>
      </c>
      <c r="O10" s="165">
        <v>0</v>
      </c>
      <c r="P10" s="165">
        <v>0</v>
      </c>
      <c r="Q10" s="165">
        <v>0</v>
      </c>
      <c r="R10" s="199">
        <v>0</v>
      </c>
      <c r="S10" s="200">
        <v>1</v>
      </c>
      <c r="T10" s="164">
        <v>0</v>
      </c>
      <c r="U10" s="165">
        <v>0</v>
      </c>
      <c r="V10" s="165">
        <v>0</v>
      </c>
      <c r="W10" s="165">
        <v>0</v>
      </c>
      <c r="X10" s="165">
        <v>0</v>
      </c>
      <c r="Y10" s="165">
        <v>0</v>
      </c>
      <c r="Z10" s="165">
        <v>0</v>
      </c>
      <c r="AA10" s="199">
        <v>0</v>
      </c>
      <c r="AB10" s="198">
        <v>0</v>
      </c>
      <c r="AC10" s="165">
        <v>0</v>
      </c>
      <c r="AD10" s="165">
        <v>0</v>
      </c>
      <c r="AE10" s="165">
        <v>0</v>
      </c>
      <c r="AF10" s="166">
        <v>0</v>
      </c>
    </row>
    <row r="11" spans="2:32" ht="24" customHeight="1">
      <c r="B11" s="198" t="s">
        <v>349</v>
      </c>
      <c r="C11" s="199">
        <f t="shared" si="0"/>
        <v>2</v>
      </c>
      <c r="D11" s="198">
        <v>0</v>
      </c>
      <c r="E11" s="165">
        <v>2</v>
      </c>
      <c r="F11" s="165">
        <v>0</v>
      </c>
      <c r="G11" s="166">
        <v>0</v>
      </c>
      <c r="H11" s="164">
        <v>0</v>
      </c>
      <c r="I11" s="165">
        <v>0</v>
      </c>
      <c r="J11" s="199">
        <v>2</v>
      </c>
      <c r="K11" s="198">
        <v>0</v>
      </c>
      <c r="L11" s="166">
        <v>0</v>
      </c>
      <c r="M11" s="164">
        <v>0</v>
      </c>
      <c r="N11" s="165">
        <v>0</v>
      </c>
      <c r="O11" s="165">
        <v>0</v>
      </c>
      <c r="P11" s="165">
        <v>0</v>
      </c>
      <c r="Q11" s="165">
        <v>0</v>
      </c>
      <c r="R11" s="199">
        <v>0</v>
      </c>
      <c r="S11" s="200">
        <v>0</v>
      </c>
      <c r="T11" s="164">
        <v>0</v>
      </c>
      <c r="U11" s="165">
        <v>0</v>
      </c>
      <c r="V11" s="165">
        <v>0</v>
      </c>
      <c r="W11" s="165">
        <v>0</v>
      </c>
      <c r="X11" s="165">
        <v>0</v>
      </c>
      <c r="Y11" s="165">
        <v>0</v>
      </c>
      <c r="Z11" s="165">
        <v>0</v>
      </c>
      <c r="AA11" s="199">
        <v>0</v>
      </c>
      <c r="AB11" s="198">
        <v>0</v>
      </c>
      <c r="AC11" s="165">
        <v>0</v>
      </c>
      <c r="AD11" s="165">
        <v>0</v>
      </c>
      <c r="AE11" s="165">
        <v>0</v>
      </c>
      <c r="AF11" s="166">
        <v>0</v>
      </c>
    </row>
    <row r="12" spans="2:32" ht="24" customHeight="1">
      <c r="B12" s="198" t="s">
        <v>350</v>
      </c>
      <c r="C12" s="199">
        <f t="shared" si="0"/>
        <v>0</v>
      </c>
      <c r="D12" s="198">
        <v>0</v>
      </c>
      <c r="E12" s="165">
        <v>0</v>
      </c>
      <c r="F12" s="165">
        <v>0</v>
      </c>
      <c r="G12" s="166">
        <v>0</v>
      </c>
      <c r="H12" s="164">
        <v>0</v>
      </c>
      <c r="I12" s="165">
        <v>0</v>
      </c>
      <c r="J12" s="199">
        <v>0</v>
      </c>
      <c r="K12" s="198">
        <v>0</v>
      </c>
      <c r="L12" s="166">
        <v>0</v>
      </c>
      <c r="M12" s="164">
        <v>0</v>
      </c>
      <c r="N12" s="165">
        <v>0</v>
      </c>
      <c r="O12" s="165">
        <v>0</v>
      </c>
      <c r="P12" s="165">
        <v>0</v>
      </c>
      <c r="Q12" s="165">
        <v>0</v>
      </c>
      <c r="R12" s="199">
        <v>0</v>
      </c>
      <c r="S12" s="200">
        <v>0</v>
      </c>
      <c r="T12" s="164">
        <v>0</v>
      </c>
      <c r="U12" s="165">
        <v>0</v>
      </c>
      <c r="V12" s="165">
        <v>0</v>
      </c>
      <c r="W12" s="165">
        <v>0</v>
      </c>
      <c r="X12" s="165">
        <v>0</v>
      </c>
      <c r="Y12" s="165">
        <v>0</v>
      </c>
      <c r="Z12" s="165">
        <v>0</v>
      </c>
      <c r="AA12" s="199">
        <v>0</v>
      </c>
      <c r="AB12" s="198">
        <v>0</v>
      </c>
      <c r="AC12" s="165">
        <v>0</v>
      </c>
      <c r="AD12" s="165">
        <v>0</v>
      </c>
      <c r="AE12" s="165">
        <v>0</v>
      </c>
      <c r="AF12" s="166">
        <v>0</v>
      </c>
    </row>
    <row r="13" spans="2:32" ht="24" customHeight="1">
      <c r="B13" s="198" t="s">
        <v>351</v>
      </c>
      <c r="C13" s="199">
        <f t="shared" si="0"/>
        <v>1</v>
      </c>
      <c r="D13" s="198">
        <v>1</v>
      </c>
      <c r="E13" s="165">
        <v>0</v>
      </c>
      <c r="F13" s="165">
        <v>0</v>
      </c>
      <c r="G13" s="166">
        <v>0</v>
      </c>
      <c r="H13" s="164">
        <v>0</v>
      </c>
      <c r="I13" s="165">
        <v>0</v>
      </c>
      <c r="J13" s="199">
        <v>1</v>
      </c>
      <c r="K13" s="198">
        <v>0</v>
      </c>
      <c r="L13" s="166">
        <v>0</v>
      </c>
      <c r="M13" s="164">
        <v>0</v>
      </c>
      <c r="N13" s="165">
        <v>0</v>
      </c>
      <c r="O13" s="165">
        <v>0</v>
      </c>
      <c r="P13" s="165">
        <v>0</v>
      </c>
      <c r="Q13" s="165">
        <v>0</v>
      </c>
      <c r="R13" s="199">
        <v>0</v>
      </c>
      <c r="S13" s="200">
        <v>0</v>
      </c>
      <c r="T13" s="164">
        <v>0</v>
      </c>
      <c r="U13" s="165">
        <v>0</v>
      </c>
      <c r="V13" s="165">
        <v>0</v>
      </c>
      <c r="W13" s="165">
        <v>0</v>
      </c>
      <c r="X13" s="165">
        <v>0</v>
      </c>
      <c r="Y13" s="165">
        <v>0</v>
      </c>
      <c r="Z13" s="165">
        <v>0</v>
      </c>
      <c r="AA13" s="199">
        <v>0</v>
      </c>
      <c r="AB13" s="198">
        <v>0</v>
      </c>
      <c r="AC13" s="165">
        <v>0</v>
      </c>
      <c r="AD13" s="165">
        <v>0</v>
      </c>
      <c r="AE13" s="165">
        <v>0</v>
      </c>
      <c r="AF13" s="166">
        <v>0</v>
      </c>
    </row>
    <row r="14" spans="2:32" ht="24" customHeight="1">
      <c r="B14" s="198" t="s">
        <v>352</v>
      </c>
      <c r="C14" s="199">
        <f t="shared" si="0"/>
        <v>0</v>
      </c>
      <c r="D14" s="198">
        <v>0</v>
      </c>
      <c r="E14" s="165">
        <v>0</v>
      </c>
      <c r="F14" s="165">
        <v>0</v>
      </c>
      <c r="G14" s="166">
        <v>0</v>
      </c>
      <c r="H14" s="164">
        <v>0</v>
      </c>
      <c r="I14" s="165">
        <v>0</v>
      </c>
      <c r="J14" s="199">
        <v>0</v>
      </c>
      <c r="K14" s="198">
        <v>0</v>
      </c>
      <c r="L14" s="166">
        <v>0</v>
      </c>
      <c r="M14" s="164">
        <v>0</v>
      </c>
      <c r="N14" s="165">
        <v>0</v>
      </c>
      <c r="O14" s="165">
        <v>0</v>
      </c>
      <c r="P14" s="165">
        <v>0</v>
      </c>
      <c r="Q14" s="165">
        <v>0</v>
      </c>
      <c r="R14" s="199">
        <v>0</v>
      </c>
      <c r="S14" s="200">
        <v>0</v>
      </c>
      <c r="T14" s="164">
        <v>0</v>
      </c>
      <c r="U14" s="165">
        <v>0</v>
      </c>
      <c r="V14" s="165">
        <v>0</v>
      </c>
      <c r="W14" s="165">
        <v>0</v>
      </c>
      <c r="X14" s="165">
        <v>0</v>
      </c>
      <c r="Y14" s="165">
        <v>0</v>
      </c>
      <c r="Z14" s="165">
        <v>0</v>
      </c>
      <c r="AA14" s="199">
        <v>0</v>
      </c>
      <c r="AB14" s="198">
        <v>0</v>
      </c>
      <c r="AC14" s="165">
        <v>0</v>
      </c>
      <c r="AD14" s="165">
        <v>0</v>
      </c>
      <c r="AE14" s="165">
        <v>0</v>
      </c>
      <c r="AF14" s="166">
        <v>0</v>
      </c>
    </row>
    <row r="15" spans="2:32" ht="24" customHeight="1">
      <c r="B15" s="198" t="s">
        <v>353</v>
      </c>
      <c r="C15" s="199">
        <f t="shared" si="0"/>
        <v>0</v>
      </c>
      <c r="D15" s="198">
        <v>0</v>
      </c>
      <c r="E15" s="165">
        <v>0</v>
      </c>
      <c r="F15" s="165">
        <v>0</v>
      </c>
      <c r="G15" s="166">
        <v>0</v>
      </c>
      <c r="H15" s="164">
        <v>0</v>
      </c>
      <c r="I15" s="165">
        <v>0</v>
      </c>
      <c r="J15" s="199">
        <v>0</v>
      </c>
      <c r="K15" s="198">
        <v>0</v>
      </c>
      <c r="L15" s="166">
        <v>0</v>
      </c>
      <c r="M15" s="164">
        <v>0</v>
      </c>
      <c r="N15" s="165">
        <v>0</v>
      </c>
      <c r="O15" s="165">
        <v>0</v>
      </c>
      <c r="P15" s="165">
        <v>0</v>
      </c>
      <c r="Q15" s="165">
        <v>0</v>
      </c>
      <c r="R15" s="199">
        <v>0</v>
      </c>
      <c r="S15" s="200">
        <v>0</v>
      </c>
      <c r="T15" s="164">
        <v>0</v>
      </c>
      <c r="U15" s="165">
        <v>0</v>
      </c>
      <c r="V15" s="165">
        <v>0</v>
      </c>
      <c r="W15" s="165">
        <v>0</v>
      </c>
      <c r="X15" s="165">
        <v>0</v>
      </c>
      <c r="Y15" s="165">
        <v>0</v>
      </c>
      <c r="Z15" s="165">
        <v>0</v>
      </c>
      <c r="AA15" s="199">
        <v>0</v>
      </c>
      <c r="AB15" s="198">
        <v>0</v>
      </c>
      <c r="AC15" s="165">
        <v>0</v>
      </c>
      <c r="AD15" s="165">
        <v>0</v>
      </c>
      <c r="AE15" s="165">
        <v>0</v>
      </c>
      <c r="AF15" s="166">
        <v>0</v>
      </c>
    </row>
    <row r="16" spans="2:32" ht="24" customHeight="1">
      <c r="B16" s="198" t="s">
        <v>354</v>
      </c>
      <c r="C16" s="199">
        <f t="shared" si="0"/>
        <v>6</v>
      </c>
      <c r="D16" s="198">
        <v>0</v>
      </c>
      <c r="E16" s="165">
        <v>0</v>
      </c>
      <c r="F16" s="165">
        <v>0</v>
      </c>
      <c r="G16" s="166">
        <v>6</v>
      </c>
      <c r="H16" s="164">
        <v>0</v>
      </c>
      <c r="I16" s="165">
        <v>0</v>
      </c>
      <c r="J16" s="199">
        <v>6</v>
      </c>
      <c r="K16" s="198">
        <v>0</v>
      </c>
      <c r="L16" s="166">
        <v>0</v>
      </c>
      <c r="M16" s="164">
        <v>1</v>
      </c>
      <c r="N16" s="165">
        <v>0</v>
      </c>
      <c r="O16" s="165">
        <v>0</v>
      </c>
      <c r="P16" s="165">
        <v>0</v>
      </c>
      <c r="Q16" s="165">
        <v>0</v>
      </c>
      <c r="R16" s="199">
        <v>0</v>
      </c>
      <c r="S16" s="200">
        <v>1</v>
      </c>
      <c r="T16" s="164">
        <v>1</v>
      </c>
      <c r="U16" s="165">
        <v>0</v>
      </c>
      <c r="V16" s="165">
        <v>0</v>
      </c>
      <c r="W16" s="165">
        <v>0</v>
      </c>
      <c r="X16" s="165">
        <v>0</v>
      </c>
      <c r="Y16" s="165">
        <v>0</v>
      </c>
      <c r="Z16" s="165">
        <v>1</v>
      </c>
      <c r="AA16" s="199">
        <v>0</v>
      </c>
      <c r="AB16" s="198">
        <v>0</v>
      </c>
      <c r="AC16" s="165">
        <v>0</v>
      </c>
      <c r="AD16" s="165">
        <v>0</v>
      </c>
      <c r="AE16" s="165">
        <v>0</v>
      </c>
      <c r="AF16" s="166">
        <v>0</v>
      </c>
    </row>
    <row r="17" spans="2:32" ht="24" customHeight="1">
      <c r="B17" s="198" t="s">
        <v>355</v>
      </c>
      <c r="C17" s="199">
        <f t="shared" si="0"/>
        <v>0</v>
      </c>
      <c r="D17" s="198">
        <v>0</v>
      </c>
      <c r="E17" s="165">
        <v>0</v>
      </c>
      <c r="F17" s="165">
        <v>0</v>
      </c>
      <c r="G17" s="166">
        <v>0</v>
      </c>
      <c r="H17" s="164">
        <v>0</v>
      </c>
      <c r="I17" s="165">
        <v>0</v>
      </c>
      <c r="J17" s="199">
        <v>0</v>
      </c>
      <c r="K17" s="198">
        <v>0</v>
      </c>
      <c r="L17" s="166">
        <v>0</v>
      </c>
      <c r="M17" s="164">
        <v>0</v>
      </c>
      <c r="N17" s="165">
        <v>0</v>
      </c>
      <c r="O17" s="165">
        <v>0</v>
      </c>
      <c r="P17" s="165">
        <v>0</v>
      </c>
      <c r="Q17" s="165">
        <v>0</v>
      </c>
      <c r="R17" s="199">
        <v>0</v>
      </c>
      <c r="S17" s="200">
        <v>0</v>
      </c>
      <c r="T17" s="164">
        <v>0</v>
      </c>
      <c r="U17" s="165">
        <v>0</v>
      </c>
      <c r="V17" s="165">
        <v>0</v>
      </c>
      <c r="W17" s="165">
        <v>0</v>
      </c>
      <c r="X17" s="165">
        <v>0</v>
      </c>
      <c r="Y17" s="165">
        <v>0</v>
      </c>
      <c r="Z17" s="165">
        <v>0</v>
      </c>
      <c r="AA17" s="199">
        <v>0</v>
      </c>
      <c r="AB17" s="198">
        <v>0</v>
      </c>
      <c r="AC17" s="165">
        <v>0</v>
      </c>
      <c r="AD17" s="165">
        <v>0</v>
      </c>
      <c r="AE17" s="165">
        <v>0</v>
      </c>
      <c r="AF17" s="166">
        <v>0</v>
      </c>
    </row>
    <row r="18" spans="2:32" ht="24" customHeight="1">
      <c r="B18" s="198" t="s">
        <v>356</v>
      </c>
      <c r="C18" s="199">
        <f t="shared" si="0"/>
        <v>11</v>
      </c>
      <c r="D18" s="198">
        <v>11</v>
      </c>
      <c r="E18" s="165">
        <v>0</v>
      </c>
      <c r="F18" s="165">
        <v>0</v>
      </c>
      <c r="G18" s="166">
        <v>0</v>
      </c>
      <c r="H18" s="164">
        <v>0</v>
      </c>
      <c r="I18" s="165">
        <v>0</v>
      </c>
      <c r="J18" s="199">
        <v>11</v>
      </c>
      <c r="K18" s="198">
        <v>0</v>
      </c>
      <c r="L18" s="166">
        <v>0</v>
      </c>
      <c r="M18" s="164">
        <v>0</v>
      </c>
      <c r="N18" s="165">
        <v>0</v>
      </c>
      <c r="O18" s="165">
        <v>0</v>
      </c>
      <c r="P18" s="165">
        <v>0</v>
      </c>
      <c r="Q18" s="165">
        <v>0</v>
      </c>
      <c r="R18" s="199">
        <v>0</v>
      </c>
      <c r="S18" s="200">
        <v>0</v>
      </c>
      <c r="T18" s="164">
        <v>4</v>
      </c>
      <c r="U18" s="165">
        <v>0</v>
      </c>
      <c r="V18" s="165">
        <v>0</v>
      </c>
      <c r="W18" s="165">
        <v>0</v>
      </c>
      <c r="X18" s="165">
        <v>0</v>
      </c>
      <c r="Y18" s="165">
        <v>0</v>
      </c>
      <c r="Z18" s="165">
        <v>4</v>
      </c>
      <c r="AA18" s="199">
        <v>0</v>
      </c>
      <c r="AB18" s="198">
        <v>0</v>
      </c>
      <c r="AC18" s="165">
        <v>0</v>
      </c>
      <c r="AD18" s="165">
        <v>0</v>
      </c>
      <c r="AE18" s="165">
        <v>0</v>
      </c>
      <c r="AF18" s="166">
        <v>0</v>
      </c>
    </row>
    <row r="19" spans="2:32" ht="24" customHeight="1">
      <c r="B19" s="198" t="s">
        <v>357</v>
      </c>
      <c r="C19" s="199">
        <f t="shared" si="0"/>
        <v>7</v>
      </c>
      <c r="D19" s="198">
        <v>7</v>
      </c>
      <c r="E19" s="165">
        <v>0</v>
      </c>
      <c r="F19" s="165">
        <v>0</v>
      </c>
      <c r="G19" s="166">
        <v>0</v>
      </c>
      <c r="H19" s="164">
        <v>0</v>
      </c>
      <c r="I19" s="165">
        <v>0</v>
      </c>
      <c r="J19" s="199">
        <v>7</v>
      </c>
      <c r="K19" s="198">
        <v>0</v>
      </c>
      <c r="L19" s="166">
        <v>0</v>
      </c>
      <c r="M19" s="164">
        <v>0</v>
      </c>
      <c r="N19" s="165">
        <v>0</v>
      </c>
      <c r="O19" s="165">
        <v>0</v>
      </c>
      <c r="P19" s="165">
        <v>0</v>
      </c>
      <c r="Q19" s="165">
        <v>0</v>
      </c>
      <c r="R19" s="199">
        <v>0</v>
      </c>
      <c r="S19" s="200">
        <v>0</v>
      </c>
      <c r="T19" s="164">
        <v>2</v>
      </c>
      <c r="U19" s="165">
        <v>0</v>
      </c>
      <c r="V19" s="165">
        <v>0</v>
      </c>
      <c r="W19" s="165">
        <v>0</v>
      </c>
      <c r="X19" s="165">
        <v>0</v>
      </c>
      <c r="Y19" s="165">
        <v>0</v>
      </c>
      <c r="Z19" s="165">
        <v>2</v>
      </c>
      <c r="AA19" s="199">
        <v>0</v>
      </c>
      <c r="AB19" s="198">
        <v>0</v>
      </c>
      <c r="AC19" s="165">
        <v>0</v>
      </c>
      <c r="AD19" s="165">
        <v>0</v>
      </c>
      <c r="AE19" s="165">
        <v>0</v>
      </c>
      <c r="AF19" s="166">
        <v>0</v>
      </c>
    </row>
    <row r="20" spans="2:32" ht="24" customHeight="1">
      <c r="B20" s="198" t="s">
        <v>358</v>
      </c>
      <c r="C20" s="199">
        <f t="shared" si="0"/>
        <v>34</v>
      </c>
      <c r="D20" s="198">
        <v>34</v>
      </c>
      <c r="E20" s="165">
        <v>0</v>
      </c>
      <c r="F20" s="165">
        <v>0</v>
      </c>
      <c r="G20" s="166">
        <v>0</v>
      </c>
      <c r="H20" s="164">
        <v>0</v>
      </c>
      <c r="I20" s="165">
        <v>0</v>
      </c>
      <c r="J20" s="199">
        <v>34</v>
      </c>
      <c r="K20" s="198">
        <v>0</v>
      </c>
      <c r="L20" s="166">
        <v>0</v>
      </c>
      <c r="M20" s="164">
        <v>0</v>
      </c>
      <c r="N20" s="165">
        <v>0</v>
      </c>
      <c r="O20" s="165">
        <v>0</v>
      </c>
      <c r="P20" s="165">
        <v>0</v>
      </c>
      <c r="Q20" s="165">
        <v>0</v>
      </c>
      <c r="R20" s="199">
        <v>0</v>
      </c>
      <c r="S20" s="200">
        <v>15</v>
      </c>
      <c r="T20" s="164">
        <v>20</v>
      </c>
      <c r="U20" s="165">
        <v>0</v>
      </c>
      <c r="V20" s="165">
        <v>0</v>
      </c>
      <c r="W20" s="165">
        <v>0</v>
      </c>
      <c r="X20" s="165">
        <v>0</v>
      </c>
      <c r="Y20" s="165">
        <v>0</v>
      </c>
      <c r="Z20" s="165">
        <v>20</v>
      </c>
      <c r="AA20" s="199">
        <v>0</v>
      </c>
      <c r="AB20" s="198">
        <v>0</v>
      </c>
      <c r="AC20" s="165">
        <v>0</v>
      </c>
      <c r="AD20" s="165">
        <v>0</v>
      </c>
      <c r="AE20" s="165">
        <v>0</v>
      </c>
      <c r="AF20" s="166">
        <v>0</v>
      </c>
    </row>
    <row r="21" spans="2:32" ht="24" customHeight="1">
      <c r="B21" s="198" t="s">
        <v>359</v>
      </c>
      <c r="C21" s="199">
        <f t="shared" si="0"/>
        <v>3</v>
      </c>
      <c r="D21" s="198">
        <v>3</v>
      </c>
      <c r="E21" s="165">
        <v>0</v>
      </c>
      <c r="F21" s="165">
        <v>0</v>
      </c>
      <c r="G21" s="166">
        <v>0</v>
      </c>
      <c r="H21" s="164">
        <v>0</v>
      </c>
      <c r="I21" s="165">
        <v>0</v>
      </c>
      <c r="J21" s="199">
        <v>3</v>
      </c>
      <c r="K21" s="198">
        <v>0</v>
      </c>
      <c r="L21" s="166">
        <v>0</v>
      </c>
      <c r="M21" s="164">
        <v>1</v>
      </c>
      <c r="N21" s="165">
        <v>0</v>
      </c>
      <c r="O21" s="165">
        <v>0</v>
      </c>
      <c r="P21" s="165">
        <v>0</v>
      </c>
      <c r="Q21" s="165">
        <v>0</v>
      </c>
      <c r="R21" s="199">
        <v>0</v>
      </c>
      <c r="S21" s="200">
        <v>0</v>
      </c>
      <c r="T21" s="164">
        <v>0</v>
      </c>
      <c r="U21" s="165">
        <v>0</v>
      </c>
      <c r="V21" s="165">
        <v>0</v>
      </c>
      <c r="W21" s="165">
        <v>0</v>
      </c>
      <c r="X21" s="165">
        <v>0</v>
      </c>
      <c r="Y21" s="165">
        <v>0</v>
      </c>
      <c r="Z21" s="165">
        <v>0</v>
      </c>
      <c r="AA21" s="199">
        <v>0</v>
      </c>
      <c r="AB21" s="198">
        <v>0</v>
      </c>
      <c r="AC21" s="165">
        <v>0</v>
      </c>
      <c r="AD21" s="165">
        <v>0</v>
      </c>
      <c r="AE21" s="165">
        <v>0</v>
      </c>
      <c r="AF21" s="166">
        <v>0</v>
      </c>
    </row>
    <row r="22" spans="2:32" ht="24" customHeight="1">
      <c r="B22" s="198" t="s">
        <v>360</v>
      </c>
      <c r="C22" s="199">
        <f t="shared" si="0"/>
        <v>3</v>
      </c>
      <c r="D22" s="198">
        <v>3</v>
      </c>
      <c r="E22" s="165">
        <v>0</v>
      </c>
      <c r="F22" s="165">
        <v>0</v>
      </c>
      <c r="G22" s="166">
        <v>0</v>
      </c>
      <c r="H22" s="164">
        <v>0</v>
      </c>
      <c r="I22" s="165">
        <v>0</v>
      </c>
      <c r="J22" s="199">
        <v>3</v>
      </c>
      <c r="K22" s="198">
        <v>0</v>
      </c>
      <c r="L22" s="166">
        <v>0</v>
      </c>
      <c r="M22" s="164">
        <v>0</v>
      </c>
      <c r="N22" s="165">
        <v>0</v>
      </c>
      <c r="O22" s="165">
        <v>0</v>
      </c>
      <c r="P22" s="165">
        <v>0</v>
      </c>
      <c r="Q22" s="165">
        <v>0</v>
      </c>
      <c r="R22" s="199">
        <v>0</v>
      </c>
      <c r="S22" s="200">
        <v>1</v>
      </c>
      <c r="T22" s="164">
        <v>1</v>
      </c>
      <c r="U22" s="165">
        <v>0</v>
      </c>
      <c r="V22" s="165">
        <v>0</v>
      </c>
      <c r="W22" s="165">
        <v>0</v>
      </c>
      <c r="X22" s="165">
        <v>0</v>
      </c>
      <c r="Y22" s="165">
        <v>0</v>
      </c>
      <c r="Z22" s="165">
        <v>1</v>
      </c>
      <c r="AA22" s="199">
        <v>0</v>
      </c>
      <c r="AB22" s="198">
        <v>0</v>
      </c>
      <c r="AC22" s="165">
        <v>0</v>
      </c>
      <c r="AD22" s="165">
        <v>0</v>
      </c>
      <c r="AE22" s="165">
        <v>0</v>
      </c>
      <c r="AF22" s="166">
        <v>0</v>
      </c>
    </row>
    <row r="23" spans="2:32" ht="24" customHeight="1">
      <c r="B23" s="198" t="s">
        <v>361</v>
      </c>
      <c r="C23" s="199">
        <f t="shared" si="0"/>
        <v>0</v>
      </c>
      <c r="D23" s="198">
        <v>0</v>
      </c>
      <c r="E23" s="165">
        <v>0</v>
      </c>
      <c r="F23" s="165">
        <v>0</v>
      </c>
      <c r="G23" s="166">
        <v>0</v>
      </c>
      <c r="H23" s="164">
        <v>0</v>
      </c>
      <c r="I23" s="165">
        <v>0</v>
      </c>
      <c r="J23" s="199">
        <v>0</v>
      </c>
      <c r="K23" s="198">
        <v>0</v>
      </c>
      <c r="L23" s="166">
        <v>0</v>
      </c>
      <c r="M23" s="164">
        <v>0</v>
      </c>
      <c r="N23" s="165">
        <v>0</v>
      </c>
      <c r="O23" s="165">
        <v>0</v>
      </c>
      <c r="P23" s="165">
        <v>0</v>
      </c>
      <c r="Q23" s="165">
        <v>0</v>
      </c>
      <c r="R23" s="199">
        <v>0</v>
      </c>
      <c r="S23" s="200">
        <v>0</v>
      </c>
      <c r="T23" s="164">
        <v>0</v>
      </c>
      <c r="U23" s="165">
        <v>0</v>
      </c>
      <c r="V23" s="165">
        <v>0</v>
      </c>
      <c r="W23" s="165">
        <v>0</v>
      </c>
      <c r="X23" s="165">
        <v>0</v>
      </c>
      <c r="Y23" s="165">
        <v>0</v>
      </c>
      <c r="Z23" s="165">
        <v>0</v>
      </c>
      <c r="AA23" s="199">
        <v>0</v>
      </c>
      <c r="AB23" s="198">
        <v>0</v>
      </c>
      <c r="AC23" s="165">
        <v>0</v>
      </c>
      <c r="AD23" s="165">
        <v>0</v>
      </c>
      <c r="AE23" s="165">
        <v>0</v>
      </c>
      <c r="AF23" s="166">
        <v>0</v>
      </c>
    </row>
    <row r="24" spans="2:32" ht="24" customHeight="1">
      <c r="B24" s="198" t="s">
        <v>362</v>
      </c>
      <c r="C24" s="199">
        <f t="shared" si="0"/>
        <v>8</v>
      </c>
      <c r="D24" s="198">
        <v>8</v>
      </c>
      <c r="E24" s="165">
        <v>0</v>
      </c>
      <c r="F24" s="165">
        <v>0</v>
      </c>
      <c r="G24" s="166">
        <v>0</v>
      </c>
      <c r="H24" s="164">
        <v>0</v>
      </c>
      <c r="I24" s="165">
        <v>0</v>
      </c>
      <c r="J24" s="199">
        <v>8</v>
      </c>
      <c r="K24" s="198">
        <v>0</v>
      </c>
      <c r="L24" s="166">
        <v>0</v>
      </c>
      <c r="M24" s="164">
        <v>0</v>
      </c>
      <c r="N24" s="165">
        <v>0</v>
      </c>
      <c r="O24" s="165">
        <v>0</v>
      </c>
      <c r="P24" s="165">
        <v>0</v>
      </c>
      <c r="Q24" s="165">
        <v>0</v>
      </c>
      <c r="R24" s="199">
        <v>0</v>
      </c>
      <c r="S24" s="200">
        <v>0</v>
      </c>
      <c r="T24" s="164">
        <v>1</v>
      </c>
      <c r="U24" s="165">
        <v>1</v>
      </c>
      <c r="V24" s="165">
        <v>0</v>
      </c>
      <c r="W24" s="165">
        <v>0</v>
      </c>
      <c r="X24" s="165">
        <v>0</v>
      </c>
      <c r="Y24" s="165">
        <v>0</v>
      </c>
      <c r="Z24" s="165">
        <v>0</v>
      </c>
      <c r="AA24" s="199">
        <v>0</v>
      </c>
      <c r="AB24" s="198">
        <v>0</v>
      </c>
      <c r="AC24" s="165">
        <v>0</v>
      </c>
      <c r="AD24" s="165">
        <v>0</v>
      </c>
      <c r="AE24" s="165">
        <v>0</v>
      </c>
      <c r="AF24" s="166">
        <v>0</v>
      </c>
    </row>
    <row r="25" spans="2:32" ht="24" customHeight="1" thickBot="1">
      <c r="B25" s="201" t="s">
        <v>363</v>
      </c>
      <c r="C25" s="202">
        <f t="shared" si="0"/>
        <v>4</v>
      </c>
      <c r="D25" s="201">
        <v>4</v>
      </c>
      <c r="E25" s="173">
        <v>0</v>
      </c>
      <c r="F25" s="173">
        <v>0</v>
      </c>
      <c r="G25" s="174">
        <v>0</v>
      </c>
      <c r="H25" s="172">
        <v>0</v>
      </c>
      <c r="I25" s="173">
        <v>0</v>
      </c>
      <c r="J25" s="202">
        <v>4</v>
      </c>
      <c r="K25" s="201">
        <v>0</v>
      </c>
      <c r="L25" s="174">
        <v>0</v>
      </c>
      <c r="M25" s="172">
        <v>0</v>
      </c>
      <c r="N25" s="173">
        <v>0</v>
      </c>
      <c r="O25" s="173">
        <v>0</v>
      </c>
      <c r="P25" s="173">
        <v>0</v>
      </c>
      <c r="Q25" s="173">
        <v>0</v>
      </c>
      <c r="R25" s="202">
        <v>0</v>
      </c>
      <c r="S25" s="203">
        <v>0</v>
      </c>
      <c r="T25" s="172">
        <v>0</v>
      </c>
      <c r="U25" s="173">
        <v>0</v>
      </c>
      <c r="V25" s="173">
        <v>0</v>
      </c>
      <c r="W25" s="173">
        <v>0</v>
      </c>
      <c r="X25" s="173">
        <v>0</v>
      </c>
      <c r="Y25" s="173">
        <v>0</v>
      </c>
      <c r="Z25" s="173">
        <v>0</v>
      </c>
      <c r="AA25" s="202">
        <v>0</v>
      </c>
      <c r="AB25" s="201">
        <v>0</v>
      </c>
      <c r="AC25" s="173">
        <v>0</v>
      </c>
      <c r="AD25" s="173">
        <v>0</v>
      </c>
      <c r="AE25" s="173">
        <v>0</v>
      </c>
      <c r="AF25" s="174">
        <v>0</v>
      </c>
    </row>
    <row r="26" spans="2:32" ht="25.5" customHeight="1" thickBot="1" thickTop="1">
      <c r="B26" s="204" t="s">
        <v>93</v>
      </c>
      <c r="C26" s="176">
        <f aca="true" t="shared" si="1" ref="C26:AF26">SUM(C6:C25)</f>
        <v>84</v>
      </c>
      <c r="D26" s="206">
        <f t="shared" si="1"/>
        <v>76</v>
      </c>
      <c r="E26" s="182">
        <f t="shared" si="1"/>
        <v>2</v>
      </c>
      <c r="F26" s="182">
        <f t="shared" si="1"/>
        <v>0</v>
      </c>
      <c r="G26" s="183">
        <f t="shared" si="1"/>
        <v>6</v>
      </c>
      <c r="H26" s="181">
        <f t="shared" si="1"/>
        <v>0</v>
      </c>
      <c r="I26" s="182">
        <f t="shared" si="1"/>
        <v>0</v>
      </c>
      <c r="J26" s="205">
        <f t="shared" si="1"/>
        <v>84</v>
      </c>
      <c r="K26" s="206">
        <f t="shared" si="1"/>
        <v>0</v>
      </c>
      <c r="L26" s="183">
        <f t="shared" si="1"/>
        <v>0</v>
      </c>
      <c r="M26" s="181">
        <f t="shared" si="1"/>
        <v>2</v>
      </c>
      <c r="N26" s="182">
        <f t="shared" si="1"/>
        <v>0</v>
      </c>
      <c r="O26" s="182">
        <f t="shared" si="1"/>
        <v>0</v>
      </c>
      <c r="P26" s="182">
        <f t="shared" si="1"/>
        <v>0</v>
      </c>
      <c r="Q26" s="182">
        <f t="shared" si="1"/>
        <v>0</v>
      </c>
      <c r="R26" s="205">
        <f t="shared" si="1"/>
        <v>0</v>
      </c>
      <c r="S26" s="207">
        <f t="shared" si="1"/>
        <v>22</v>
      </c>
      <c r="T26" s="181">
        <f t="shared" si="1"/>
        <v>29</v>
      </c>
      <c r="U26" s="182">
        <f t="shared" si="1"/>
        <v>1</v>
      </c>
      <c r="V26" s="182">
        <f t="shared" si="1"/>
        <v>0</v>
      </c>
      <c r="W26" s="182">
        <f t="shared" si="1"/>
        <v>0</v>
      </c>
      <c r="X26" s="182">
        <f t="shared" si="1"/>
        <v>0</v>
      </c>
      <c r="Y26" s="182">
        <f t="shared" si="1"/>
        <v>0</v>
      </c>
      <c r="Z26" s="182">
        <f t="shared" si="1"/>
        <v>28</v>
      </c>
      <c r="AA26" s="205">
        <f t="shared" si="1"/>
        <v>0</v>
      </c>
      <c r="AB26" s="206">
        <f t="shared" si="1"/>
        <v>0</v>
      </c>
      <c r="AC26" s="182">
        <f t="shared" si="1"/>
        <v>0</v>
      </c>
      <c r="AD26" s="182">
        <f t="shared" si="1"/>
        <v>0</v>
      </c>
      <c r="AE26" s="182">
        <f t="shared" si="1"/>
        <v>0</v>
      </c>
      <c r="AF26" s="183">
        <f t="shared" si="1"/>
        <v>0</v>
      </c>
    </row>
    <row r="27" ht="13.5" thickTop="1"/>
  </sheetData>
  <sheetProtection/>
  <mergeCells count="32">
    <mergeCell ref="C2:C5"/>
    <mergeCell ref="D2:G2"/>
    <mergeCell ref="K2:L2"/>
    <mergeCell ref="M2:R2"/>
    <mergeCell ref="J3:J5"/>
    <mergeCell ref="AC2:AC5"/>
    <mergeCell ref="S2:S5"/>
    <mergeCell ref="D3:D5"/>
    <mergeCell ref="E3:E5"/>
    <mergeCell ref="F3:F5"/>
    <mergeCell ref="N3:R4"/>
    <mergeCell ref="U3:U5"/>
    <mergeCell ref="V3:V5"/>
    <mergeCell ref="W3:W5"/>
    <mergeCell ref="G3:G5"/>
    <mergeCell ref="AD2:AD5"/>
    <mergeCell ref="AE2:AF2"/>
    <mergeCell ref="Z3:Z5"/>
    <mergeCell ref="AA3:AA5"/>
    <mergeCell ref="AE3:AE5"/>
    <mergeCell ref="AF3:AF5"/>
    <mergeCell ref="U2:AA2"/>
    <mergeCell ref="X3:X5"/>
    <mergeCell ref="AB2:AB5"/>
    <mergeCell ref="Y3:Y5"/>
    <mergeCell ref="T2:T5"/>
    <mergeCell ref="H3:H5"/>
    <mergeCell ref="I3:I5"/>
    <mergeCell ref="K3:K5"/>
    <mergeCell ref="L3:L5"/>
    <mergeCell ref="M3:M5"/>
    <mergeCell ref="H2:J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18.xml><?xml version="1.0" encoding="utf-8"?>
<worksheet xmlns="http://schemas.openxmlformats.org/spreadsheetml/2006/main" xmlns:r="http://schemas.openxmlformats.org/officeDocument/2006/relationships">
  <sheetPr>
    <pageSetUpPr fitToPage="1"/>
  </sheetPr>
  <dimension ref="B1:BE26"/>
  <sheetViews>
    <sheetView view="pageBreakPreview" zoomScale="60" zoomScaleNormal="60" zoomScalePageLayoutView="0" workbookViewId="0" topLeftCell="A1">
      <pane xSplit="4" ySplit="5" topLeftCell="E13" activePane="bottomRight" state="frozen"/>
      <selection pane="topLeft" activeCell="A1" sqref="A1"/>
      <selection pane="topRight" activeCell="E1" sqref="E1"/>
      <selection pane="bottomLeft" activeCell="A6" sqref="A6"/>
      <selection pane="bottomRight" activeCell="S29" sqref="S29"/>
    </sheetView>
  </sheetViews>
  <sheetFormatPr defaultColWidth="8.875" defaultRowHeight="13.5"/>
  <cols>
    <col min="1" max="1" width="4.125" style="184" customWidth="1"/>
    <col min="2" max="2" width="22.50390625" style="184" customWidth="1"/>
    <col min="3" max="3" width="8.875" style="184" customWidth="1"/>
    <col min="4" max="4" width="7.875" style="184" customWidth="1"/>
    <col min="5" max="17" width="6.125" style="184" customWidth="1"/>
    <col min="18" max="33" width="5.875" style="184" customWidth="1"/>
    <col min="34" max="34" width="7.00390625" style="184" customWidth="1"/>
    <col min="35" max="40" width="5.875" style="184" customWidth="1"/>
    <col min="41" max="41" width="6.625" style="184" customWidth="1"/>
    <col min="42" max="47" width="5.875" style="184" customWidth="1"/>
    <col min="48" max="48" width="6.00390625" style="184" customWidth="1"/>
    <col min="49" max="57" width="6.125" style="184" customWidth="1"/>
    <col min="58" max="16384" width="8.875" style="184" customWidth="1"/>
  </cols>
  <sheetData>
    <row r="1" spans="2:57" s="155" customFormat="1" ht="33.75" customHeight="1" thickBot="1">
      <c r="B1" s="154" t="s">
        <v>119</v>
      </c>
      <c r="C1" s="329"/>
      <c r="BE1" s="156" t="s">
        <v>55</v>
      </c>
    </row>
    <row r="2" spans="2:57" s="329" customFormat="1" ht="42" customHeight="1" thickTop="1">
      <c r="B2" s="185"/>
      <c r="C2" s="587" t="s">
        <v>56</v>
      </c>
      <c r="D2" s="589" t="s">
        <v>120</v>
      </c>
      <c r="E2" s="592" t="s">
        <v>121</v>
      </c>
      <c r="F2" s="593"/>
      <c r="G2" s="593"/>
      <c r="H2" s="593"/>
      <c r="I2" s="593"/>
      <c r="J2" s="593"/>
      <c r="K2" s="593"/>
      <c r="L2" s="593"/>
      <c r="M2" s="593"/>
      <c r="N2" s="593"/>
      <c r="O2" s="593"/>
      <c r="P2" s="593"/>
      <c r="Q2" s="577"/>
      <c r="R2" s="576" t="s">
        <v>122</v>
      </c>
      <c r="S2" s="593"/>
      <c r="T2" s="593"/>
      <c r="U2" s="593"/>
      <c r="V2" s="593"/>
      <c r="W2" s="593"/>
      <c r="X2" s="593"/>
      <c r="Y2" s="593"/>
      <c r="Z2" s="577"/>
      <c r="AA2" s="594" t="s">
        <v>123</v>
      </c>
      <c r="AB2" s="597" t="s">
        <v>124</v>
      </c>
      <c r="AC2" s="598"/>
      <c r="AD2" s="598"/>
      <c r="AE2" s="599"/>
      <c r="AF2" s="602" t="s">
        <v>125</v>
      </c>
      <c r="AG2" s="605" t="s">
        <v>126</v>
      </c>
      <c r="AH2" s="598" t="s">
        <v>127</v>
      </c>
      <c r="AI2" s="598"/>
      <c r="AJ2" s="597" t="s">
        <v>128</v>
      </c>
      <c r="AK2" s="599"/>
      <c r="AL2" s="602" t="s">
        <v>129</v>
      </c>
      <c r="AM2" s="597" t="s">
        <v>130</v>
      </c>
      <c r="AN2" s="598"/>
      <c r="AO2" s="598"/>
      <c r="AP2" s="599"/>
      <c r="AQ2" s="576" t="s">
        <v>131</v>
      </c>
      <c r="AR2" s="593"/>
      <c r="AS2" s="593"/>
      <c r="AT2" s="593"/>
      <c r="AU2" s="593"/>
      <c r="AV2" s="577"/>
      <c r="AW2" s="576" t="s">
        <v>132</v>
      </c>
      <c r="AX2" s="593"/>
      <c r="AY2" s="593"/>
      <c r="AZ2" s="593"/>
      <c r="BA2" s="577"/>
      <c r="BB2" s="598" t="s">
        <v>133</v>
      </c>
      <c r="BC2" s="598"/>
      <c r="BD2" s="598"/>
      <c r="BE2" s="599"/>
    </row>
    <row r="3" spans="2:57" s="329" customFormat="1" ht="44.25" customHeight="1">
      <c r="B3" s="186"/>
      <c r="C3" s="588"/>
      <c r="D3" s="590"/>
      <c r="E3" s="610" t="s">
        <v>134</v>
      </c>
      <c r="F3" s="611"/>
      <c r="G3" s="610" t="s">
        <v>135</v>
      </c>
      <c r="H3" s="612"/>
      <c r="I3" s="612"/>
      <c r="J3" s="612"/>
      <c r="K3" s="612"/>
      <c r="L3" s="612"/>
      <c r="M3" s="612"/>
      <c r="N3" s="612"/>
      <c r="O3" s="611"/>
      <c r="P3" s="610" t="s">
        <v>136</v>
      </c>
      <c r="Q3" s="613"/>
      <c r="R3" s="614" t="s">
        <v>137</v>
      </c>
      <c r="S3" s="615"/>
      <c r="T3" s="615"/>
      <c r="U3" s="616"/>
      <c r="V3" s="617" t="s">
        <v>138</v>
      </c>
      <c r="W3" s="617"/>
      <c r="X3" s="617"/>
      <c r="Y3" s="617"/>
      <c r="Z3" s="618"/>
      <c r="AA3" s="595"/>
      <c r="AB3" s="226"/>
      <c r="AC3" s="606" t="s">
        <v>139</v>
      </c>
      <c r="AD3" s="606" t="s">
        <v>140</v>
      </c>
      <c r="AE3" s="578" t="s">
        <v>141</v>
      </c>
      <c r="AF3" s="603"/>
      <c r="AG3" s="579"/>
      <c r="AH3" s="227"/>
      <c r="AI3" s="606" t="s">
        <v>142</v>
      </c>
      <c r="AJ3" s="401"/>
      <c r="AK3" s="578" t="s">
        <v>143</v>
      </c>
      <c r="AL3" s="603"/>
      <c r="AM3" s="581" t="s">
        <v>144</v>
      </c>
      <c r="AN3" s="600" t="s">
        <v>145</v>
      </c>
      <c r="AO3" s="621" t="s">
        <v>146</v>
      </c>
      <c r="AP3" s="624" t="s">
        <v>147</v>
      </c>
      <c r="AQ3" s="581" t="s">
        <v>148</v>
      </c>
      <c r="AR3" s="627" t="s">
        <v>149</v>
      </c>
      <c r="AS3" s="610" t="s">
        <v>142</v>
      </c>
      <c r="AT3" s="612"/>
      <c r="AU3" s="610" t="s">
        <v>150</v>
      </c>
      <c r="AV3" s="613"/>
      <c r="AW3" s="581" t="s">
        <v>151</v>
      </c>
      <c r="AX3" s="600" t="s">
        <v>152</v>
      </c>
      <c r="AY3" s="600" t="s">
        <v>153</v>
      </c>
      <c r="AZ3" s="600" t="s">
        <v>154</v>
      </c>
      <c r="BA3" s="619" t="s">
        <v>155</v>
      </c>
      <c r="BB3" s="402"/>
      <c r="BC3" s="610" t="s">
        <v>156</v>
      </c>
      <c r="BD3" s="612"/>
      <c r="BE3" s="613"/>
    </row>
    <row r="4" spans="2:57" s="329" customFormat="1" ht="27" customHeight="1">
      <c r="B4" s="186"/>
      <c r="C4" s="588"/>
      <c r="D4" s="590"/>
      <c r="E4" s="600" t="s">
        <v>157</v>
      </c>
      <c r="F4" s="600" t="s">
        <v>72</v>
      </c>
      <c r="G4" s="600" t="s">
        <v>78</v>
      </c>
      <c r="H4" s="600" t="s">
        <v>158</v>
      </c>
      <c r="I4" s="600" t="s">
        <v>159</v>
      </c>
      <c r="J4" s="600" t="s">
        <v>80</v>
      </c>
      <c r="K4" s="600" t="s">
        <v>160</v>
      </c>
      <c r="L4" s="600" t="s">
        <v>82</v>
      </c>
      <c r="M4" s="600" t="s">
        <v>161</v>
      </c>
      <c r="N4" s="600" t="s">
        <v>162</v>
      </c>
      <c r="O4" s="600" t="s">
        <v>72</v>
      </c>
      <c r="P4" s="600" t="s">
        <v>163</v>
      </c>
      <c r="Q4" s="578" t="s">
        <v>164</v>
      </c>
      <c r="R4" s="630" t="s">
        <v>165</v>
      </c>
      <c r="S4" s="545" t="s">
        <v>166</v>
      </c>
      <c r="T4" s="545" t="s">
        <v>167</v>
      </c>
      <c r="U4" s="631" t="s">
        <v>168</v>
      </c>
      <c r="V4" s="545" t="s">
        <v>169</v>
      </c>
      <c r="W4" s="545" t="s">
        <v>152</v>
      </c>
      <c r="X4" s="545" t="s">
        <v>153</v>
      </c>
      <c r="Y4" s="631" t="s">
        <v>154</v>
      </c>
      <c r="Z4" s="546" t="s">
        <v>155</v>
      </c>
      <c r="AA4" s="595"/>
      <c r="AB4" s="226"/>
      <c r="AC4" s="607"/>
      <c r="AD4" s="607"/>
      <c r="AE4" s="579"/>
      <c r="AF4" s="603"/>
      <c r="AG4" s="579"/>
      <c r="AH4" s="227"/>
      <c r="AI4" s="607"/>
      <c r="AJ4" s="401"/>
      <c r="AK4" s="579"/>
      <c r="AL4" s="603"/>
      <c r="AM4" s="582"/>
      <c r="AN4" s="609"/>
      <c r="AO4" s="623"/>
      <c r="AP4" s="625"/>
      <c r="AQ4" s="582"/>
      <c r="AR4" s="628"/>
      <c r="AS4" s="600" t="s">
        <v>170</v>
      </c>
      <c r="AT4" s="600" t="s">
        <v>171</v>
      </c>
      <c r="AU4" s="600" t="s">
        <v>172</v>
      </c>
      <c r="AV4" s="632" t="s">
        <v>72</v>
      </c>
      <c r="AW4" s="582"/>
      <c r="AX4" s="609"/>
      <c r="AY4" s="609"/>
      <c r="AZ4" s="609"/>
      <c r="BA4" s="619"/>
      <c r="BB4" s="402"/>
      <c r="BC4" s="621" t="s">
        <v>173</v>
      </c>
      <c r="BD4" s="621" t="s">
        <v>174</v>
      </c>
      <c r="BE4" s="578" t="s">
        <v>72</v>
      </c>
    </row>
    <row r="5" spans="2:57" s="157" customFormat="1" ht="171" customHeight="1">
      <c r="B5" s="187"/>
      <c r="C5" s="588"/>
      <c r="D5" s="591"/>
      <c r="E5" s="601"/>
      <c r="F5" s="601"/>
      <c r="G5" s="601"/>
      <c r="H5" s="601"/>
      <c r="I5" s="601"/>
      <c r="J5" s="601"/>
      <c r="K5" s="601"/>
      <c r="L5" s="601"/>
      <c r="M5" s="601"/>
      <c r="N5" s="601"/>
      <c r="O5" s="601"/>
      <c r="P5" s="601"/>
      <c r="Q5" s="580"/>
      <c r="R5" s="581"/>
      <c r="S5" s="600"/>
      <c r="T5" s="600"/>
      <c r="U5" s="606"/>
      <c r="V5" s="600"/>
      <c r="W5" s="600"/>
      <c r="X5" s="600"/>
      <c r="Y5" s="606"/>
      <c r="Z5" s="578"/>
      <c r="AA5" s="596"/>
      <c r="AB5" s="230"/>
      <c r="AC5" s="608"/>
      <c r="AD5" s="608"/>
      <c r="AE5" s="580"/>
      <c r="AF5" s="604"/>
      <c r="AG5" s="580"/>
      <c r="AH5" s="231"/>
      <c r="AI5" s="608"/>
      <c r="AJ5" s="232"/>
      <c r="AK5" s="580"/>
      <c r="AL5" s="604"/>
      <c r="AM5" s="583"/>
      <c r="AN5" s="601"/>
      <c r="AO5" s="622"/>
      <c r="AP5" s="626"/>
      <c r="AQ5" s="583"/>
      <c r="AR5" s="629"/>
      <c r="AS5" s="601"/>
      <c r="AT5" s="601"/>
      <c r="AU5" s="601"/>
      <c r="AV5" s="620"/>
      <c r="AW5" s="583"/>
      <c r="AX5" s="601"/>
      <c r="AY5" s="601"/>
      <c r="AZ5" s="601"/>
      <c r="BA5" s="620"/>
      <c r="BB5" s="396"/>
      <c r="BC5" s="622"/>
      <c r="BD5" s="622"/>
      <c r="BE5" s="580"/>
    </row>
    <row r="6" spans="2:57" s="155" customFormat="1" ht="21" customHeight="1">
      <c r="B6" s="159" t="s">
        <v>344</v>
      </c>
      <c r="C6" s="160">
        <v>30</v>
      </c>
      <c r="D6" s="403">
        <v>15</v>
      </c>
      <c r="E6" s="161">
        <v>15</v>
      </c>
      <c r="F6" s="161">
        <v>0</v>
      </c>
      <c r="G6" s="161">
        <v>0</v>
      </c>
      <c r="H6" s="161">
        <v>0</v>
      </c>
      <c r="I6" s="161">
        <v>0</v>
      </c>
      <c r="J6" s="161">
        <v>0</v>
      </c>
      <c r="K6" s="161">
        <v>0</v>
      </c>
      <c r="L6" s="161">
        <v>0</v>
      </c>
      <c r="M6" s="161">
        <v>0</v>
      </c>
      <c r="N6" s="161">
        <v>0</v>
      </c>
      <c r="O6" s="161">
        <v>0</v>
      </c>
      <c r="P6" s="161">
        <v>15</v>
      </c>
      <c r="Q6" s="162">
        <v>0</v>
      </c>
      <c r="R6" s="159">
        <v>1</v>
      </c>
      <c r="S6" s="161">
        <v>1</v>
      </c>
      <c r="T6" s="161">
        <v>0</v>
      </c>
      <c r="U6" s="161">
        <v>0</v>
      </c>
      <c r="V6" s="161">
        <v>2</v>
      </c>
      <c r="W6" s="161">
        <v>0</v>
      </c>
      <c r="X6" s="161">
        <v>0</v>
      </c>
      <c r="Y6" s="161">
        <v>0</v>
      </c>
      <c r="Z6" s="162">
        <v>0</v>
      </c>
      <c r="AA6" s="163">
        <v>0</v>
      </c>
      <c r="AB6" s="159">
        <v>0</v>
      </c>
      <c r="AC6" s="161">
        <v>0</v>
      </c>
      <c r="AD6" s="161">
        <v>0</v>
      </c>
      <c r="AE6" s="162">
        <v>0</v>
      </c>
      <c r="AF6" s="356">
        <v>15</v>
      </c>
      <c r="AG6" s="162">
        <v>8</v>
      </c>
      <c r="AH6" s="188">
        <v>4</v>
      </c>
      <c r="AI6" s="160">
        <v>1</v>
      </c>
      <c r="AJ6" s="159">
        <v>0</v>
      </c>
      <c r="AK6" s="162">
        <v>0</v>
      </c>
      <c r="AL6" s="356">
        <v>0</v>
      </c>
      <c r="AM6" s="159">
        <v>0</v>
      </c>
      <c r="AN6" s="161">
        <v>0</v>
      </c>
      <c r="AO6" s="161">
        <v>0</v>
      </c>
      <c r="AP6" s="162">
        <v>0</v>
      </c>
      <c r="AQ6" s="159">
        <v>0</v>
      </c>
      <c r="AR6" s="161">
        <v>0</v>
      </c>
      <c r="AS6" s="161">
        <v>0</v>
      </c>
      <c r="AT6" s="161">
        <v>0</v>
      </c>
      <c r="AU6" s="161">
        <v>0</v>
      </c>
      <c r="AV6" s="162">
        <v>0</v>
      </c>
      <c r="AW6" s="159">
        <v>0</v>
      </c>
      <c r="AX6" s="161">
        <v>0</v>
      </c>
      <c r="AY6" s="161">
        <v>0</v>
      </c>
      <c r="AZ6" s="161">
        <v>0</v>
      </c>
      <c r="BA6" s="162">
        <v>0</v>
      </c>
      <c r="BB6" s="188">
        <v>0</v>
      </c>
      <c r="BC6" s="161">
        <v>0</v>
      </c>
      <c r="BD6" s="161">
        <v>0</v>
      </c>
      <c r="BE6" s="162">
        <v>0</v>
      </c>
    </row>
    <row r="7" spans="2:57" s="155" customFormat="1" ht="21" customHeight="1">
      <c r="B7" s="159" t="s">
        <v>345</v>
      </c>
      <c r="C7" s="160">
        <v>9</v>
      </c>
      <c r="D7" s="403">
        <v>4</v>
      </c>
      <c r="E7" s="161">
        <v>4</v>
      </c>
      <c r="F7" s="161">
        <v>0</v>
      </c>
      <c r="G7" s="161">
        <v>0</v>
      </c>
      <c r="H7" s="161">
        <v>0</v>
      </c>
      <c r="I7" s="161">
        <v>0</v>
      </c>
      <c r="J7" s="161">
        <v>0</v>
      </c>
      <c r="K7" s="161">
        <v>0</v>
      </c>
      <c r="L7" s="161">
        <v>0</v>
      </c>
      <c r="M7" s="161">
        <v>0</v>
      </c>
      <c r="N7" s="161">
        <v>0</v>
      </c>
      <c r="O7" s="161">
        <v>0</v>
      </c>
      <c r="P7" s="161">
        <v>4</v>
      </c>
      <c r="Q7" s="162">
        <v>0</v>
      </c>
      <c r="R7" s="159">
        <v>2</v>
      </c>
      <c r="S7" s="161">
        <v>0</v>
      </c>
      <c r="T7" s="161">
        <v>0</v>
      </c>
      <c r="U7" s="161">
        <v>0</v>
      </c>
      <c r="V7" s="161">
        <v>0</v>
      </c>
      <c r="W7" s="161">
        <v>0</v>
      </c>
      <c r="X7" s="161">
        <v>0</v>
      </c>
      <c r="Y7" s="161">
        <v>0</v>
      </c>
      <c r="Z7" s="162">
        <v>2</v>
      </c>
      <c r="AA7" s="163">
        <v>0</v>
      </c>
      <c r="AB7" s="159">
        <v>0</v>
      </c>
      <c r="AC7" s="161">
        <v>0</v>
      </c>
      <c r="AD7" s="161">
        <v>0</v>
      </c>
      <c r="AE7" s="162">
        <v>0</v>
      </c>
      <c r="AF7" s="356">
        <v>2</v>
      </c>
      <c r="AG7" s="162">
        <v>0</v>
      </c>
      <c r="AH7" s="188">
        <v>1</v>
      </c>
      <c r="AI7" s="160">
        <v>1</v>
      </c>
      <c r="AJ7" s="159">
        <v>0</v>
      </c>
      <c r="AK7" s="162">
        <v>0</v>
      </c>
      <c r="AL7" s="356">
        <v>0</v>
      </c>
      <c r="AM7" s="159">
        <v>0</v>
      </c>
      <c r="AN7" s="161">
        <v>0</v>
      </c>
      <c r="AO7" s="161">
        <v>0</v>
      </c>
      <c r="AP7" s="162">
        <v>0</v>
      </c>
      <c r="AQ7" s="159">
        <v>0</v>
      </c>
      <c r="AR7" s="161">
        <v>0</v>
      </c>
      <c r="AS7" s="161">
        <v>0</v>
      </c>
      <c r="AT7" s="161">
        <v>0</v>
      </c>
      <c r="AU7" s="161">
        <v>0</v>
      </c>
      <c r="AV7" s="162">
        <v>0</v>
      </c>
      <c r="AW7" s="159">
        <v>0</v>
      </c>
      <c r="AX7" s="161">
        <v>0</v>
      </c>
      <c r="AY7" s="161">
        <v>0</v>
      </c>
      <c r="AZ7" s="161">
        <v>0</v>
      </c>
      <c r="BA7" s="162">
        <v>0</v>
      </c>
      <c r="BB7" s="188">
        <v>0</v>
      </c>
      <c r="BC7" s="161">
        <v>0</v>
      </c>
      <c r="BD7" s="161">
        <v>0</v>
      </c>
      <c r="BE7" s="162">
        <v>0</v>
      </c>
    </row>
    <row r="8" spans="2:57" s="155" customFormat="1" ht="21" customHeight="1">
      <c r="B8" s="159" t="s">
        <v>346</v>
      </c>
      <c r="C8" s="160">
        <v>83</v>
      </c>
      <c r="D8" s="403">
        <v>19</v>
      </c>
      <c r="E8" s="161">
        <v>19</v>
      </c>
      <c r="F8" s="161">
        <v>19</v>
      </c>
      <c r="G8" s="161">
        <v>19</v>
      </c>
      <c r="H8" s="161">
        <v>0</v>
      </c>
      <c r="I8" s="161">
        <v>0</v>
      </c>
      <c r="J8" s="161">
        <v>0</v>
      </c>
      <c r="K8" s="161">
        <v>0</v>
      </c>
      <c r="L8" s="161">
        <v>0</v>
      </c>
      <c r="M8" s="161">
        <v>0</v>
      </c>
      <c r="N8" s="161">
        <v>19</v>
      </c>
      <c r="O8" s="161">
        <v>0</v>
      </c>
      <c r="P8" s="161">
        <v>19</v>
      </c>
      <c r="Q8" s="162">
        <v>19</v>
      </c>
      <c r="R8" s="159">
        <v>5</v>
      </c>
      <c r="S8" s="161">
        <v>4</v>
      </c>
      <c r="T8" s="161">
        <v>0</v>
      </c>
      <c r="U8" s="161">
        <v>0</v>
      </c>
      <c r="V8" s="161">
        <v>2</v>
      </c>
      <c r="W8" s="161">
        <v>6</v>
      </c>
      <c r="X8" s="161">
        <v>1</v>
      </c>
      <c r="Y8" s="161">
        <v>0</v>
      </c>
      <c r="Z8" s="162">
        <v>0</v>
      </c>
      <c r="AA8" s="163">
        <v>0</v>
      </c>
      <c r="AB8" s="159">
        <v>0</v>
      </c>
      <c r="AC8" s="161">
        <v>0</v>
      </c>
      <c r="AD8" s="161">
        <v>0</v>
      </c>
      <c r="AE8" s="162">
        <v>0</v>
      </c>
      <c r="AF8" s="356">
        <v>47</v>
      </c>
      <c r="AG8" s="162">
        <v>12</v>
      </c>
      <c r="AH8" s="188">
        <v>27</v>
      </c>
      <c r="AI8" s="160">
        <v>17</v>
      </c>
      <c r="AJ8" s="159">
        <v>0</v>
      </c>
      <c r="AK8" s="162">
        <v>0</v>
      </c>
      <c r="AL8" s="356">
        <v>0</v>
      </c>
      <c r="AM8" s="159">
        <v>0</v>
      </c>
      <c r="AN8" s="161">
        <v>0</v>
      </c>
      <c r="AO8" s="161">
        <v>0</v>
      </c>
      <c r="AP8" s="162">
        <v>0</v>
      </c>
      <c r="AQ8" s="159">
        <v>0</v>
      </c>
      <c r="AR8" s="161">
        <v>1</v>
      </c>
      <c r="AS8" s="161">
        <v>0</v>
      </c>
      <c r="AT8" s="161">
        <v>1</v>
      </c>
      <c r="AU8" s="161">
        <v>0</v>
      </c>
      <c r="AV8" s="162">
        <v>0</v>
      </c>
      <c r="AW8" s="159">
        <v>0</v>
      </c>
      <c r="AX8" s="161">
        <v>0</v>
      </c>
      <c r="AY8" s="161">
        <v>0</v>
      </c>
      <c r="AZ8" s="161">
        <v>1</v>
      </c>
      <c r="BA8" s="162">
        <v>0</v>
      </c>
      <c r="BB8" s="188">
        <v>0</v>
      </c>
      <c r="BC8" s="161">
        <v>0</v>
      </c>
      <c r="BD8" s="161">
        <v>0</v>
      </c>
      <c r="BE8" s="162">
        <v>0</v>
      </c>
    </row>
    <row r="9" spans="2:57" s="155" customFormat="1" ht="21" customHeight="1">
      <c r="B9" s="159" t="s">
        <v>347</v>
      </c>
      <c r="C9" s="160">
        <v>28</v>
      </c>
      <c r="D9" s="403">
        <v>11</v>
      </c>
      <c r="E9" s="161">
        <v>11</v>
      </c>
      <c r="F9" s="161">
        <v>0</v>
      </c>
      <c r="G9" s="161">
        <v>0</v>
      </c>
      <c r="H9" s="161">
        <v>0</v>
      </c>
      <c r="I9" s="161">
        <v>0</v>
      </c>
      <c r="J9" s="161">
        <v>0</v>
      </c>
      <c r="K9" s="161">
        <v>0</v>
      </c>
      <c r="L9" s="161">
        <v>0</v>
      </c>
      <c r="M9" s="161">
        <v>0</v>
      </c>
      <c r="N9" s="161">
        <v>0</v>
      </c>
      <c r="O9" s="161">
        <v>0</v>
      </c>
      <c r="P9" s="161">
        <v>11</v>
      </c>
      <c r="Q9" s="162">
        <v>0</v>
      </c>
      <c r="R9" s="159">
        <v>0</v>
      </c>
      <c r="S9" s="161">
        <v>1</v>
      </c>
      <c r="T9" s="161">
        <v>1</v>
      </c>
      <c r="U9" s="161">
        <v>0</v>
      </c>
      <c r="V9" s="161">
        <v>0</v>
      </c>
      <c r="W9" s="161">
        <v>0</v>
      </c>
      <c r="X9" s="161">
        <v>0</v>
      </c>
      <c r="Y9" s="161">
        <v>0</v>
      </c>
      <c r="Z9" s="162">
        <v>2</v>
      </c>
      <c r="AA9" s="163">
        <v>0</v>
      </c>
      <c r="AB9" s="159">
        <v>0</v>
      </c>
      <c r="AC9" s="161">
        <v>0</v>
      </c>
      <c r="AD9" s="161">
        <v>0</v>
      </c>
      <c r="AE9" s="162">
        <v>0</v>
      </c>
      <c r="AF9" s="356">
        <v>9</v>
      </c>
      <c r="AG9" s="162">
        <v>3</v>
      </c>
      <c r="AH9" s="188">
        <v>0</v>
      </c>
      <c r="AI9" s="160">
        <v>0</v>
      </c>
      <c r="AJ9" s="159">
        <v>0</v>
      </c>
      <c r="AK9" s="162">
        <v>0</v>
      </c>
      <c r="AL9" s="356">
        <v>0</v>
      </c>
      <c r="AM9" s="159">
        <v>0</v>
      </c>
      <c r="AN9" s="161">
        <v>0</v>
      </c>
      <c r="AO9" s="161">
        <v>0</v>
      </c>
      <c r="AP9" s="162">
        <v>0</v>
      </c>
      <c r="AQ9" s="159">
        <v>0</v>
      </c>
      <c r="AR9" s="161">
        <v>0</v>
      </c>
      <c r="AS9" s="161">
        <v>0</v>
      </c>
      <c r="AT9" s="161">
        <v>0</v>
      </c>
      <c r="AU9" s="161">
        <v>0</v>
      </c>
      <c r="AV9" s="162">
        <v>0</v>
      </c>
      <c r="AW9" s="159">
        <v>0</v>
      </c>
      <c r="AX9" s="161">
        <v>0</v>
      </c>
      <c r="AY9" s="161">
        <v>0</v>
      </c>
      <c r="AZ9" s="161">
        <v>0</v>
      </c>
      <c r="BA9" s="162">
        <v>0</v>
      </c>
      <c r="BB9" s="188">
        <v>0</v>
      </c>
      <c r="BC9" s="161">
        <v>0</v>
      </c>
      <c r="BD9" s="161">
        <v>0</v>
      </c>
      <c r="BE9" s="162">
        <v>0</v>
      </c>
    </row>
    <row r="10" spans="2:57" s="155" customFormat="1" ht="21" customHeight="1">
      <c r="B10" s="159" t="s">
        <v>348</v>
      </c>
      <c r="C10" s="160">
        <v>477</v>
      </c>
      <c r="D10" s="403">
        <v>52</v>
      </c>
      <c r="E10" s="161">
        <v>0</v>
      </c>
      <c r="F10" s="161">
        <v>52</v>
      </c>
      <c r="G10" s="161">
        <v>52</v>
      </c>
      <c r="H10" s="161">
        <v>0</v>
      </c>
      <c r="I10" s="161">
        <v>0</v>
      </c>
      <c r="J10" s="161">
        <v>0</v>
      </c>
      <c r="K10" s="161">
        <v>0</v>
      </c>
      <c r="L10" s="161">
        <v>0</v>
      </c>
      <c r="M10" s="161">
        <v>0</v>
      </c>
      <c r="N10" s="161">
        <v>0</v>
      </c>
      <c r="O10" s="161">
        <v>0</v>
      </c>
      <c r="P10" s="161">
        <v>0</v>
      </c>
      <c r="Q10" s="162">
        <v>52</v>
      </c>
      <c r="R10" s="159">
        <v>14</v>
      </c>
      <c r="S10" s="161">
        <v>14</v>
      </c>
      <c r="T10" s="161">
        <v>0</v>
      </c>
      <c r="U10" s="161">
        <v>0</v>
      </c>
      <c r="V10" s="161">
        <v>20</v>
      </c>
      <c r="W10" s="161">
        <v>8</v>
      </c>
      <c r="X10" s="161">
        <v>0</v>
      </c>
      <c r="Y10" s="161">
        <v>0</v>
      </c>
      <c r="Z10" s="162">
        <v>0</v>
      </c>
      <c r="AA10" s="163">
        <v>0</v>
      </c>
      <c r="AB10" s="159">
        <v>0</v>
      </c>
      <c r="AC10" s="161">
        <v>0</v>
      </c>
      <c r="AD10" s="161">
        <v>0</v>
      </c>
      <c r="AE10" s="162">
        <v>0</v>
      </c>
      <c r="AF10" s="356">
        <v>446</v>
      </c>
      <c r="AG10" s="162">
        <v>81</v>
      </c>
      <c r="AH10" s="188">
        <v>2</v>
      </c>
      <c r="AI10" s="160">
        <v>2</v>
      </c>
      <c r="AJ10" s="159">
        <v>0</v>
      </c>
      <c r="AK10" s="162">
        <v>0</v>
      </c>
      <c r="AL10" s="356">
        <v>0</v>
      </c>
      <c r="AM10" s="159">
        <v>0</v>
      </c>
      <c r="AN10" s="161">
        <v>0</v>
      </c>
      <c r="AO10" s="161">
        <v>0</v>
      </c>
      <c r="AP10" s="162">
        <v>0</v>
      </c>
      <c r="AQ10" s="159">
        <v>2</v>
      </c>
      <c r="AR10" s="161">
        <v>4</v>
      </c>
      <c r="AS10" s="161">
        <v>2</v>
      </c>
      <c r="AT10" s="161">
        <v>4</v>
      </c>
      <c r="AU10" s="161">
        <v>0</v>
      </c>
      <c r="AV10" s="162">
        <v>0</v>
      </c>
      <c r="AW10" s="159">
        <v>0</v>
      </c>
      <c r="AX10" s="161">
        <v>0</v>
      </c>
      <c r="AY10" s="161">
        <v>2</v>
      </c>
      <c r="AZ10" s="161">
        <v>1</v>
      </c>
      <c r="BA10" s="162">
        <v>0</v>
      </c>
      <c r="BB10" s="188">
        <v>3</v>
      </c>
      <c r="BC10" s="161">
        <v>3</v>
      </c>
      <c r="BD10" s="161">
        <v>0</v>
      </c>
      <c r="BE10" s="162">
        <v>0</v>
      </c>
    </row>
    <row r="11" spans="2:57" s="155" customFormat="1" ht="21" customHeight="1">
      <c r="B11" s="159" t="s">
        <v>349</v>
      </c>
      <c r="C11" s="160">
        <v>41</v>
      </c>
      <c r="D11" s="403">
        <v>15</v>
      </c>
      <c r="E11" s="161">
        <v>15</v>
      </c>
      <c r="F11" s="161">
        <v>0</v>
      </c>
      <c r="G11" s="161">
        <v>0</v>
      </c>
      <c r="H11" s="161">
        <v>0</v>
      </c>
      <c r="I11" s="161">
        <v>0</v>
      </c>
      <c r="J11" s="161">
        <v>0</v>
      </c>
      <c r="K11" s="161">
        <v>0</v>
      </c>
      <c r="L11" s="161">
        <v>0</v>
      </c>
      <c r="M11" s="161">
        <v>0</v>
      </c>
      <c r="N11" s="161">
        <v>0</v>
      </c>
      <c r="O11" s="161">
        <v>0</v>
      </c>
      <c r="P11" s="161">
        <v>15</v>
      </c>
      <c r="Q11" s="162">
        <v>0</v>
      </c>
      <c r="R11" s="159">
        <v>1</v>
      </c>
      <c r="S11" s="161">
        <v>2</v>
      </c>
      <c r="T11" s="161">
        <v>0</v>
      </c>
      <c r="U11" s="161">
        <v>0</v>
      </c>
      <c r="V11" s="161">
        <v>0</v>
      </c>
      <c r="W11" s="161">
        <v>0</v>
      </c>
      <c r="X11" s="161">
        <v>0</v>
      </c>
      <c r="Y11" s="161">
        <v>3</v>
      </c>
      <c r="Z11" s="162">
        <v>0</v>
      </c>
      <c r="AA11" s="163">
        <v>4</v>
      </c>
      <c r="AB11" s="159">
        <v>0</v>
      </c>
      <c r="AC11" s="161">
        <v>0</v>
      </c>
      <c r="AD11" s="161">
        <v>0</v>
      </c>
      <c r="AE11" s="162">
        <v>0</v>
      </c>
      <c r="AF11" s="356">
        <v>28</v>
      </c>
      <c r="AG11" s="162">
        <v>14</v>
      </c>
      <c r="AH11" s="188">
        <v>4</v>
      </c>
      <c r="AI11" s="160">
        <v>2</v>
      </c>
      <c r="AJ11" s="159">
        <v>0</v>
      </c>
      <c r="AK11" s="162">
        <v>0</v>
      </c>
      <c r="AL11" s="356">
        <v>0</v>
      </c>
      <c r="AM11" s="159">
        <v>0</v>
      </c>
      <c r="AN11" s="161">
        <v>0</v>
      </c>
      <c r="AO11" s="161">
        <v>0</v>
      </c>
      <c r="AP11" s="162">
        <v>0</v>
      </c>
      <c r="AQ11" s="159">
        <v>0</v>
      </c>
      <c r="AR11" s="161">
        <v>0</v>
      </c>
      <c r="AS11" s="161">
        <v>0</v>
      </c>
      <c r="AT11" s="161">
        <v>0</v>
      </c>
      <c r="AU11" s="161">
        <v>0</v>
      </c>
      <c r="AV11" s="162">
        <v>0</v>
      </c>
      <c r="AW11" s="159">
        <v>0</v>
      </c>
      <c r="AX11" s="161">
        <v>0</v>
      </c>
      <c r="AY11" s="161">
        <v>0</v>
      </c>
      <c r="AZ11" s="161">
        <v>0</v>
      </c>
      <c r="BA11" s="162">
        <v>0</v>
      </c>
      <c r="BB11" s="188">
        <v>0</v>
      </c>
      <c r="BC11" s="161">
        <v>0</v>
      </c>
      <c r="BD11" s="161">
        <v>0</v>
      </c>
      <c r="BE11" s="162">
        <v>0</v>
      </c>
    </row>
    <row r="12" spans="2:57" s="155" customFormat="1" ht="21" customHeight="1">
      <c r="B12" s="159" t="s">
        <v>350</v>
      </c>
      <c r="C12" s="160">
        <v>95</v>
      </c>
      <c r="D12" s="403">
        <v>5</v>
      </c>
      <c r="E12" s="161">
        <v>0</v>
      </c>
      <c r="F12" s="161">
        <v>5</v>
      </c>
      <c r="G12" s="161">
        <v>5</v>
      </c>
      <c r="H12" s="161">
        <v>0</v>
      </c>
      <c r="I12" s="161">
        <v>0</v>
      </c>
      <c r="J12" s="161">
        <v>0</v>
      </c>
      <c r="K12" s="161">
        <v>0</v>
      </c>
      <c r="L12" s="161">
        <v>0</v>
      </c>
      <c r="M12" s="161">
        <v>0</v>
      </c>
      <c r="N12" s="161">
        <v>0</v>
      </c>
      <c r="O12" s="161">
        <v>0</v>
      </c>
      <c r="P12" s="161">
        <v>0</v>
      </c>
      <c r="Q12" s="162">
        <v>5</v>
      </c>
      <c r="R12" s="159">
        <v>3</v>
      </c>
      <c r="S12" s="161">
        <v>0</v>
      </c>
      <c r="T12" s="161">
        <v>0</v>
      </c>
      <c r="U12" s="161">
        <v>0</v>
      </c>
      <c r="V12" s="161">
        <v>0</v>
      </c>
      <c r="W12" s="161">
        <v>1</v>
      </c>
      <c r="X12" s="161">
        <v>0</v>
      </c>
      <c r="Y12" s="161">
        <v>1</v>
      </c>
      <c r="Z12" s="162">
        <v>1</v>
      </c>
      <c r="AA12" s="163">
        <v>0</v>
      </c>
      <c r="AB12" s="159">
        <v>0</v>
      </c>
      <c r="AC12" s="161">
        <v>0</v>
      </c>
      <c r="AD12" s="161">
        <v>0</v>
      </c>
      <c r="AE12" s="162">
        <v>0</v>
      </c>
      <c r="AF12" s="356">
        <v>91</v>
      </c>
      <c r="AG12" s="162">
        <v>89</v>
      </c>
      <c r="AH12" s="188">
        <v>0</v>
      </c>
      <c r="AI12" s="160">
        <v>0</v>
      </c>
      <c r="AJ12" s="159">
        <v>0</v>
      </c>
      <c r="AK12" s="162">
        <v>0</v>
      </c>
      <c r="AL12" s="356">
        <v>0</v>
      </c>
      <c r="AM12" s="159">
        <v>0</v>
      </c>
      <c r="AN12" s="161">
        <v>0</v>
      </c>
      <c r="AO12" s="161">
        <v>0</v>
      </c>
      <c r="AP12" s="162">
        <v>0</v>
      </c>
      <c r="AQ12" s="159">
        <v>0</v>
      </c>
      <c r="AR12" s="161">
        <v>0</v>
      </c>
      <c r="AS12" s="161">
        <v>0</v>
      </c>
      <c r="AT12" s="161">
        <v>0</v>
      </c>
      <c r="AU12" s="161">
        <v>0</v>
      </c>
      <c r="AV12" s="162">
        <v>0</v>
      </c>
      <c r="AW12" s="159">
        <v>0</v>
      </c>
      <c r="AX12" s="161">
        <v>0</v>
      </c>
      <c r="AY12" s="161">
        <v>0</v>
      </c>
      <c r="AZ12" s="161">
        <v>0</v>
      </c>
      <c r="BA12" s="162">
        <v>0</v>
      </c>
      <c r="BB12" s="188">
        <v>0</v>
      </c>
      <c r="BC12" s="161">
        <v>0</v>
      </c>
      <c r="BD12" s="161">
        <v>0</v>
      </c>
      <c r="BE12" s="162">
        <v>0</v>
      </c>
    </row>
    <row r="13" spans="2:57" s="155" customFormat="1" ht="21" customHeight="1">
      <c r="B13" s="159" t="s">
        <v>351</v>
      </c>
      <c r="C13" s="160">
        <v>27</v>
      </c>
      <c r="D13" s="403">
        <v>3</v>
      </c>
      <c r="E13" s="161">
        <v>0</v>
      </c>
      <c r="F13" s="161">
        <v>3</v>
      </c>
      <c r="G13" s="161">
        <v>3</v>
      </c>
      <c r="H13" s="161">
        <v>0</v>
      </c>
      <c r="I13" s="161">
        <v>0</v>
      </c>
      <c r="J13" s="161">
        <v>0</v>
      </c>
      <c r="K13" s="161">
        <v>0</v>
      </c>
      <c r="L13" s="161">
        <v>0</v>
      </c>
      <c r="M13" s="161">
        <v>0</v>
      </c>
      <c r="N13" s="161">
        <v>0</v>
      </c>
      <c r="O13" s="161">
        <v>0</v>
      </c>
      <c r="P13" s="161">
        <v>3</v>
      </c>
      <c r="Q13" s="162">
        <v>0</v>
      </c>
      <c r="R13" s="159">
        <v>1</v>
      </c>
      <c r="S13" s="161">
        <v>2</v>
      </c>
      <c r="T13" s="161">
        <v>0</v>
      </c>
      <c r="U13" s="161">
        <v>0</v>
      </c>
      <c r="V13" s="161">
        <v>0</v>
      </c>
      <c r="W13" s="161">
        <v>1</v>
      </c>
      <c r="X13" s="161">
        <v>2</v>
      </c>
      <c r="Y13" s="161">
        <v>0</v>
      </c>
      <c r="Z13" s="162">
        <v>0</v>
      </c>
      <c r="AA13" s="163">
        <v>0</v>
      </c>
      <c r="AB13" s="159">
        <v>0</v>
      </c>
      <c r="AC13" s="161">
        <v>0</v>
      </c>
      <c r="AD13" s="161">
        <v>0</v>
      </c>
      <c r="AE13" s="162">
        <v>0</v>
      </c>
      <c r="AF13" s="356">
        <v>27</v>
      </c>
      <c r="AG13" s="162">
        <v>20</v>
      </c>
      <c r="AH13" s="188">
        <v>0</v>
      </c>
      <c r="AI13" s="160">
        <v>0</v>
      </c>
      <c r="AJ13" s="159">
        <v>0</v>
      </c>
      <c r="AK13" s="162">
        <v>0</v>
      </c>
      <c r="AL13" s="356">
        <v>0</v>
      </c>
      <c r="AM13" s="159">
        <v>0</v>
      </c>
      <c r="AN13" s="161">
        <v>0</v>
      </c>
      <c r="AO13" s="161">
        <v>0</v>
      </c>
      <c r="AP13" s="162">
        <v>0</v>
      </c>
      <c r="AQ13" s="159">
        <v>0</v>
      </c>
      <c r="AR13" s="161">
        <v>0</v>
      </c>
      <c r="AS13" s="161">
        <v>0</v>
      </c>
      <c r="AT13" s="161">
        <v>0</v>
      </c>
      <c r="AU13" s="161">
        <v>0</v>
      </c>
      <c r="AV13" s="162">
        <v>0</v>
      </c>
      <c r="AW13" s="159">
        <v>0</v>
      </c>
      <c r="AX13" s="161">
        <v>0</v>
      </c>
      <c r="AY13" s="161">
        <v>0</v>
      </c>
      <c r="AZ13" s="161">
        <v>0</v>
      </c>
      <c r="BA13" s="162">
        <v>0</v>
      </c>
      <c r="BB13" s="188">
        <v>0</v>
      </c>
      <c r="BC13" s="161">
        <v>0</v>
      </c>
      <c r="BD13" s="161">
        <v>0</v>
      </c>
      <c r="BE13" s="162">
        <v>0</v>
      </c>
    </row>
    <row r="14" spans="2:57" s="155" customFormat="1" ht="21" customHeight="1">
      <c r="B14" s="159" t="s">
        <v>352</v>
      </c>
      <c r="C14" s="160">
        <v>16</v>
      </c>
      <c r="D14" s="403">
        <v>9</v>
      </c>
      <c r="E14" s="161">
        <v>9</v>
      </c>
      <c r="F14" s="161">
        <v>0</v>
      </c>
      <c r="G14" s="161">
        <v>0</v>
      </c>
      <c r="H14" s="161">
        <v>0</v>
      </c>
      <c r="I14" s="161">
        <v>0</v>
      </c>
      <c r="J14" s="161">
        <v>0</v>
      </c>
      <c r="K14" s="161">
        <v>0</v>
      </c>
      <c r="L14" s="161">
        <v>0</v>
      </c>
      <c r="M14" s="161">
        <v>0</v>
      </c>
      <c r="N14" s="161">
        <v>0</v>
      </c>
      <c r="O14" s="161">
        <v>0</v>
      </c>
      <c r="P14" s="161">
        <v>9</v>
      </c>
      <c r="Q14" s="162">
        <v>0</v>
      </c>
      <c r="R14" s="159">
        <v>2</v>
      </c>
      <c r="S14" s="161">
        <v>4</v>
      </c>
      <c r="T14" s="161">
        <v>1</v>
      </c>
      <c r="U14" s="161">
        <v>0</v>
      </c>
      <c r="V14" s="161">
        <v>0</v>
      </c>
      <c r="W14" s="161">
        <v>1</v>
      </c>
      <c r="X14" s="161">
        <v>1</v>
      </c>
      <c r="Y14" s="161">
        <v>1</v>
      </c>
      <c r="Z14" s="162">
        <v>4</v>
      </c>
      <c r="AA14" s="163">
        <v>0</v>
      </c>
      <c r="AB14" s="159">
        <v>0</v>
      </c>
      <c r="AC14" s="161">
        <v>0</v>
      </c>
      <c r="AD14" s="161">
        <v>0</v>
      </c>
      <c r="AE14" s="162">
        <v>0</v>
      </c>
      <c r="AF14" s="356">
        <v>9</v>
      </c>
      <c r="AG14" s="162">
        <v>7</v>
      </c>
      <c r="AH14" s="188">
        <v>1</v>
      </c>
      <c r="AI14" s="160">
        <v>0</v>
      </c>
      <c r="AJ14" s="159">
        <v>0</v>
      </c>
      <c r="AK14" s="162">
        <v>0</v>
      </c>
      <c r="AL14" s="356">
        <v>0</v>
      </c>
      <c r="AM14" s="159">
        <v>0</v>
      </c>
      <c r="AN14" s="161">
        <v>0</v>
      </c>
      <c r="AO14" s="161">
        <v>0</v>
      </c>
      <c r="AP14" s="162">
        <v>0</v>
      </c>
      <c r="AQ14" s="159">
        <v>0</v>
      </c>
      <c r="AR14" s="161">
        <v>0</v>
      </c>
      <c r="AS14" s="161">
        <v>0</v>
      </c>
      <c r="AT14" s="161">
        <v>0</v>
      </c>
      <c r="AU14" s="161">
        <v>0</v>
      </c>
      <c r="AV14" s="162">
        <v>0</v>
      </c>
      <c r="AW14" s="159">
        <v>0</v>
      </c>
      <c r="AX14" s="161">
        <v>0</v>
      </c>
      <c r="AY14" s="161">
        <v>0</v>
      </c>
      <c r="AZ14" s="161">
        <v>0</v>
      </c>
      <c r="BA14" s="162">
        <v>0</v>
      </c>
      <c r="BB14" s="188">
        <v>0</v>
      </c>
      <c r="BC14" s="161">
        <v>0</v>
      </c>
      <c r="BD14" s="161">
        <v>0</v>
      </c>
      <c r="BE14" s="162">
        <v>0</v>
      </c>
    </row>
    <row r="15" spans="2:57" s="155" customFormat="1" ht="21" customHeight="1">
      <c r="B15" s="159" t="s">
        <v>353</v>
      </c>
      <c r="C15" s="160">
        <v>30</v>
      </c>
      <c r="D15" s="403">
        <v>6</v>
      </c>
      <c r="E15" s="161">
        <v>0</v>
      </c>
      <c r="F15" s="161">
        <v>6</v>
      </c>
      <c r="G15" s="161">
        <v>6</v>
      </c>
      <c r="H15" s="161">
        <v>0</v>
      </c>
      <c r="I15" s="161">
        <v>0</v>
      </c>
      <c r="J15" s="161">
        <v>0</v>
      </c>
      <c r="K15" s="161">
        <v>0</v>
      </c>
      <c r="L15" s="161">
        <v>0</v>
      </c>
      <c r="M15" s="161">
        <v>0</v>
      </c>
      <c r="N15" s="161">
        <v>0</v>
      </c>
      <c r="O15" s="161">
        <v>0</v>
      </c>
      <c r="P15" s="161">
        <v>0</v>
      </c>
      <c r="Q15" s="162">
        <v>6</v>
      </c>
      <c r="R15" s="159">
        <v>0</v>
      </c>
      <c r="S15" s="161">
        <v>1</v>
      </c>
      <c r="T15" s="161">
        <v>0</v>
      </c>
      <c r="U15" s="161">
        <v>0</v>
      </c>
      <c r="V15" s="161">
        <v>1</v>
      </c>
      <c r="W15" s="161">
        <v>0</v>
      </c>
      <c r="X15" s="161">
        <v>0</v>
      </c>
      <c r="Y15" s="161">
        <v>0</v>
      </c>
      <c r="Z15" s="162">
        <v>0</v>
      </c>
      <c r="AA15" s="163">
        <v>0</v>
      </c>
      <c r="AB15" s="159">
        <v>0</v>
      </c>
      <c r="AC15" s="161">
        <v>0</v>
      </c>
      <c r="AD15" s="161">
        <v>0</v>
      </c>
      <c r="AE15" s="162">
        <v>0</v>
      </c>
      <c r="AF15" s="356">
        <v>21</v>
      </c>
      <c r="AG15" s="162">
        <v>20</v>
      </c>
      <c r="AH15" s="188">
        <v>4</v>
      </c>
      <c r="AI15" s="160">
        <v>4</v>
      </c>
      <c r="AJ15" s="159">
        <v>0</v>
      </c>
      <c r="AK15" s="162">
        <v>0</v>
      </c>
      <c r="AL15" s="356">
        <v>0</v>
      </c>
      <c r="AM15" s="159">
        <v>0</v>
      </c>
      <c r="AN15" s="161">
        <v>0</v>
      </c>
      <c r="AO15" s="161">
        <v>0</v>
      </c>
      <c r="AP15" s="162">
        <v>0</v>
      </c>
      <c r="AQ15" s="159">
        <v>0</v>
      </c>
      <c r="AR15" s="161">
        <v>0</v>
      </c>
      <c r="AS15" s="161">
        <v>0</v>
      </c>
      <c r="AT15" s="161">
        <v>0</v>
      </c>
      <c r="AU15" s="161">
        <v>0</v>
      </c>
      <c r="AV15" s="162">
        <v>0</v>
      </c>
      <c r="AW15" s="159">
        <v>0</v>
      </c>
      <c r="AX15" s="161">
        <v>0</v>
      </c>
      <c r="AY15" s="161">
        <v>0</v>
      </c>
      <c r="AZ15" s="161">
        <v>0</v>
      </c>
      <c r="BA15" s="162">
        <v>0</v>
      </c>
      <c r="BB15" s="188">
        <v>0</v>
      </c>
      <c r="BC15" s="161">
        <v>0</v>
      </c>
      <c r="BD15" s="161">
        <v>0</v>
      </c>
      <c r="BE15" s="162">
        <v>0</v>
      </c>
    </row>
    <row r="16" spans="2:57" s="155" customFormat="1" ht="21" customHeight="1">
      <c r="B16" s="159" t="s">
        <v>354</v>
      </c>
      <c r="C16" s="160">
        <v>89</v>
      </c>
      <c r="D16" s="403">
        <v>17</v>
      </c>
      <c r="E16" s="161">
        <v>17</v>
      </c>
      <c r="F16" s="161">
        <v>0</v>
      </c>
      <c r="G16" s="161">
        <v>0</v>
      </c>
      <c r="H16" s="161">
        <v>0</v>
      </c>
      <c r="I16" s="161">
        <v>0</v>
      </c>
      <c r="J16" s="161">
        <v>0</v>
      </c>
      <c r="K16" s="161">
        <v>0</v>
      </c>
      <c r="L16" s="161">
        <v>0</v>
      </c>
      <c r="M16" s="161">
        <v>0</v>
      </c>
      <c r="N16" s="161">
        <v>0</v>
      </c>
      <c r="O16" s="161">
        <v>0</v>
      </c>
      <c r="P16" s="161">
        <v>17</v>
      </c>
      <c r="Q16" s="162">
        <v>0</v>
      </c>
      <c r="R16" s="159">
        <v>4</v>
      </c>
      <c r="S16" s="161">
        <v>6</v>
      </c>
      <c r="T16" s="161">
        <v>0</v>
      </c>
      <c r="U16" s="161">
        <v>0</v>
      </c>
      <c r="V16" s="161">
        <v>0</v>
      </c>
      <c r="W16" s="161">
        <v>4</v>
      </c>
      <c r="X16" s="161">
        <v>4</v>
      </c>
      <c r="Y16" s="161">
        <v>2</v>
      </c>
      <c r="Z16" s="162">
        <v>0</v>
      </c>
      <c r="AA16" s="163">
        <v>2</v>
      </c>
      <c r="AB16" s="159">
        <v>0</v>
      </c>
      <c r="AC16" s="161">
        <v>0</v>
      </c>
      <c r="AD16" s="161">
        <v>0</v>
      </c>
      <c r="AE16" s="162">
        <v>0</v>
      </c>
      <c r="AF16" s="356">
        <v>74</v>
      </c>
      <c r="AG16" s="162">
        <v>43</v>
      </c>
      <c r="AH16" s="188">
        <v>35</v>
      </c>
      <c r="AI16" s="160">
        <v>2</v>
      </c>
      <c r="AJ16" s="159">
        <v>1</v>
      </c>
      <c r="AK16" s="162">
        <v>1</v>
      </c>
      <c r="AL16" s="356">
        <v>0</v>
      </c>
      <c r="AM16" s="159">
        <v>0</v>
      </c>
      <c r="AN16" s="161">
        <v>0</v>
      </c>
      <c r="AO16" s="161">
        <v>0</v>
      </c>
      <c r="AP16" s="162">
        <v>0</v>
      </c>
      <c r="AQ16" s="159">
        <v>0</v>
      </c>
      <c r="AR16" s="161">
        <v>0</v>
      </c>
      <c r="AS16" s="161">
        <v>0</v>
      </c>
      <c r="AT16" s="161">
        <v>0</v>
      </c>
      <c r="AU16" s="161">
        <v>0</v>
      </c>
      <c r="AV16" s="162">
        <v>0</v>
      </c>
      <c r="AW16" s="159">
        <v>0</v>
      </c>
      <c r="AX16" s="161">
        <v>0</v>
      </c>
      <c r="AY16" s="161">
        <v>0</v>
      </c>
      <c r="AZ16" s="161">
        <v>0</v>
      </c>
      <c r="BA16" s="162">
        <v>0</v>
      </c>
      <c r="BB16" s="188">
        <v>0</v>
      </c>
      <c r="BC16" s="161">
        <v>0</v>
      </c>
      <c r="BD16" s="161">
        <v>0</v>
      </c>
      <c r="BE16" s="162">
        <v>0</v>
      </c>
    </row>
    <row r="17" spans="2:57" s="155" customFormat="1" ht="21" customHeight="1">
      <c r="B17" s="159" t="s">
        <v>355</v>
      </c>
      <c r="C17" s="160">
        <v>89</v>
      </c>
      <c r="D17" s="403">
        <v>33</v>
      </c>
      <c r="E17" s="161">
        <v>33</v>
      </c>
      <c r="F17" s="161">
        <v>0</v>
      </c>
      <c r="G17" s="161">
        <v>0</v>
      </c>
      <c r="H17" s="161">
        <v>0</v>
      </c>
      <c r="I17" s="161">
        <v>0</v>
      </c>
      <c r="J17" s="161">
        <v>0</v>
      </c>
      <c r="K17" s="161">
        <v>0</v>
      </c>
      <c r="L17" s="161">
        <v>0</v>
      </c>
      <c r="M17" s="161">
        <v>0</v>
      </c>
      <c r="N17" s="161">
        <v>0</v>
      </c>
      <c r="O17" s="161">
        <v>0</v>
      </c>
      <c r="P17" s="161">
        <v>33</v>
      </c>
      <c r="Q17" s="162">
        <v>0</v>
      </c>
      <c r="R17" s="159">
        <v>4</v>
      </c>
      <c r="S17" s="161">
        <v>10</v>
      </c>
      <c r="T17" s="161">
        <v>2</v>
      </c>
      <c r="U17" s="161">
        <v>0</v>
      </c>
      <c r="V17" s="161">
        <v>4</v>
      </c>
      <c r="W17" s="161">
        <v>5</v>
      </c>
      <c r="X17" s="161">
        <v>2</v>
      </c>
      <c r="Y17" s="161">
        <v>1</v>
      </c>
      <c r="Z17" s="162">
        <v>3</v>
      </c>
      <c r="AA17" s="163">
        <v>0</v>
      </c>
      <c r="AB17" s="159">
        <v>0</v>
      </c>
      <c r="AC17" s="161">
        <v>0</v>
      </c>
      <c r="AD17" s="161">
        <v>0</v>
      </c>
      <c r="AE17" s="162">
        <v>0</v>
      </c>
      <c r="AF17" s="356">
        <v>58</v>
      </c>
      <c r="AG17" s="162">
        <v>35</v>
      </c>
      <c r="AH17" s="188">
        <v>17</v>
      </c>
      <c r="AI17" s="160">
        <v>12</v>
      </c>
      <c r="AJ17" s="159">
        <v>1</v>
      </c>
      <c r="AK17" s="162">
        <v>1</v>
      </c>
      <c r="AL17" s="356">
        <v>0</v>
      </c>
      <c r="AM17" s="159">
        <v>1</v>
      </c>
      <c r="AN17" s="161">
        <v>2</v>
      </c>
      <c r="AO17" s="161">
        <v>3</v>
      </c>
      <c r="AP17" s="162">
        <v>0</v>
      </c>
      <c r="AQ17" s="159">
        <v>0</v>
      </c>
      <c r="AR17" s="161">
        <v>0</v>
      </c>
      <c r="AS17" s="161">
        <v>0</v>
      </c>
      <c r="AT17" s="161">
        <v>0</v>
      </c>
      <c r="AU17" s="161">
        <v>0</v>
      </c>
      <c r="AV17" s="162">
        <v>0</v>
      </c>
      <c r="AW17" s="159">
        <v>0</v>
      </c>
      <c r="AX17" s="161">
        <v>0</v>
      </c>
      <c r="AY17" s="161">
        <v>0</v>
      </c>
      <c r="AZ17" s="161">
        <v>0</v>
      </c>
      <c r="BA17" s="162">
        <v>0</v>
      </c>
      <c r="BB17" s="188">
        <v>0</v>
      </c>
      <c r="BC17" s="161">
        <v>0</v>
      </c>
      <c r="BD17" s="161">
        <v>0</v>
      </c>
      <c r="BE17" s="162">
        <v>0</v>
      </c>
    </row>
    <row r="18" spans="2:57" s="155" customFormat="1" ht="21" customHeight="1">
      <c r="B18" s="159" t="s">
        <v>356</v>
      </c>
      <c r="C18" s="160">
        <v>191</v>
      </c>
      <c r="D18" s="403">
        <v>79</v>
      </c>
      <c r="E18" s="161">
        <v>79</v>
      </c>
      <c r="F18" s="161">
        <v>0</v>
      </c>
      <c r="G18" s="161">
        <v>0</v>
      </c>
      <c r="H18" s="161">
        <v>0</v>
      </c>
      <c r="I18" s="161">
        <v>0</v>
      </c>
      <c r="J18" s="161">
        <v>0</v>
      </c>
      <c r="K18" s="161">
        <v>0</v>
      </c>
      <c r="L18" s="161">
        <v>0</v>
      </c>
      <c r="M18" s="161">
        <v>0</v>
      </c>
      <c r="N18" s="161">
        <v>0</v>
      </c>
      <c r="O18" s="161">
        <v>0</v>
      </c>
      <c r="P18" s="161">
        <v>79</v>
      </c>
      <c r="Q18" s="162">
        <v>0</v>
      </c>
      <c r="R18" s="159">
        <v>9</v>
      </c>
      <c r="S18" s="161">
        <v>22</v>
      </c>
      <c r="T18" s="161">
        <v>1</v>
      </c>
      <c r="U18" s="161">
        <v>0</v>
      </c>
      <c r="V18" s="161">
        <v>8</v>
      </c>
      <c r="W18" s="161">
        <v>8</v>
      </c>
      <c r="X18" s="161">
        <v>12</v>
      </c>
      <c r="Y18" s="161">
        <v>0</v>
      </c>
      <c r="Z18" s="162">
        <v>3</v>
      </c>
      <c r="AA18" s="163">
        <v>5</v>
      </c>
      <c r="AB18" s="159">
        <v>0</v>
      </c>
      <c r="AC18" s="161">
        <v>0</v>
      </c>
      <c r="AD18" s="161">
        <v>0</v>
      </c>
      <c r="AE18" s="162">
        <v>0</v>
      </c>
      <c r="AF18" s="356">
        <v>119</v>
      </c>
      <c r="AG18" s="162">
        <v>38</v>
      </c>
      <c r="AH18" s="188">
        <v>10</v>
      </c>
      <c r="AI18" s="160">
        <v>8</v>
      </c>
      <c r="AJ18" s="159">
        <v>0</v>
      </c>
      <c r="AK18" s="162">
        <v>0</v>
      </c>
      <c r="AL18" s="356">
        <v>15</v>
      </c>
      <c r="AM18" s="159">
        <v>0</v>
      </c>
      <c r="AN18" s="161">
        <v>0</v>
      </c>
      <c r="AO18" s="161">
        <v>0</v>
      </c>
      <c r="AP18" s="162">
        <v>0</v>
      </c>
      <c r="AQ18" s="159">
        <v>10</v>
      </c>
      <c r="AR18" s="161">
        <v>10</v>
      </c>
      <c r="AS18" s="161">
        <v>7</v>
      </c>
      <c r="AT18" s="161">
        <v>7</v>
      </c>
      <c r="AU18" s="161">
        <v>0</v>
      </c>
      <c r="AV18" s="162">
        <v>0</v>
      </c>
      <c r="AW18" s="159">
        <v>0</v>
      </c>
      <c r="AX18" s="161">
        <v>5</v>
      </c>
      <c r="AY18" s="161">
        <v>3</v>
      </c>
      <c r="AZ18" s="161">
        <v>0</v>
      </c>
      <c r="BA18" s="162">
        <v>2</v>
      </c>
      <c r="BB18" s="188">
        <v>0</v>
      </c>
      <c r="BC18" s="161">
        <v>0</v>
      </c>
      <c r="BD18" s="161">
        <v>0</v>
      </c>
      <c r="BE18" s="162">
        <v>0</v>
      </c>
    </row>
    <row r="19" spans="2:57" s="155" customFormat="1" ht="21" customHeight="1">
      <c r="B19" s="159" t="s">
        <v>357</v>
      </c>
      <c r="C19" s="160">
        <v>19</v>
      </c>
      <c r="D19" s="403">
        <v>10</v>
      </c>
      <c r="E19" s="161">
        <v>0</v>
      </c>
      <c r="F19" s="161">
        <v>10</v>
      </c>
      <c r="G19" s="161">
        <v>10</v>
      </c>
      <c r="H19" s="161">
        <v>0</v>
      </c>
      <c r="I19" s="161">
        <v>0</v>
      </c>
      <c r="J19" s="161">
        <v>0</v>
      </c>
      <c r="K19" s="161">
        <v>0</v>
      </c>
      <c r="L19" s="161">
        <v>0</v>
      </c>
      <c r="M19" s="161">
        <v>0</v>
      </c>
      <c r="N19" s="161">
        <v>0</v>
      </c>
      <c r="O19" s="161">
        <v>0</v>
      </c>
      <c r="P19" s="161">
        <v>0</v>
      </c>
      <c r="Q19" s="162">
        <v>10</v>
      </c>
      <c r="R19" s="159">
        <v>3</v>
      </c>
      <c r="S19" s="161">
        <v>1</v>
      </c>
      <c r="T19" s="161">
        <v>0</v>
      </c>
      <c r="U19" s="161">
        <v>0</v>
      </c>
      <c r="V19" s="161">
        <v>1</v>
      </c>
      <c r="W19" s="161">
        <v>1</v>
      </c>
      <c r="X19" s="161">
        <v>1</v>
      </c>
      <c r="Y19" s="161">
        <v>0</v>
      </c>
      <c r="Z19" s="162">
        <v>0</v>
      </c>
      <c r="AA19" s="163">
        <v>0</v>
      </c>
      <c r="AB19" s="159">
        <v>0</v>
      </c>
      <c r="AC19" s="161">
        <v>0</v>
      </c>
      <c r="AD19" s="161">
        <v>0</v>
      </c>
      <c r="AE19" s="162">
        <v>0</v>
      </c>
      <c r="AF19" s="356">
        <v>12</v>
      </c>
      <c r="AG19" s="162">
        <v>2</v>
      </c>
      <c r="AH19" s="188">
        <v>0</v>
      </c>
      <c r="AI19" s="160">
        <v>0</v>
      </c>
      <c r="AJ19" s="159">
        <v>0</v>
      </c>
      <c r="AK19" s="162">
        <v>0</v>
      </c>
      <c r="AL19" s="356">
        <v>0</v>
      </c>
      <c r="AM19" s="159">
        <v>0</v>
      </c>
      <c r="AN19" s="161">
        <v>0</v>
      </c>
      <c r="AO19" s="161">
        <v>0</v>
      </c>
      <c r="AP19" s="162">
        <v>0</v>
      </c>
      <c r="AQ19" s="159">
        <v>0</v>
      </c>
      <c r="AR19" s="161">
        <v>0</v>
      </c>
      <c r="AS19" s="161">
        <v>0</v>
      </c>
      <c r="AT19" s="161">
        <v>0</v>
      </c>
      <c r="AU19" s="161">
        <v>0</v>
      </c>
      <c r="AV19" s="162">
        <v>0</v>
      </c>
      <c r="AW19" s="159">
        <v>0</v>
      </c>
      <c r="AX19" s="161">
        <v>0</v>
      </c>
      <c r="AY19" s="161">
        <v>0</v>
      </c>
      <c r="AZ19" s="161">
        <v>0</v>
      </c>
      <c r="BA19" s="162">
        <v>0</v>
      </c>
      <c r="BB19" s="188">
        <v>0</v>
      </c>
      <c r="BC19" s="161">
        <v>0</v>
      </c>
      <c r="BD19" s="161">
        <v>0</v>
      </c>
      <c r="BE19" s="162">
        <v>0</v>
      </c>
    </row>
    <row r="20" spans="2:57" s="155" customFormat="1" ht="21" customHeight="1">
      <c r="B20" s="159" t="s">
        <v>358</v>
      </c>
      <c r="C20" s="160">
        <v>110</v>
      </c>
      <c r="D20" s="403">
        <v>59</v>
      </c>
      <c r="E20" s="161">
        <v>36</v>
      </c>
      <c r="F20" s="161">
        <v>23</v>
      </c>
      <c r="G20" s="161">
        <v>23</v>
      </c>
      <c r="H20" s="161">
        <v>0</v>
      </c>
      <c r="I20" s="161">
        <v>0</v>
      </c>
      <c r="J20" s="161">
        <v>0</v>
      </c>
      <c r="K20" s="161">
        <v>0</v>
      </c>
      <c r="L20" s="161">
        <v>0</v>
      </c>
      <c r="M20" s="161">
        <v>0</v>
      </c>
      <c r="N20" s="161">
        <v>0</v>
      </c>
      <c r="O20" s="161">
        <v>0</v>
      </c>
      <c r="P20" s="161">
        <v>36</v>
      </c>
      <c r="Q20" s="162">
        <v>23</v>
      </c>
      <c r="R20" s="159">
        <v>21</v>
      </c>
      <c r="S20" s="161">
        <v>21</v>
      </c>
      <c r="T20" s="161">
        <v>0</v>
      </c>
      <c r="U20" s="161">
        <v>0</v>
      </c>
      <c r="V20" s="161">
        <v>1</v>
      </c>
      <c r="W20" s="161">
        <v>1</v>
      </c>
      <c r="X20" s="161">
        <v>9</v>
      </c>
      <c r="Y20" s="161">
        <v>7</v>
      </c>
      <c r="Z20" s="162">
        <v>14</v>
      </c>
      <c r="AA20" s="163">
        <v>0</v>
      </c>
      <c r="AB20" s="159">
        <v>0</v>
      </c>
      <c r="AC20" s="161">
        <v>0</v>
      </c>
      <c r="AD20" s="161">
        <v>0</v>
      </c>
      <c r="AE20" s="162">
        <v>0</v>
      </c>
      <c r="AF20" s="356">
        <v>65</v>
      </c>
      <c r="AG20" s="162">
        <v>50</v>
      </c>
      <c r="AH20" s="188">
        <v>12</v>
      </c>
      <c r="AI20" s="160">
        <v>10</v>
      </c>
      <c r="AJ20" s="159">
        <v>5</v>
      </c>
      <c r="AK20" s="162">
        <v>5</v>
      </c>
      <c r="AL20" s="356">
        <v>0</v>
      </c>
      <c r="AM20" s="159">
        <v>0</v>
      </c>
      <c r="AN20" s="161">
        <v>0</v>
      </c>
      <c r="AO20" s="161">
        <v>0</v>
      </c>
      <c r="AP20" s="162">
        <v>0</v>
      </c>
      <c r="AQ20" s="159">
        <v>4</v>
      </c>
      <c r="AR20" s="161">
        <v>4</v>
      </c>
      <c r="AS20" s="161">
        <v>0</v>
      </c>
      <c r="AT20" s="161">
        <v>0</v>
      </c>
      <c r="AU20" s="161">
        <v>4</v>
      </c>
      <c r="AV20" s="162">
        <v>0</v>
      </c>
      <c r="AW20" s="159">
        <v>0</v>
      </c>
      <c r="AX20" s="161">
        <v>0</v>
      </c>
      <c r="AY20" s="161">
        <v>0</v>
      </c>
      <c r="AZ20" s="161">
        <v>0</v>
      </c>
      <c r="BA20" s="162">
        <v>0</v>
      </c>
      <c r="BB20" s="188">
        <v>0</v>
      </c>
      <c r="BC20" s="161">
        <v>0</v>
      </c>
      <c r="BD20" s="161">
        <v>0</v>
      </c>
      <c r="BE20" s="162">
        <v>0</v>
      </c>
    </row>
    <row r="21" spans="2:57" s="155" customFormat="1" ht="21" customHeight="1">
      <c r="B21" s="159" t="s">
        <v>359</v>
      </c>
      <c r="C21" s="160">
        <v>444</v>
      </c>
      <c r="D21" s="403">
        <v>18</v>
      </c>
      <c r="E21" s="161">
        <v>0</v>
      </c>
      <c r="F21" s="161">
        <v>18</v>
      </c>
      <c r="G21" s="161">
        <v>18</v>
      </c>
      <c r="H21" s="161">
        <v>0</v>
      </c>
      <c r="I21" s="161">
        <v>0</v>
      </c>
      <c r="J21" s="161">
        <v>0</v>
      </c>
      <c r="K21" s="161">
        <v>0</v>
      </c>
      <c r="L21" s="161">
        <v>0</v>
      </c>
      <c r="M21" s="161">
        <v>0</v>
      </c>
      <c r="N21" s="161">
        <v>0</v>
      </c>
      <c r="O21" s="161">
        <v>0</v>
      </c>
      <c r="P21" s="161">
        <v>0</v>
      </c>
      <c r="Q21" s="162">
        <v>18</v>
      </c>
      <c r="R21" s="159">
        <v>4</v>
      </c>
      <c r="S21" s="161">
        <v>6</v>
      </c>
      <c r="T21" s="161">
        <v>1</v>
      </c>
      <c r="U21" s="161">
        <v>0</v>
      </c>
      <c r="V21" s="161">
        <v>1</v>
      </c>
      <c r="W21" s="161">
        <v>7</v>
      </c>
      <c r="X21" s="161">
        <v>1</v>
      </c>
      <c r="Y21" s="161">
        <v>0</v>
      </c>
      <c r="Z21" s="162">
        <v>0</v>
      </c>
      <c r="AA21" s="163">
        <v>0</v>
      </c>
      <c r="AB21" s="159">
        <v>0</v>
      </c>
      <c r="AC21" s="161">
        <v>0</v>
      </c>
      <c r="AD21" s="161">
        <v>0</v>
      </c>
      <c r="AE21" s="162">
        <v>0</v>
      </c>
      <c r="AF21" s="356">
        <v>342</v>
      </c>
      <c r="AG21" s="162">
        <v>15</v>
      </c>
      <c r="AH21" s="188">
        <v>1</v>
      </c>
      <c r="AI21" s="160">
        <v>0</v>
      </c>
      <c r="AJ21" s="159">
        <v>0</v>
      </c>
      <c r="AK21" s="162">
        <v>0</v>
      </c>
      <c r="AL21" s="356">
        <v>0</v>
      </c>
      <c r="AM21" s="159">
        <v>0</v>
      </c>
      <c r="AN21" s="161">
        <v>0</v>
      </c>
      <c r="AO21" s="161">
        <v>0</v>
      </c>
      <c r="AP21" s="162">
        <v>0</v>
      </c>
      <c r="AQ21" s="159">
        <v>0</v>
      </c>
      <c r="AR21" s="161">
        <v>1</v>
      </c>
      <c r="AS21" s="161">
        <v>0</v>
      </c>
      <c r="AT21" s="161">
        <v>1</v>
      </c>
      <c r="AU21" s="161">
        <v>0</v>
      </c>
      <c r="AV21" s="162">
        <v>0</v>
      </c>
      <c r="AW21" s="159">
        <v>0</v>
      </c>
      <c r="AX21" s="161">
        <v>1</v>
      </c>
      <c r="AY21" s="161">
        <v>0</v>
      </c>
      <c r="AZ21" s="161">
        <v>0</v>
      </c>
      <c r="BA21" s="162">
        <v>0</v>
      </c>
      <c r="BB21" s="188">
        <v>1</v>
      </c>
      <c r="BC21" s="161">
        <v>1</v>
      </c>
      <c r="BD21" s="161">
        <v>0</v>
      </c>
      <c r="BE21" s="162">
        <v>0</v>
      </c>
    </row>
    <row r="22" spans="2:57" s="155" customFormat="1" ht="21" customHeight="1">
      <c r="B22" s="159" t="s">
        <v>360</v>
      </c>
      <c r="C22" s="160">
        <v>79</v>
      </c>
      <c r="D22" s="403">
        <v>12</v>
      </c>
      <c r="E22" s="161">
        <v>12</v>
      </c>
      <c r="F22" s="161">
        <v>0</v>
      </c>
      <c r="G22" s="161">
        <v>0</v>
      </c>
      <c r="H22" s="161">
        <v>0</v>
      </c>
      <c r="I22" s="161">
        <v>0</v>
      </c>
      <c r="J22" s="161">
        <v>0</v>
      </c>
      <c r="K22" s="161">
        <v>0</v>
      </c>
      <c r="L22" s="161">
        <v>0</v>
      </c>
      <c r="M22" s="161">
        <v>0</v>
      </c>
      <c r="N22" s="161">
        <v>0</v>
      </c>
      <c r="O22" s="161">
        <v>0</v>
      </c>
      <c r="P22" s="161">
        <v>12</v>
      </c>
      <c r="Q22" s="162">
        <v>0</v>
      </c>
      <c r="R22" s="159">
        <v>1</v>
      </c>
      <c r="S22" s="161">
        <v>4</v>
      </c>
      <c r="T22" s="161">
        <v>0</v>
      </c>
      <c r="U22" s="161">
        <v>0</v>
      </c>
      <c r="V22" s="161">
        <v>5</v>
      </c>
      <c r="W22" s="161">
        <v>0</v>
      </c>
      <c r="X22" s="161">
        <v>0</v>
      </c>
      <c r="Y22" s="161">
        <v>0</v>
      </c>
      <c r="Z22" s="162">
        <v>0</v>
      </c>
      <c r="AA22" s="163">
        <v>0</v>
      </c>
      <c r="AB22" s="159">
        <v>0</v>
      </c>
      <c r="AC22" s="161">
        <v>0</v>
      </c>
      <c r="AD22" s="161">
        <v>0</v>
      </c>
      <c r="AE22" s="162">
        <v>0</v>
      </c>
      <c r="AF22" s="356">
        <v>67</v>
      </c>
      <c r="AG22" s="162">
        <v>24</v>
      </c>
      <c r="AH22" s="188">
        <v>10</v>
      </c>
      <c r="AI22" s="160">
        <v>9</v>
      </c>
      <c r="AJ22" s="159">
        <v>2</v>
      </c>
      <c r="AK22" s="162">
        <v>1</v>
      </c>
      <c r="AL22" s="356">
        <v>0</v>
      </c>
      <c r="AM22" s="159">
        <v>0</v>
      </c>
      <c r="AN22" s="161">
        <v>0</v>
      </c>
      <c r="AO22" s="161">
        <v>0</v>
      </c>
      <c r="AP22" s="162">
        <v>0</v>
      </c>
      <c r="AQ22" s="159">
        <v>1</v>
      </c>
      <c r="AR22" s="161">
        <v>1</v>
      </c>
      <c r="AS22" s="161">
        <v>0</v>
      </c>
      <c r="AT22" s="161">
        <v>1</v>
      </c>
      <c r="AU22" s="161">
        <v>0</v>
      </c>
      <c r="AV22" s="162">
        <v>0</v>
      </c>
      <c r="AW22" s="159">
        <v>1</v>
      </c>
      <c r="AX22" s="161">
        <v>0</v>
      </c>
      <c r="AY22" s="161">
        <v>0</v>
      </c>
      <c r="AZ22" s="161">
        <v>0</v>
      </c>
      <c r="BA22" s="162">
        <v>0</v>
      </c>
      <c r="BB22" s="188">
        <v>0</v>
      </c>
      <c r="BC22" s="161">
        <v>0</v>
      </c>
      <c r="BD22" s="161">
        <v>0</v>
      </c>
      <c r="BE22" s="162">
        <v>0</v>
      </c>
    </row>
    <row r="23" spans="2:57" s="155" customFormat="1" ht="21" customHeight="1">
      <c r="B23" s="159" t="s">
        <v>361</v>
      </c>
      <c r="C23" s="160">
        <v>19</v>
      </c>
      <c r="D23" s="403">
        <v>14</v>
      </c>
      <c r="E23" s="161">
        <v>14</v>
      </c>
      <c r="F23" s="161">
        <v>0</v>
      </c>
      <c r="G23" s="161">
        <v>0</v>
      </c>
      <c r="H23" s="161">
        <v>0</v>
      </c>
      <c r="I23" s="161">
        <v>0</v>
      </c>
      <c r="J23" s="161">
        <v>0</v>
      </c>
      <c r="K23" s="161">
        <v>0</v>
      </c>
      <c r="L23" s="161">
        <v>0</v>
      </c>
      <c r="M23" s="161">
        <v>0</v>
      </c>
      <c r="N23" s="161">
        <v>0</v>
      </c>
      <c r="O23" s="161">
        <v>0</v>
      </c>
      <c r="P23" s="161">
        <v>14</v>
      </c>
      <c r="Q23" s="162">
        <v>0</v>
      </c>
      <c r="R23" s="159">
        <v>6</v>
      </c>
      <c r="S23" s="161">
        <v>4</v>
      </c>
      <c r="T23" s="161">
        <v>0</v>
      </c>
      <c r="U23" s="161">
        <v>0</v>
      </c>
      <c r="V23" s="161">
        <v>3</v>
      </c>
      <c r="W23" s="161">
        <v>1</v>
      </c>
      <c r="X23" s="161">
        <v>1</v>
      </c>
      <c r="Y23" s="161">
        <v>1</v>
      </c>
      <c r="Z23" s="162">
        <v>2</v>
      </c>
      <c r="AA23" s="163">
        <v>0</v>
      </c>
      <c r="AB23" s="159">
        <v>0</v>
      </c>
      <c r="AC23" s="161">
        <v>0</v>
      </c>
      <c r="AD23" s="161">
        <v>0</v>
      </c>
      <c r="AE23" s="162">
        <v>0</v>
      </c>
      <c r="AF23" s="356">
        <v>15</v>
      </c>
      <c r="AG23" s="162">
        <v>6</v>
      </c>
      <c r="AH23" s="188">
        <v>2</v>
      </c>
      <c r="AI23" s="160">
        <v>2</v>
      </c>
      <c r="AJ23" s="159">
        <v>0</v>
      </c>
      <c r="AK23" s="162">
        <v>0</v>
      </c>
      <c r="AL23" s="356">
        <v>0</v>
      </c>
      <c r="AM23" s="159">
        <v>0</v>
      </c>
      <c r="AN23" s="161">
        <v>0</v>
      </c>
      <c r="AO23" s="161">
        <v>0</v>
      </c>
      <c r="AP23" s="162">
        <v>0</v>
      </c>
      <c r="AQ23" s="159">
        <v>0</v>
      </c>
      <c r="AR23" s="161">
        <v>0</v>
      </c>
      <c r="AS23" s="161">
        <v>0</v>
      </c>
      <c r="AT23" s="161">
        <v>0</v>
      </c>
      <c r="AU23" s="161">
        <v>0</v>
      </c>
      <c r="AV23" s="162">
        <v>0</v>
      </c>
      <c r="AW23" s="159">
        <v>0</v>
      </c>
      <c r="AX23" s="161">
        <v>0</v>
      </c>
      <c r="AY23" s="161">
        <v>0</v>
      </c>
      <c r="AZ23" s="161">
        <v>0</v>
      </c>
      <c r="BA23" s="162">
        <v>0</v>
      </c>
      <c r="BB23" s="188">
        <v>0</v>
      </c>
      <c r="BC23" s="161">
        <v>0</v>
      </c>
      <c r="BD23" s="161">
        <v>0</v>
      </c>
      <c r="BE23" s="162">
        <v>0</v>
      </c>
    </row>
    <row r="24" spans="2:57" s="155" customFormat="1" ht="21" customHeight="1">
      <c r="B24" s="159" t="s">
        <v>362</v>
      </c>
      <c r="C24" s="160">
        <v>76</v>
      </c>
      <c r="D24" s="403">
        <v>34</v>
      </c>
      <c r="E24" s="161">
        <v>34</v>
      </c>
      <c r="F24" s="161">
        <v>0</v>
      </c>
      <c r="G24" s="161">
        <v>0</v>
      </c>
      <c r="H24" s="161">
        <v>0</v>
      </c>
      <c r="I24" s="161">
        <v>0</v>
      </c>
      <c r="J24" s="161">
        <v>0</v>
      </c>
      <c r="K24" s="161">
        <v>0</v>
      </c>
      <c r="L24" s="161">
        <v>0</v>
      </c>
      <c r="M24" s="161">
        <v>0</v>
      </c>
      <c r="N24" s="161">
        <v>0</v>
      </c>
      <c r="O24" s="161">
        <v>0</v>
      </c>
      <c r="P24" s="161">
        <v>34</v>
      </c>
      <c r="Q24" s="162">
        <v>0</v>
      </c>
      <c r="R24" s="159">
        <v>5</v>
      </c>
      <c r="S24" s="161">
        <v>4</v>
      </c>
      <c r="T24" s="161">
        <v>1</v>
      </c>
      <c r="U24" s="161">
        <v>1</v>
      </c>
      <c r="V24" s="161">
        <v>0</v>
      </c>
      <c r="W24" s="161">
        <v>0</v>
      </c>
      <c r="X24" s="161">
        <v>2</v>
      </c>
      <c r="Y24" s="161">
        <v>2</v>
      </c>
      <c r="Z24" s="162">
        <v>4</v>
      </c>
      <c r="AA24" s="163">
        <v>0</v>
      </c>
      <c r="AB24" s="159">
        <v>0</v>
      </c>
      <c r="AC24" s="161">
        <v>0</v>
      </c>
      <c r="AD24" s="161">
        <v>0</v>
      </c>
      <c r="AE24" s="162">
        <v>0</v>
      </c>
      <c r="AF24" s="356">
        <v>47</v>
      </c>
      <c r="AG24" s="162">
        <v>14</v>
      </c>
      <c r="AH24" s="188">
        <v>5</v>
      </c>
      <c r="AI24" s="160">
        <v>0</v>
      </c>
      <c r="AJ24" s="159">
        <v>0</v>
      </c>
      <c r="AK24" s="162">
        <v>0</v>
      </c>
      <c r="AL24" s="356">
        <v>0</v>
      </c>
      <c r="AM24" s="159">
        <v>0</v>
      </c>
      <c r="AN24" s="161">
        <v>0</v>
      </c>
      <c r="AO24" s="161">
        <v>0</v>
      </c>
      <c r="AP24" s="162">
        <v>0</v>
      </c>
      <c r="AQ24" s="159">
        <v>0</v>
      </c>
      <c r="AR24" s="161">
        <v>0</v>
      </c>
      <c r="AS24" s="161">
        <v>0</v>
      </c>
      <c r="AT24" s="161">
        <v>0</v>
      </c>
      <c r="AU24" s="161">
        <v>0</v>
      </c>
      <c r="AV24" s="162">
        <v>0</v>
      </c>
      <c r="AW24" s="159">
        <v>0</v>
      </c>
      <c r="AX24" s="161">
        <v>0</v>
      </c>
      <c r="AY24" s="161">
        <v>0</v>
      </c>
      <c r="AZ24" s="161">
        <v>0</v>
      </c>
      <c r="BA24" s="162">
        <v>0</v>
      </c>
      <c r="BB24" s="188">
        <v>0</v>
      </c>
      <c r="BC24" s="161">
        <v>0</v>
      </c>
      <c r="BD24" s="161">
        <v>0</v>
      </c>
      <c r="BE24" s="162">
        <v>0</v>
      </c>
    </row>
    <row r="25" spans="2:57" s="155" customFormat="1" ht="21" customHeight="1" thickBot="1">
      <c r="B25" s="167" t="s">
        <v>363</v>
      </c>
      <c r="C25" s="168">
        <v>30</v>
      </c>
      <c r="D25" s="404">
        <v>18</v>
      </c>
      <c r="E25" s="169">
        <v>18</v>
      </c>
      <c r="F25" s="169">
        <v>0</v>
      </c>
      <c r="G25" s="169">
        <v>0</v>
      </c>
      <c r="H25" s="169">
        <v>0</v>
      </c>
      <c r="I25" s="169">
        <v>0</v>
      </c>
      <c r="J25" s="169">
        <v>0</v>
      </c>
      <c r="K25" s="169">
        <v>0</v>
      </c>
      <c r="L25" s="169">
        <v>0</v>
      </c>
      <c r="M25" s="169">
        <v>0</v>
      </c>
      <c r="N25" s="169">
        <v>0</v>
      </c>
      <c r="O25" s="169">
        <v>0</v>
      </c>
      <c r="P25" s="169">
        <v>18</v>
      </c>
      <c r="Q25" s="170">
        <v>0</v>
      </c>
      <c r="R25" s="167">
        <v>0</v>
      </c>
      <c r="S25" s="169">
        <v>4</v>
      </c>
      <c r="T25" s="169">
        <v>4</v>
      </c>
      <c r="U25" s="169">
        <v>0</v>
      </c>
      <c r="V25" s="169">
        <v>0</v>
      </c>
      <c r="W25" s="169">
        <v>1</v>
      </c>
      <c r="X25" s="169">
        <v>1</v>
      </c>
      <c r="Y25" s="169">
        <v>1</v>
      </c>
      <c r="Z25" s="170">
        <v>2</v>
      </c>
      <c r="AA25" s="171">
        <v>1</v>
      </c>
      <c r="AB25" s="167">
        <v>0</v>
      </c>
      <c r="AC25" s="169">
        <v>0</v>
      </c>
      <c r="AD25" s="169">
        <v>0</v>
      </c>
      <c r="AE25" s="170">
        <v>0</v>
      </c>
      <c r="AF25" s="357">
        <v>22</v>
      </c>
      <c r="AG25" s="170">
        <v>14</v>
      </c>
      <c r="AH25" s="189">
        <v>0</v>
      </c>
      <c r="AI25" s="168">
        <v>0</v>
      </c>
      <c r="AJ25" s="167">
        <v>0</v>
      </c>
      <c r="AK25" s="170">
        <v>0</v>
      </c>
      <c r="AL25" s="357">
        <v>0</v>
      </c>
      <c r="AM25" s="167">
        <v>0</v>
      </c>
      <c r="AN25" s="169">
        <v>0</v>
      </c>
      <c r="AO25" s="169">
        <v>0</v>
      </c>
      <c r="AP25" s="170">
        <v>0</v>
      </c>
      <c r="AQ25" s="167">
        <v>0</v>
      </c>
      <c r="AR25" s="169">
        <v>0</v>
      </c>
      <c r="AS25" s="169">
        <v>0</v>
      </c>
      <c r="AT25" s="169">
        <v>0</v>
      </c>
      <c r="AU25" s="169">
        <v>0</v>
      </c>
      <c r="AV25" s="170">
        <v>0</v>
      </c>
      <c r="AW25" s="167">
        <v>0</v>
      </c>
      <c r="AX25" s="169">
        <v>0</v>
      </c>
      <c r="AY25" s="169">
        <v>0</v>
      </c>
      <c r="AZ25" s="169">
        <v>0</v>
      </c>
      <c r="BA25" s="170">
        <v>0</v>
      </c>
      <c r="BB25" s="189">
        <v>0</v>
      </c>
      <c r="BC25" s="169">
        <v>0</v>
      </c>
      <c r="BD25" s="169">
        <v>0</v>
      </c>
      <c r="BE25" s="170">
        <v>0</v>
      </c>
    </row>
    <row r="26" spans="2:57" s="155" customFormat="1" ht="21" customHeight="1" thickBot="1" thickTop="1">
      <c r="B26" s="175" t="s">
        <v>93</v>
      </c>
      <c r="C26" s="176">
        <f aca="true" t="shared" si="0" ref="C26:AH26">SUM(C6:C25)</f>
        <v>1982</v>
      </c>
      <c r="D26" s="405">
        <f t="shared" si="0"/>
        <v>433</v>
      </c>
      <c r="E26" s="178">
        <f t="shared" si="0"/>
        <v>316</v>
      </c>
      <c r="F26" s="178">
        <f t="shared" si="0"/>
        <v>136</v>
      </c>
      <c r="G26" s="178">
        <f t="shared" si="0"/>
        <v>136</v>
      </c>
      <c r="H26" s="178">
        <f t="shared" si="0"/>
        <v>0</v>
      </c>
      <c r="I26" s="178">
        <f t="shared" si="0"/>
        <v>0</v>
      </c>
      <c r="J26" s="178">
        <f t="shared" si="0"/>
        <v>0</v>
      </c>
      <c r="K26" s="178">
        <f t="shared" si="0"/>
        <v>0</v>
      </c>
      <c r="L26" s="178">
        <f t="shared" si="0"/>
        <v>0</v>
      </c>
      <c r="M26" s="178">
        <f t="shared" si="0"/>
        <v>0</v>
      </c>
      <c r="N26" s="178">
        <f t="shared" si="0"/>
        <v>19</v>
      </c>
      <c r="O26" s="178">
        <f t="shared" si="0"/>
        <v>0</v>
      </c>
      <c r="P26" s="178">
        <f t="shared" si="0"/>
        <v>319</v>
      </c>
      <c r="Q26" s="179">
        <f t="shared" si="0"/>
        <v>133</v>
      </c>
      <c r="R26" s="177">
        <f t="shared" si="0"/>
        <v>86</v>
      </c>
      <c r="S26" s="178">
        <f t="shared" si="0"/>
        <v>111</v>
      </c>
      <c r="T26" s="178">
        <f t="shared" si="0"/>
        <v>11</v>
      </c>
      <c r="U26" s="178">
        <f t="shared" si="0"/>
        <v>1</v>
      </c>
      <c r="V26" s="178">
        <f t="shared" si="0"/>
        <v>48</v>
      </c>
      <c r="W26" s="178">
        <f t="shared" si="0"/>
        <v>45</v>
      </c>
      <c r="X26" s="178">
        <f t="shared" si="0"/>
        <v>37</v>
      </c>
      <c r="Y26" s="178">
        <f t="shared" si="0"/>
        <v>19</v>
      </c>
      <c r="Z26" s="179">
        <f t="shared" si="0"/>
        <v>37</v>
      </c>
      <c r="AA26" s="180">
        <f t="shared" si="0"/>
        <v>12</v>
      </c>
      <c r="AB26" s="177">
        <f t="shared" si="0"/>
        <v>0</v>
      </c>
      <c r="AC26" s="178">
        <f t="shared" si="0"/>
        <v>0</v>
      </c>
      <c r="AD26" s="178">
        <f t="shared" si="0"/>
        <v>0</v>
      </c>
      <c r="AE26" s="179">
        <f t="shared" si="0"/>
        <v>0</v>
      </c>
      <c r="AF26" s="234">
        <f t="shared" si="0"/>
        <v>1516</v>
      </c>
      <c r="AG26" s="179">
        <f t="shared" si="0"/>
        <v>495</v>
      </c>
      <c r="AH26" s="190">
        <f t="shared" si="0"/>
        <v>135</v>
      </c>
      <c r="AI26" s="176">
        <f aca="true" t="shared" si="1" ref="AI26:BE26">SUM(AI6:AI25)</f>
        <v>70</v>
      </c>
      <c r="AJ26" s="177">
        <f t="shared" si="1"/>
        <v>9</v>
      </c>
      <c r="AK26" s="179">
        <f t="shared" si="1"/>
        <v>8</v>
      </c>
      <c r="AL26" s="234">
        <f t="shared" si="1"/>
        <v>15</v>
      </c>
      <c r="AM26" s="177">
        <f t="shared" si="1"/>
        <v>1</v>
      </c>
      <c r="AN26" s="178">
        <f t="shared" si="1"/>
        <v>2</v>
      </c>
      <c r="AO26" s="178">
        <f t="shared" si="1"/>
        <v>3</v>
      </c>
      <c r="AP26" s="179">
        <f t="shared" si="1"/>
        <v>0</v>
      </c>
      <c r="AQ26" s="177">
        <f t="shared" si="1"/>
        <v>17</v>
      </c>
      <c r="AR26" s="178">
        <f t="shared" si="1"/>
        <v>21</v>
      </c>
      <c r="AS26" s="178">
        <f t="shared" si="1"/>
        <v>9</v>
      </c>
      <c r="AT26" s="178">
        <f t="shared" si="1"/>
        <v>14</v>
      </c>
      <c r="AU26" s="178">
        <f t="shared" si="1"/>
        <v>4</v>
      </c>
      <c r="AV26" s="179">
        <f t="shared" si="1"/>
        <v>0</v>
      </c>
      <c r="AW26" s="177">
        <f t="shared" si="1"/>
        <v>1</v>
      </c>
      <c r="AX26" s="178">
        <f t="shared" si="1"/>
        <v>6</v>
      </c>
      <c r="AY26" s="178">
        <f t="shared" si="1"/>
        <v>5</v>
      </c>
      <c r="AZ26" s="178">
        <f t="shared" si="1"/>
        <v>2</v>
      </c>
      <c r="BA26" s="179">
        <f t="shared" si="1"/>
        <v>2</v>
      </c>
      <c r="BB26" s="190">
        <f t="shared" si="1"/>
        <v>4</v>
      </c>
      <c r="BC26" s="178">
        <f t="shared" si="1"/>
        <v>4</v>
      </c>
      <c r="BD26" s="178">
        <f t="shared" si="1"/>
        <v>0</v>
      </c>
      <c r="BE26" s="179">
        <f t="shared" si="1"/>
        <v>0</v>
      </c>
    </row>
    <row r="27" ht="13.5" thickTop="1"/>
  </sheetData>
  <sheetProtection/>
  <mergeCells count="68">
    <mergeCell ref="O4:O5"/>
    <mergeCell ref="P4:P5"/>
    <mergeCell ref="Z4:Z5"/>
    <mergeCell ref="AS4:AS5"/>
    <mergeCell ref="AT4:AT5"/>
    <mergeCell ref="AU4:AU5"/>
    <mergeCell ref="AV4:AV5"/>
    <mergeCell ref="Y4:Y5"/>
    <mergeCell ref="BC4:BC5"/>
    <mergeCell ref="AW3:AW5"/>
    <mergeCell ref="AX3:AX5"/>
    <mergeCell ref="AY3:AY5"/>
    <mergeCell ref="AZ3:AZ5"/>
    <mergeCell ref="T4:T5"/>
    <mergeCell ref="U4:U5"/>
    <mergeCell ref="V4:V5"/>
    <mergeCell ref="W4:W5"/>
    <mergeCell ref="X4:X5"/>
    <mergeCell ref="Q4:Q5"/>
    <mergeCell ref="R4:R5"/>
    <mergeCell ref="S4:S5"/>
    <mergeCell ref="H4:H5"/>
    <mergeCell ref="I4:I5"/>
    <mergeCell ref="J4:J5"/>
    <mergeCell ref="K4:K5"/>
    <mergeCell ref="L4:L5"/>
    <mergeCell ref="M4:M5"/>
    <mergeCell ref="N4:N5"/>
    <mergeCell ref="BA3:BA5"/>
    <mergeCell ref="BC3:BE3"/>
    <mergeCell ref="BD4:BD5"/>
    <mergeCell ref="BE4:BE5"/>
    <mergeCell ref="AO3:AO5"/>
    <mergeCell ref="AP3:AP5"/>
    <mergeCell ref="AQ3:AQ5"/>
    <mergeCell ref="AR3:AR5"/>
    <mergeCell ref="AS3:AT3"/>
    <mergeCell ref="AU3:AV3"/>
    <mergeCell ref="AQ2:AV2"/>
    <mergeCell ref="AW2:BA2"/>
    <mergeCell ref="BB2:BE2"/>
    <mergeCell ref="E3:F3"/>
    <mergeCell ref="G3:O3"/>
    <mergeCell ref="P3:Q3"/>
    <mergeCell ref="R3:U3"/>
    <mergeCell ref="V3:Z3"/>
    <mergeCell ref="AC3:AC5"/>
    <mergeCell ref="AD3:AD5"/>
    <mergeCell ref="AF2:AF5"/>
    <mergeCell ref="AG2:AG5"/>
    <mergeCell ref="AH2:AI2"/>
    <mergeCell ref="AJ2:AK2"/>
    <mergeCell ref="AL2:AL5"/>
    <mergeCell ref="AM2:AP2"/>
    <mergeCell ref="AI3:AI5"/>
    <mergeCell ref="AK3:AK5"/>
    <mergeCell ref="AM3:AM5"/>
    <mergeCell ref="AN3:AN5"/>
    <mergeCell ref="C2:C5"/>
    <mergeCell ref="D2:D5"/>
    <mergeCell ref="E2:Q2"/>
    <mergeCell ref="R2:Z2"/>
    <mergeCell ref="AA2:AA5"/>
    <mergeCell ref="AB2:AE2"/>
    <mergeCell ref="AE3:AE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B1:BE26"/>
  <sheetViews>
    <sheetView view="pageBreakPreview" zoomScale="60" zoomScaleNormal="70" zoomScalePageLayoutView="0" workbookViewId="0" topLeftCell="A1">
      <pane xSplit="4" ySplit="5" topLeftCell="I6" activePane="bottomRight" state="frozen"/>
      <selection pane="topLeft" activeCell="A1" sqref="A1"/>
      <selection pane="topRight" activeCell="E1" sqref="E1"/>
      <selection pane="bottomLeft" activeCell="A6" sqref="A6"/>
      <selection pane="bottomRight" activeCell="AV14" sqref="AV14"/>
    </sheetView>
  </sheetViews>
  <sheetFormatPr defaultColWidth="8.875" defaultRowHeight="13.5"/>
  <cols>
    <col min="1" max="1" width="4.875" style="184" customWidth="1"/>
    <col min="2" max="2" width="22.50390625" style="184" customWidth="1"/>
    <col min="3" max="3" width="7.625" style="184" customWidth="1"/>
    <col min="4" max="4" width="7.875" style="184" customWidth="1"/>
    <col min="5" max="17" width="6.125" style="184" customWidth="1"/>
    <col min="18" max="36" width="5.875" style="184" customWidth="1"/>
    <col min="37" max="37" width="6.875" style="184" customWidth="1"/>
    <col min="38" max="40" width="5.875" style="184" customWidth="1"/>
    <col min="41" max="41" width="6.50390625" style="184" customWidth="1"/>
    <col min="42" max="44" width="5.875" style="184" customWidth="1"/>
    <col min="45" max="45" width="6.625" style="184" customWidth="1"/>
    <col min="46" max="46" width="6.125" style="184" customWidth="1"/>
    <col min="47" max="47" width="5.875" style="184" customWidth="1"/>
    <col min="48" max="48" width="8.00390625" style="184" customWidth="1"/>
    <col min="49" max="57" width="6.125" style="184" customWidth="1"/>
    <col min="58" max="16384" width="8.875" style="184" customWidth="1"/>
  </cols>
  <sheetData>
    <row r="1" spans="2:57" s="155" customFormat="1" ht="29.25" customHeight="1" thickBot="1">
      <c r="B1" s="154" t="s">
        <v>175</v>
      </c>
      <c r="C1" s="329"/>
      <c r="BE1" s="156" t="s">
        <v>55</v>
      </c>
    </row>
    <row r="2" spans="2:57" s="329" customFormat="1" ht="36" customHeight="1" thickTop="1">
      <c r="B2" s="185"/>
      <c r="C2" s="633" t="s">
        <v>176</v>
      </c>
      <c r="D2" s="636" t="s">
        <v>120</v>
      </c>
      <c r="E2" s="529" t="s">
        <v>121</v>
      </c>
      <c r="F2" s="569"/>
      <c r="G2" s="569"/>
      <c r="H2" s="569"/>
      <c r="I2" s="569"/>
      <c r="J2" s="569"/>
      <c r="K2" s="569"/>
      <c r="L2" s="569"/>
      <c r="M2" s="569"/>
      <c r="N2" s="569"/>
      <c r="O2" s="569"/>
      <c r="P2" s="569"/>
      <c r="Q2" s="570"/>
      <c r="R2" s="568" t="s">
        <v>122</v>
      </c>
      <c r="S2" s="569"/>
      <c r="T2" s="569"/>
      <c r="U2" s="569"/>
      <c r="V2" s="569"/>
      <c r="W2" s="569"/>
      <c r="X2" s="569"/>
      <c r="Y2" s="569"/>
      <c r="Z2" s="570"/>
      <c r="AA2" s="639" t="s">
        <v>123</v>
      </c>
      <c r="AB2" s="565" t="s">
        <v>124</v>
      </c>
      <c r="AC2" s="566"/>
      <c r="AD2" s="566"/>
      <c r="AE2" s="567"/>
      <c r="AF2" s="636" t="s">
        <v>125</v>
      </c>
      <c r="AG2" s="633" t="s">
        <v>126</v>
      </c>
      <c r="AH2" s="565" t="s">
        <v>177</v>
      </c>
      <c r="AI2" s="567"/>
      <c r="AJ2" s="565" t="s">
        <v>128</v>
      </c>
      <c r="AK2" s="567"/>
      <c r="AL2" s="568" t="s">
        <v>130</v>
      </c>
      <c r="AM2" s="569"/>
      <c r="AN2" s="569"/>
      <c r="AO2" s="570"/>
      <c r="AP2" s="639" t="s">
        <v>129</v>
      </c>
      <c r="AQ2" s="568" t="s">
        <v>131</v>
      </c>
      <c r="AR2" s="569"/>
      <c r="AS2" s="569"/>
      <c r="AT2" s="569"/>
      <c r="AU2" s="569"/>
      <c r="AV2" s="570"/>
      <c r="AW2" s="568" t="s">
        <v>132</v>
      </c>
      <c r="AX2" s="569"/>
      <c r="AY2" s="569"/>
      <c r="AZ2" s="569"/>
      <c r="BA2" s="570"/>
      <c r="BB2" s="597" t="s">
        <v>178</v>
      </c>
      <c r="BC2" s="598"/>
      <c r="BD2" s="598"/>
      <c r="BE2" s="599"/>
    </row>
    <row r="3" spans="2:57" s="329" customFormat="1" ht="44.25" customHeight="1">
      <c r="B3" s="186"/>
      <c r="C3" s="634"/>
      <c r="D3" s="637"/>
      <c r="E3" s="610" t="s">
        <v>134</v>
      </c>
      <c r="F3" s="611"/>
      <c r="G3" s="610" t="s">
        <v>135</v>
      </c>
      <c r="H3" s="612"/>
      <c r="I3" s="612"/>
      <c r="J3" s="612"/>
      <c r="K3" s="612"/>
      <c r="L3" s="612"/>
      <c r="M3" s="612"/>
      <c r="N3" s="612"/>
      <c r="O3" s="611"/>
      <c r="P3" s="610" t="s">
        <v>136</v>
      </c>
      <c r="Q3" s="613"/>
      <c r="R3" s="647" t="s">
        <v>137</v>
      </c>
      <c r="S3" s="648"/>
      <c r="T3" s="648"/>
      <c r="U3" s="649"/>
      <c r="V3" s="530" t="s">
        <v>138</v>
      </c>
      <c r="W3" s="648"/>
      <c r="X3" s="648"/>
      <c r="Y3" s="648"/>
      <c r="Z3" s="650"/>
      <c r="AA3" s="640"/>
      <c r="AB3" s="235"/>
      <c r="AC3" s="643" t="s">
        <v>139</v>
      </c>
      <c r="AD3" s="643" t="s">
        <v>140</v>
      </c>
      <c r="AE3" s="642" t="s">
        <v>141</v>
      </c>
      <c r="AF3" s="637"/>
      <c r="AG3" s="634"/>
      <c r="AH3" s="236"/>
      <c r="AI3" s="642" t="s">
        <v>142</v>
      </c>
      <c r="AJ3" s="390"/>
      <c r="AK3" s="642" t="s">
        <v>143</v>
      </c>
      <c r="AL3" s="645" t="s">
        <v>144</v>
      </c>
      <c r="AM3" s="643" t="s">
        <v>145</v>
      </c>
      <c r="AN3" s="651" t="s">
        <v>146</v>
      </c>
      <c r="AO3" s="654" t="s">
        <v>147</v>
      </c>
      <c r="AP3" s="640"/>
      <c r="AQ3" s="645" t="s">
        <v>148</v>
      </c>
      <c r="AR3" s="643" t="s">
        <v>149</v>
      </c>
      <c r="AS3" s="530" t="s">
        <v>142</v>
      </c>
      <c r="AT3" s="649"/>
      <c r="AU3" s="610" t="s">
        <v>150</v>
      </c>
      <c r="AV3" s="613"/>
      <c r="AW3" s="645" t="s">
        <v>151</v>
      </c>
      <c r="AX3" s="643" t="s">
        <v>152</v>
      </c>
      <c r="AY3" s="643" t="s">
        <v>153</v>
      </c>
      <c r="AZ3" s="643" t="s">
        <v>154</v>
      </c>
      <c r="BA3" s="642" t="s">
        <v>155</v>
      </c>
      <c r="BB3" s="391"/>
      <c r="BC3" s="610" t="s">
        <v>156</v>
      </c>
      <c r="BD3" s="612"/>
      <c r="BE3" s="613"/>
    </row>
    <row r="4" spans="2:57" s="329" customFormat="1" ht="27" customHeight="1">
      <c r="B4" s="186"/>
      <c r="C4" s="634"/>
      <c r="D4" s="637"/>
      <c r="E4" s="643" t="s">
        <v>157</v>
      </c>
      <c r="F4" s="643" t="s">
        <v>72</v>
      </c>
      <c r="G4" s="643" t="s">
        <v>78</v>
      </c>
      <c r="H4" s="643" t="s">
        <v>158</v>
      </c>
      <c r="I4" s="643" t="s">
        <v>159</v>
      </c>
      <c r="J4" s="643" t="s">
        <v>80</v>
      </c>
      <c r="K4" s="643" t="s">
        <v>160</v>
      </c>
      <c r="L4" s="643" t="s">
        <v>82</v>
      </c>
      <c r="M4" s="643" t="s">
        <v>161</v>
      </c>
      <c r="N4" s="643" t="s">
        <v>162</v>
      </c>
      <c r="O4" s="643" t="s">
        <v>72</v>
      </c>
      <c r="P4" s="643" t="s">
        <v>163</v>
      </c>
      <c r="Q4" s="642" t="s">
        <v>164</v>
      </c>
      <c r="R4" s="645" t="s">
        <v>165</v>
      </c>
      <c r="S4" s="643" t="s">
        <v>166</v>
      </c>
      <c r="T4" s="643" t="s">
        <v>167</v>
      </c>
      <c r="U4" s="643" t="s">
        <v>168</v>
      </c>
      <c r="V4" s="643" t="s">
        <v>169</v>
      </c>
      <c r="W4" s="643" t="s">
        <v>152</v>
      </c>
      <c r="X4" s="643" t="s">
        <v>153</v>
      </c>
      <c r="Y4" s="643" t="s">
        <v>154</v>
      </c>
      <c r="Z4" s="642" t="s">
        <v>155</v>
      </c>
      <c r="AA4" s="640"/>
      <c r="AB4" s="235"/>
      <c r="AC4" s="646"/>
      <c r="AD4" s="646"/>
      <c r="AE4" s="634"/>
      <c r="AF4" s="637"/>
      <c r="AG4" s="634"/>
      <c r="AH4" s="236"/>
      <c r="AI4" s="634"/>
      <c r="AJ4" s="390"/>
      <c r="AK4" s="634"/>
      <c r="AL4" s="637"/>
      <c r="AM4" s="646"/>
      <c r="AN4" s="653"/>
      <c r="AO4" s="655"/>
      <c r="AP4" s="640"/>
      <c r="AQ4" s="637"/>
      <c r="AR4" s="646"/>
      <c r="AS4" s="643" t="s">
        <v>170</v>
      </c>
      <c r="AT4" s="643" t="s">
        <v>171</v>
      </c>
      <c r="AU4" s="600" t="s">
        <v>172</v>
      </c>
      <c r="AV4" s="642" t="s">
        <v>72</v>
      </c>
      <c r="AW4" s="637"/>
      <c r="AX4" s="646"/>
      <c r="AY4" s="646"/>
      <c r="AZ4" s="646"/>
      <c r="BA4" s="634"/>
      <c r="BB4" s="391"/>
      <c r="BC4" s="651" t="s">
        <v>173</v>
      </c>
      <c r="BD4" s="651" t="s">
        <v>174</v>
      </c>
      <c r="BE4" s="642" t="s">
        <v>72</v>
      </c>
    </row>
    <row r="5" spans="2:57" s="157" customFormat="1" ht="171" customHeight="1">
      <c r="B5" s="187"/>
      <c r="C5" s="635"/>
      <c r="D5" s="638"/>
      <c r="E5" s="644"/>
      <c r="F5" s="644"/>
      <c r="G5" s="644"/>
      <c r="H5" s="644"/>
      <c r="I5" s="644"/>
      <c r="J5" s="644"/>
      <c r="K5" s="644"/>
      <c r="L5" s="644"/>
      <c r="M5" s="644"/>
      <c r="N5" s="644"/>
      <c r="O5" s="644"/>
      <c r="P5" s="644"/>
      <c r="Q5" s="635"/>
      <c r="R5" s="638"/>
      <c r="S5" s="644"/>
      <c r="T5" s="644"/>
      <c r="U5" s="644"/>
      <c r="V5" s="644"/>
      <c r="W5" s="644"/>
      <c r="X5" s="644"/>
      <c r="Y5" s="644"/>
      <c r="Z5" s="635"/>
      <c r="AA5" s="641"/>
      <c r="AB5" s="237"/>
      <c r="AC5" s="644"/>
      <c r="AD5" s="644"/>
      <c r="AE5" s="635"/>
      <c r="AF5" s="638"/>
      <c r="AG5" s="635"/>
      <c r="AH5" s="238"/>
      <c r="AI5" s="635"/>
      <c r="AJ5" s="389"/>
      <c r="AK5" s="635"/>
      <c r="AL5" s="638"/>
      <c r="AM5" s="644"/>
      <c r="AN5" s="652"/>
      <c r="AO5" s="656"/>
      <c r="AP5" s="641"/>
      <c r="AQ5" s="638"/>
      <c r="AR5" s="644"/>
      <c r="AS5" s="644"/>
      <c r="AT5" s="644"/>
      <c r="AU5" s="601"/>
      <c r="AV5" s="635"/>
      <c r="AW5" s="638"/>
      <c r="AX5" s="644"/>
      <c r="AY5" s="644"/>
      <c r="AZ5" s="644"/>
      <c r="BA5" s="635"/>
      <c r="BB5" s="392"/>
      <c r="BC5" s="652"/>
      <c r="BD5" s="652"/>
      <c r="BE5" s="635"/>
    </row>
    <row r="6" spans="2:57" s="155" customFormat="1" ht="21" customHeight="1">
      <c r="B6" s="159" t="s">
        <v>344</v>
      </c>
      <c r="C6" s="160">
        <v>10</v>
      </c>
      <c r="D6" s="403">
        <v>2</v>
      </c>
      <c r="E6" s="161">
        <v>2</v>
      </c>
      <c r="F6" s="161">
        <v>0</v>
      </c>
      <c r="G6" s="161">
        <v>0</v>
      </c>
      <c r="H6" s="161">
        <v>0</v>
      </c>
      <c r="I6" s="161">
        <v>0</v>
      </c>
      <c r="J6" s="161">
        <v>0</v>
      </c>
      <c r="K6" s="161">
        <v>0</v>
      </c>
      <c r="L6" s="161">
        <v>0</v>
      </c>
      <c r="M6" s="161">
        <v>0</v>
      </c>
      <c r="N6" s="161">
        <v>0</v>
      </c>
      <c r="O6" s="161">
        <v>0</v>
      </c>
      <c r="P6" s="161">
        <v>2</v>
      </c>
      <c r="Q6" s="162">
        <v>0</v>
      </c>
      <c r="R6" s="159">
        <v>1</v>
      </c>
      <c r="S6" s="161">
        <v>1</v>
      </c>
      <c r="T6" s="161">
        <v>0</v>
      </c>
      <c r="U6" s="161">
        <v>0</v>
      </c>
      <c r="V6" s="161">
        <v>2</v>
      </c>
      <c r="W6" s="161">
        <v>0</v>
      </c>
      <c r="X6" s="161">
        <v>0</v>
      </c>
      <c r="Y6" s="161">
        <v>0</v>
      </c>
      <c r="Z6" s="162">
        <v>0</v>
      </c>
      <c r="AA6" s="163">
        <v>0</v>
      </c>
      <c r="AB6" s="159">
        <v>0</v>
      </c>
      <c r="AC6" s="161">
        <v>0</v>
      </c>
      <c r="AD6" s="161">
        <v>0</v>
      </c>
      <c r="AE6" s="162">
        <v>0</v>
      </c>
      <c r="AF6" s="356">
        <v>2</v>
      </c>
      <c r="AG6" s="162">
        <v>1</v>
      </c>
      <c r="AH6" s="188">
        <v>0</v>
      </c>
      <c r="AI6" s="160">
        <v>0</v>
      </c>
      <c r="AJ6" s="159">
        <v>0</v>
      </c>
      <c r="AK6" s="162">
        <v>0</v>
      </c>
      <c r="AL6" s="356">
        <v>0</v>
      </c>
      <c r="AM6" s="161">
        <v>0</v>
      </c>
      <c r="AN6" s="161">
        <v>0</v>
      </c>
      <c r="AO6" s="160">
        <v>0</v>
      </c>
      <c r="AP6" s="163">
        <v>0</v>
      </c>
      <c r="AQ6" s="159">
        <v>0</v>
      </c>
      <c r="AR6" s="161">
        <v>0</v>
      </c>
      <c r="AS6" s="161">
        <v>0</v>
      </c>
      <c r="AT6" s="161">
        <v>0</v>
      </c>
      <c r="AU6" s="161">
        <v>0</v>
      </c>
      <c r="AV6" s="162">
        <v>0</v>
      </c>
      <c r="AW6" s="159">
        <v>0</v>
      </c>
      <c r="AX6" s="161">
        <v>0</v>
      </c>
      <c r="AY6" s="161">
        <v>0</v>
      </c>
      <c r="AZ6" s="161">
        <v>0</v>
      </c>
      <c r="BA6" s="162">
        <v>0</v>
      </c>
      <c r="BB6" s="188">
        <v>0</v>
      </c>
      <c r="BC6" s="161">
        <v>0</v>
      </c>
      <c r="BD6" s="161">
        <v>0</v>
      </c>
      <c r="BE6" s="162">
        <v>0</v>
      </c>
    </row>
    <row r="7" spans="2:57" s="155" customFormat="1" ht="21" customHeight="1">
      <c r="B7" s="159" t="s">
        <v>345</v>
      </c>
      <c r="C7" s="160">
        <v>3</v>
      </c>
      <c r="D7" s="403">
        <v>1</v>
      </c>
      <c r="E7" s="161">
        <v>1</v>
      </c>
      <c r="F7" s="161">
        <v>0</v>
      </c>
      <c r="G7" s="161">
        <v>0</v>
      </c>
      <c r="H7" s="161">
        <v>0</v>
      </c>
      <c r="I7" s="161">
        <v>0</v>
      </c>
      <c r="J7" s="161">
        <v>0</v>
      </c>
      <c r="K7" s="161">
        <v>0</v>
      </c>
      <c r="L7" s="161">
        <v>0</v>
      </c>
      <c r="M7" s="161">
        <v>0</v>
      </c>
      <c r="N7" s="161">
        <v>0</v>
      </c>
      <c r="O7" s="161">
        <v>0</v>
      </c>
      <c r="P7" s="161">
        <v>1</v>
      </c>
      <c r="Q7" s="162">
        <v>0</v>
      </c>
      <c r="R7" s="159">
        <v>1</v>
      </c>
      <c r="S7" s="161">
        <v>0</v>
      </c>
      <c r="T7" s="161">
        <v>0</v>
      </c>
      <c r="U7" s="161">
        <v>0</v>
      </c>
      <c r="V7" s="161">
        <v>0</v>
      </c>
      <c r="W7" s="161">
        <v>0</v>
      </c>
      <c r="X7" s="161">
        <v>0</v>
      </c>
      <c r="Y7" s="161">
        <v>0</v>
      </c>
      <c r="Z7" s="162">
        <v>1</v>
      </c>
      <c r="AA7" s="163">
        <v>0</v>
      </c>
      <c r="AB7" s="159">
        <v>0</v>
      </c>
      <c r="AC7" s="161">
        <v>0</v>
      </c>
      <c r="AD7" s="161">
        <v>0</v>
      </c>
      <c r="AE7" s="162">
        <v>0</v>
      </c>
      <c r="AF7" s="356">
        <v>1</v>
      </c>
      <c r="AG7" s="162">
        <v>0</v>
      </c>
      <c r="AH7" s="188">
        <v>1</v>
      </c>
      <c r="AI7" s="160">
        <v>1</v>
      </c>
      <c r="AJ7" s="159">
        <v>0</v>
      </c>
      <c r="AK7" s="162">
        <v>0</v>
      </c>
      <c r="AL7" s="356">
        <v>0</v>
      </c>
      <c r="AM7" s="161">
        <v>0</v>
      </c>
      <c r="AN7" s="161">
        <v>0</v>
      </c>
      <c r="AO7" s="160">
        <v>0</v>
      </c>
      <c r="AP7" s="163">
        <v>0</v>
      </c>
      <c r="AQ7" s="159">
        <v>0</v>
      </c>
      <c r="AR7" s="161">
        <v>0</v>
      </c>
      <c r="AS7" s="161">
        <v>0</v>
      </c>
      <c r="AT7" s="161">
        <v>0</v>
      </c>
      <c r="AU7" s="161">
        <v>0</v>
      </c>
      <c r="AV7" s="162">
        <v>0</v>
      </c>
      <c r="AW7" s="159">
        <v>0</v>
      </c>
      <c r="AX7" s="161">
        <v>0</v>
      </c>
      <c r="AY7" s="161">
        <v>0</v>
      </c>
      <c r="AZ7" s="161">
        <v>0</v>
      </c>
      <c r="BA7" s="162">
        <v>0</v>
      </c>
      <c r="BB7" s="188">
        <v>0</v>
      </c>
      <c r="BC7" s="161">
        <v>0</v>
      </c>
      <c r="BD7" s="161">
        <v>0</v>
      </c>
      <c r="BE7" s="162">
        <v>0</v>
      </c>
    </row>
    <row r="8" spans="2:57" s="155" customFormat="1" ht="21" customHeight="1">
      <c r="B8" s="159" t="s">
        <v>346</v>
      </c>
      <c r="C8" s="160">
        <v>17</v>
      </c>
      <c r="D8" s="403">
        <v>7</v>
      </c>
      <c r="E8" s="161">
        <v>7</v>
      </c>
      <c r="F8" s="161">
        <v>7</v>
      </c>
      <c r="G8" s="161">
        <v>7</v>
      </c>
      <c r="H8" s="161">
        <v>0</v>
      </c>
      <c r="I8" s="161">
        <v>0</v>
      </c>
      <c r="J8" s="161">
        <v>0</v>
      </c>
      <c r="K8" s="161">
        <v>0</v>
      </c>
      <c r="L8" s="161">
        <v>0</v>
      </c>
      <c r="M8" s="161">
        <v>0</v>
      </c>
      <c r="N8" s="161">
        <v>7</v>
      </c>
      <c r="O8" s="161">
        <v>0</v>
      </c>
      <c r="P8" s="161">
        <v>7</v>
      </c>
      <c r="Q8" s="162">
        <v>7</v>
      </c>
      <c r="R8" s="159">
        <v>5</v>
      </c>
      <c r="S8" s="161">
        <v>2</v>
      </c>
      <c r="T8" s="161">
        <v>0</v>
      </c>
      <c r="U8" s="161">
        <v>0</v>
      </c>
      <c r="V8" s="161">
        <v>2</v>
      </c>
      <c r="W8" s="161">
        <v>5</v>
      </c>
      <c r="X8" s="161">
        <v>0</v>
      </c>
      <c r="Y8" s="161">
        <v>0</v>
      </c>
      <c r="Z8" s="162">
        <v>0</v>
      </c>
      <c r="AA8" s="163">
        <v>0</v>
      </c>
      <c r="AB8" s="159">
        <v>0</v>
      </c>
      <c r="AC8" s="161">
        <v>0</v>
      </c>
      <c r="AD8" s="161">
        <v>0</v>
      </c>
      <c r="AE8" s="162">
        <v>0</v>
      </c>
      <c r="AF8" s="356">
        <v>7</v>
      </c>
      <c r="AG8" s="162">
        <v>5</v>
      </c>
      <c r="AH8" s="188">
        <v>5</v>
      </c>
      <c r="AI8" s="160">
        <v>1</v>
      </c>
      <c r="AJ8" s="159">
        <v>0</v>
      </c>
      <c r="AK8" s="162">
        <v>0</v>
      </c>
      <c r="AL8" s="356">
        <v>0</v>
      </c>
      <c r="AM8" s="161">
        <v>0</v>
      </c>
      <c r="AN8" s="161">
        <v>0</v>
      </c>
      <c r="AO8" s="160">
        <v>0</v>
      </c>
      <c r="AP8" s="163">
        <v>0</v>
      </c>
      <c r="AQ8" s="159">
        <v>0</v>
      </c>
      <c r="AR8" s="161">
        <v>0</v>
      </c>
      <c r="AS8" s="161">
        <v>0</v>
      </c>
      <c r="AT8" s="161">
        <v>0</v>
      </c>
      <c r="AU8" s="161">
        <v>0</v>
      </c>
      <c r="AV8" s="162">
        <v>0</v>
      </c>
      <c r="AW8" s="159">
        <v>0</v>
      </c>
      <c r="AX8" s="161">
        <v>0</v>
      </c>
      <c r="AY8" s="161">
        <v>0</v>
      </c>
      <c r="AZ8" s="161">
        <v>0</v>
      </c>
      <c r="BA8" s="162">
        <v>0</v>
      </c>
      <c r="BB8" s="188">
        <v>0</v>
      </c>
      <c r="BC8" s="161">
        <v>0</v>
      </c>
      <c r="BD8" s="161">
        <v>0</v>
      </c>
      <c r="BE8" s="162">
        <v>0</v>
      </c>
    </row>
    <row r="9" spans="2:57" s="155" customFormat="1" ht="21" customHeight="1">
      <c r="B9" s="159" t="s">
        <v>347</v>
      </c>
      <c r="C9" s="160">
        <v>15</v>
      </c>
      <c r="D9" s="403">
        <v>2</v>
      </c>
      <c r="E9" s="161">
        <v>2</v>
      </c>
      <c r="F9" s="161">
        <v>0</v>
      </c>
      <c r="G9" s="161">
        <v>0</v>
      </c>
      <c r="H9" s="161">
        <v>0</v>
      </c>
      <c r="I9" s="161">
        <v>0</v>
      </c>
      <c r="J9" s="161">
        <v>0</v>
      </c>
      <c r="K9" s="161">
        <v>0</v>
      </c>
      <c r="L9" s="161">
        <v>0</v>
      </c>
      <c r="M9" s="161">
        <v>0</v>
      </c>
      <c r="N9" s="161">
        <v>0</v>
      </c>
      <c r="O9" s="161">
        <v>0</v>
      </c>
      <c r="P9" s="161">
        <v>2</v>
      </c>
      <c r="Q9" s="162">
        <v>0</v>
      </c>
      <c r="R9" s="159">
        <v>0</v>
      </c>
      <c r="S9" s="161">
        <v>1</v>
      </c>
      <c r="T9" s="161">
        <v>1</v>
      </c>
      <c r="U9" s="161">
        <v>0</v>
      </c>
      <c r="V9" s="161">
        <v>0</v>
      </c>
      <c r="W9" s="161">
        <v>0</v>
      </c>
      <c r="X9" s="161">
        <v>0</v>
      </c>
      <c r="Y9" s="161">
        <v>0</v>
      </c>
      <c r="Z9" s="162">
        <v>2</v>
      </c>
      <c r="AA9" s="163">
        <v>0</v>
      </c>
      <c r="AB9" s="159">
        <v>0</v>
      </c>
      <c r="AC9" s="161">
        <v>0</v>
      </c>
      <c r="AD9" s="161">
        <v>0</v>
      </c>
      <c r="AE9" s="162">
        <v>0</v>
      </c>
      <c r="AF9" s="356">
        <v>2</v>
      </c>
      <c r="AG9" s="162">
        <v>2</v>
      </c>
      <c r="AH9" s="188">
        <v>0</v>
      </c>
      <c r="AI9" s="160">
        <v>0</v>
      </c>
      <c r="AJ9" s="159">
        <v>0</v>
      </c>
      <c r="AK9" s="162">
        <v>0</v>
      </c>
      <c r="AL9" s="356">
        <v>0</v>
      </c>
      <c r="AM9" s="161">
        <v>0</v>
      </c>
      <c r="AN9" s="161">
        <v>0</v>
      </c>
      <c r="AO9" s="160">
        <v>0</v>
      </c>
      <c r="AP9" s="163">
        <v>0</v>
      </c>
      <c r="AQ9" s="159">
        <v>0</v>
      </c>
      <c r="AR9" s="161">
        <v>0</v>
      </c>
      <c r="AS9" s="161">
        <v>0</v>
      </c>
      <c r="AT9" s="161">
        <v>0</v>
      </c>
      <c r="AU9" s="161">
        <v>0</v>
      </c>
      <c r="AV9" s="162">
        <v>0</v>
      </c>
      <c r="AW9" s="159">
        <v>0</v>
      </c>
      <c r="AX9" s="161">
        <v>0</v>
      </c>
      <c r="AY9" s="161">
        <v>0</v>
      </c>
      <c r="AZ9" s="161">
        <v>0</v>
      </c>
      <c r="BA9" s="162">
        <v>0</v>
      </c>
      <c r="BB9" s="188">
        <v>0</v>
      </c>
      <c r="BC9" s="161">
        <v>0</v>
      </c>
      <c r="BD9" s="161">
        <v>0</v>
      </c>
      <c r="BE9" s="162">
        <v>0</v>
      </c>
    </row>
    <row r="10" spans="2:57" s="155" customFormat="1" ht="21" customHeight="1">
      <c r="B10" s="159" t="s">
        <v>348</v>
      </c>
      <c r="C10" s="160">
        <v>49</v>
      </c>
      <c r="D10" s="403">
        <v>23</v>
      </c>
      <c r="E10" s="161">
        <v>0</v>
      </c>
      <c r="F10" s="161">
        <v>23</v>
      </c>
      <c r="G10" s="161">
        <v>23</v>
      </c>
      <c r="H10" s="161">
        <v>0</v>
      </c>
      <c r="I10" s="161">
        <v>0</v>
      </c>
      <c r="J10" s="161">
        <v>0</v>
      </c>
      <c r="K10" s="161">
        <v>0</v>
      </c>
      <c r="L10" s="161">
        <v>0</v>
      </c>
      <c r="M10" s="161">
        <v>0</v>
      </c>
      <c r="N10" s="161">
        <v>0</v>
      </c>
      <c r="O10" s="161">
        <v>0</v>
      </c>
      <c r="P10" s="161">
        <v>0</v>
      </c>
      <c r="Q10" s="162">
        <v>23</v>
      </c>
      <c r="R10" s="159">
        <v>9</v>
      </c>
      <c r="S10" s="161">
        <v>14</v>
      </c>
      <c r="T10" s="161">
        <v>0</v>
      </c>
      <c r="U10" s="161">
        <v>0</v>
      </c>
      <c r="V10" s="161">
        <v>15</v>
      </c>
      <c r="W10" s="161">
        <v>8</v>
      </c>
      <c r="X10" s="161">
        <v>0</v>
      </c>
      <c r="Y10" s="161">
        <v>0</v>
      </c>
      <c r="Z10" s="162">
        <v>0</v>
      </c>
      <c r="AA10" s="163">
        <v>0</v>
      </c>
      <c r="AB10" s="159">
        <v>0</v>
      </c>
      <c r="AC10" s="161">
        <v>0</v>
      </c>
      <c r="AD10" s="161">
        <v>0</v>
      </c>
      <c r="AE10" s="162">
        <v>0</v>
      </c>
      <c r="AF10" s="356">
        <v>39</v>
      </c>
      <c r="AG10" s="162">
        <v>28</v>
      </c>
      <c r="AH10" s="188">
        <v>2</v>
      </c>
      <c r="AI10" s="160">
        <v>2</v>
      </c>
      <c r="AJ10" s="159">
        <v>0</v>
      </c>
      <c r="AK10" s="162">
        <v>0</v>
      </c>
      <c r="AL10" s="356">
        <v>0</v>
      </c>
      <c r="AM10" s="161">
        <v>0</v>
      </c>
      <c r="AN10" s="161">
        <v>0</v>
      </c>
      <c r="AO10" s="160">
        <v>0</v>
      </c>
      <c r="AP10" s="163">
        <v>0</v>
      </c>
      <c r="AQ10" s="159">
        <v>2</v>
      </c>
      <c r="AR10" s="161">
        <v>2</v>
      </c>
      <c r="AS10" s="161">
        <v>2</v>
      </c>
      <c r="AT10" s="161">
        <v>2</v>
      </c>
      <c r="AU10" s="161">
        <v>0</v>
      </c>
      <c r="AV10" s="162">
        <v>0</v>
      </c>
      <c r="AW10" s="159">
        <v>0</v>
      </c>
      <c r="AX10" s="161">
        <v>0</v>
      </c>
      <c r="AY10" s="161">
        <v>2</v>
      </c>
      <c r="AZ10" s="161">
        <v>0</v>
      </c>
      <c r="BA10" s="162">
        <v>0</v>
      </c>
      <c r="BB10" s="188">
        <v>2</v>
      </c>
      <c r="BC10" s="161">
        <v>2</v>
      </c>
      <c r="BD10" s="161">
        <v>0</v>
      </c>
      <c r="BE10" s="162">
        <v>0</v>
      </c>
    </row>
    <row r="11" spans="2:57" s="155" customFormat="1" ht="21" customHeight="1">
      <c r="B11" s="159" t="s">
        <v>349</v>
      </c>
      <c r="C11" s="160">
        <v>1</v>
      </c>
      <c r="D11" s="403">
        <v>1</v>
      </c>
      <c r="E11" s="161">
        <v>1</v>
      </c>
      <c r="F11" s="161">
        <v>0</v>
      </c>
      <c r="G11" s="161">
        <v>0</v>
      </c>
      <c r="H11" s="161">
        <v>0</v>
      </c>
      <c r="I11" s="161">
        <v>0</v>
      </c>
      <c r="J11" s="161">
        <v>0</v>
      </c>
      <c r="K11" s="161">
        <v>0</v>
      </c>
      <c r="L11" s="161">
        <v>0</v>
      </c>
      <c r="M11" s="161">
        <v>0</v>
      </c>
      <c r="N11" s="161">
        <v>0</v>
      </c>
      <c r="O11" s="161">
        <v>0</v>
      </c>
      <c r="P11" s="161">
        <v>1</v>
      </c>
      <c r="Q11" s="162">
        <v>0</v>
      </c>
      <c r="R11" s="159">
        <v>1</v>
      </c>
      <c r="S11" s="161">
        <v>0</v>
      </c>
      <c r="T11" s="161">
        <v>0</v>
      </c>
      <c r="U11" s="161">
        <v>0</v>
      </c>
      <c r="V11" s="161">
        <v>0</v>
      </c>
      <c r="W11" s="161">
        <v>0</v>
      </c>
      <c r="X11" s="161">
        <v>0</v>
      </c>
      <c r="Y11" s="161">
        <v>1</v>
      </c>
      <c r="Z11" s="162">
        <v>0</v>
      </c>
      <c r="AA11" s="163">
        <v>0</v>
      </c>
      <c r="AB11" s="159">
        <v>0</v>
      </c>
      <c r="AC11" s="161">
        <v>0</v>
      </c>
      <c r="AD11" s="161">
        <v>0</v>
      </c>
      <c r="AE11" s="162">
        <v>0</v>
      </c>
      <c r="AF11" s="356">
        <v>1</v>
      </c>
      <c r="AG11" s="162">
        <v>0</v>
      </c>
      <c r="AH11" s="188">
        <v>0</v>
      </c>
      <c r="AI11" s="160">
        <v>0</v>
      </c>
      <c r="AJ11" s="159">
        <v>0</v>
      </c>
      <c r="AK11" s="162">
        <v>0</v>
      </c>
      <c r="AL11" s="356">
        <v>0</v>
      </c>
      <c r="AM11" s="161">
        <v>0</v>
      </c>
      <c r="AN11" s="161">
        <v>0</v>
      </c>
      <c r="AO11" s="160">
        <v>0</v>
      </c>
      <c r="AP11" s="163">
        <v>0</v>
      </c>
      <c r="AQ11" s="159">
        <v>0</v>
      </c>
      <c r="AR11" s="161">
        <v>0</v>
      </c>
      <c r="AS11" s="161">
        <v>0</v>
      </c>
      <c r="AT11" s="161">
        <v>0</v>
      </c>
      <c r="AU11" s="161">
        <v>0</v>
      </c>
      <c r="AV11" s="162">
        <v>0</v>
      </c>
      <c r="AW11" s="159">
        <v>0</v>
      </c>
      <c r="AX11" s="161">
        <v>0</v>
      </c>
      <c r="AY11" s="161">
        <v>0</v>
      </c>
      <c r="AZ11" s="161">
        <v>0</v>
      </c>
      <c r="BA11" s="162">
        <v>0</v>
      </c>
      <c r="BB11" s="188">
        <v>0</v>
      </c>
      <c r="BC11" s="161">
        <v>0</v>
      </c>
      <c r="BD11" s="161">
        <v>0</v>
      </c>
      <c r="BE11" s="162">
        <v>0</v>
      </c>
    </row>
    <row r="12" spans="2:57" s="155" customFormat="1" ht="21" customHeight="1">
      <c r="B12" s="159" t="s">
        <v>350</v>
      </c>
      <c r="C12" s="160">
        <v>9</v>
      </c>
      <c r="D12" s="403">
        <v>2</v>
      </c>
      <c r="E12" s="161">
        <v>0</v>
      </c>
      <c r="F12" s="161">
        <v>3</v>
      </c>
      <c r="G12" s="161">
        <v>3</v>
      </c>
      <c r="H12" s="161">
        <v>0</v>
      </c>
      <c r="I12" s="161">
        <v>0</v>
      </c>
      <c r="J12" s="161">
        <v>0</v>
      </c>
      <c r="K12" s="161">
        <v>0</v>
      </c>
      <c r="L12" s="161">
        <v>0</v>
      </c>
      <c r="M12" s="161">
        <v>0</v>
      </c>
      <c r="N12" s="161">
        <v>0</v>
      </c>
      <c r="O12" s="161">
        <v>0</v>
      </c>
      <c r="P12" s="161">
        <v>0</v>
      </c>
      <c r="Q12" s="162">
        <v>3</v>
      </c>
      <c r="R12" s="159">
        <v>2</v>
      </c>
      <c r="S12" s="161">
        <v>0</v>
      </c>
      <c r="T12" s="161">
        <v>0</v>
      </c>
      <c r="U12" s="161">
        <v>0</v>
      </c>
      <c r="V12" s="161">
        <v>0</v>
      </c>
      <c r="W12" s="161">
        <v>0</v>
      </c>
      <c r="X12" s="161">
        <v>0</v>
      </c>
      <c r="Y12" s="161">
        <v>1</v>
      </c>
      <c r="Z12" s="162">
        <v>1</v>
      </c>
      <c r="AA12" s="163">
        <v>0</v>
      </c>
      <c r="AB12" s="159">
        <v>0</v>
      </c>
      <c r="AC12" s="161">
        <v>0</v>
      </c>
      <c r="AD12" s="161">
        <v>0</v>
      </c>
      <c r="AE12" s="162">
        <v>0</v>
      </c>
      <c r="AF12" s="356">
        <v>5</v>
      </c>
      <c r="AG12" s="162">
        <v>4</v>
      </c>
      <c r="AH12" s="188">
        <v>0</v>
      </c>
      <c r="AI12" s="160">
        <v>0</v>
      </c>
      <c r="AJ12" s="159">
        <v>0</v>
      </c>
      <c r="AK12" s="162">
        <v>0</v>
      </c>
      <c r="AL12" s="356">
        <v>0</v>
      </c>
      <c r="AM12" s="161">
        <v>0</v>
      </c>
      <c r="AN12" s="161">
        <v>0</v>
      </c>
      <c r="AO12" s="160">
        <v>0</v>
      </c>
      <c r="AP12" s="163">
        <v>0</v>
      </c>
      <c r="AQ12" s="159">
        <v>0</v>
      </c>
      <c r="AR12" s="161">
        <v>0</v>
      </c>
      <c r="AS12" s="161">
        <v>0</v>
      </c>
      <c r="AT12" s="161">
        <v>0</v>
      </c>
      <c r="AU12" s="161">
        <v>0</v>
      </c>
      <c r="AV12" s="162">
        <v>0</v>
      </c>
      <c r="AW12" s="159">
        <v>0</v>
      </c>
      <c r="AX12" s="161">
        <v>0</v>
      </c>
      <c r="AY12" s="161">
        <v>0</v>
      </c>
      <c r="AZ12" s="161">
        <v>0</v>
      </c>
      <c r="BA12" s="162">
        <v>0</v>
      </c>
      <c r="BB12" s="188">
        <v>0</v>
      </c>
      <c r="BC12" s="161">
        <v>0</v>
      </c>
      <c r="BD12" s="161">
        <v>0</v>
      </c>
      <c r="BE12" s="162">
        <v>0</v>
      </c>
    </row>
    <row r="13" spans="2:57" s="155" customFormat="1" ht="21" customHeight="1">
      <c r="B13" s="159" t="s">
        <v>351</v>
      </c>
      <c r="C13" s="160">
        <v>2</v>
      </c>
      <c r="D13" s="403">
        <v>1</v>
      </c>
      <c r="E13" s="161">
        <v>0</v>
      </c>
      <c r="F13" s="161">
        <v>1</v>
      </c>
      <c r="G13" s="161">
        <v>1</v>
      </c>
      <c r="H13" s="161">
        <v>0</v>
      </c>
      <c r="I13" s="161">
        <v>0</v>
      </c>
      <c r="J13" s="161">
        <v>0</v>
      </c>
      <c r="K13" s="161">
        <v>0</v>
      </c>
      <c r="L13" s="161">
        <v>0</v>
      </c>
      <c r="M13" s="161">
        <v>0</v>
      </c>
      <c r="N13" s="161">
        <v>0</v>
      </c>
      <c r="O13" s="161">
        <v>0</v>
      </c>
      <c r="P13" s="161">
        <v>1</v>
      </c>
      <c r="Q13" s="162">
        <v>0</v>
      </c>
      <c r="R13" s="159">
        <v>1</v>
      </c>
      <c r="S13" s="161">
        <v>0</v>
      </c>
      <c r="T13" s="161">
        <v>0</v>
      </c>
      <c r="U13" s="161">
        <v>0</v>
      </c>
      <c r="V13" s="161">
        <v>0</v>
      </c>
      <c r="W13" s="161">
        <v>1</v>
      </c>
      <c r="X13" s="161">
        <v>0</v>
      </c>
      <c r="Y13" s="161">
        <v>0</v>
      </c>
      <c r="Z13" s="162">
        <v>0</v>
      </c>
      <c r="AA13" s="163">
        <v>0</v>
      </c>
      <c r="AB13" s="159">
        <v>0</v>
      </c>
      <c r="AC13" s="161">
        <v>0</v>
      </c>
      <c r="AD13" s="161">
        <v>0</v>
      </c>
      <c r="AE13" s="162">
        <v>0</v>
      </c>
      <c r="AF13" s="356">
        <v>2</v>
      </c>
      <c r="AG13" s="162">
        <v>1</v>
      </c>
      <c r="AH13" s="188">
        <v>0</v>
      </c>
      <c r="AI13" s="160">
        <v>0</v>
      </c>
      <c r="AJ13" s="159">
        <v>0</v>
      </c>
      <c r="AK13" s="162">
        <v>0</v>
      </c>
      <c r="AL13" s="356">
        <v>0</v>
      </c>
      <c r="AM13" s="161">
        <v>0</v>
      </c>
      <c r="AN13" s="161">
        <v>0</v>
      </c>
      <c r="AO13" s="160">
        <v>0</v>
      </c>
      <c r="AP13" s="163">
        <v>0</v>
      </c>
      <c r="AQ13" s="159">
        <v>0</v>
      </c>
      <c r="AR13" s="161">
        <v>0</v>
      </c>
      <c r="AS13" s="161">
        <v>0</v>
      </c>
      <c r="AT13" s="161">
        <v>0</v>
      </c>
      <c r="AU13" s="161">
        <v>0</v>
      </c>
      <c r="AV13" s="162">
        <v>0</v>
      </c>
      <c r="AW13" s="159">
        <v>0</v>
      </c>
      <c r="AX13" s="161">
        <v>0</v>
      </c>
      <c r="AY13" s="161">
        <v>0</v>
      </c>
      <c r="AZ13" s="161">
        <v>0</v>
      </c>
      <c r="BA13" s="162">
        <v>0</v>
      </c>
      <c r="BB13" s="188">
        <v>0</v>
      </c>
      <c r="BC13" s="161">
        <v>0</v>
      </c>
      <c r="BD13" s="161">
        <v>0</v>
      </c>
      <c r="BE13" s="162">
        <v>0</v>
      </c>
    </row>
    <row r="14" spans="2:57" s="155" customFormat="1" ht="21" customHeight="1">
      <c r="B14" s="159" t="s">
        <v>352</v>
      </c>
      <c r="C14" s="160">
        <v>10</v>
      </c>
      <c r="D14" s="403">
        <v>6</v>
      </c>
      <c r="E14" s="161">
        <v>6</v>
      </c>
      <c r="F14" s="161">
        <v>0</v>
      </c>
      <c r="G14" s="161">
        <v>0</v>
      </c>
      <c r="H14" s="161">
        <v>0</v>
      </c>
      <c r="I14" s="161">
        <v>0</v>
      </c>
      <c r="J14" s="161">
        <v>0</v>
      </c>
      <c r="K14" s="161">
        <v>0</v>
      </c>
      <c r="L14" s="161">
        <v>0</v>
      </c>
      <c r="M14" s="161">
        <v>0</v>
      </c>
      <c r="N14" s="161">
        <v>0</v>
      </c>
      <c r="O14" s="161">
        <v>0</v>
      </c>
      <c r="P14" s="161">
        <v>6</v>
      </c>
      <c r="Q14" s="162">
        <v>0</v>
      </c>
      <c r="R14" s="159">
        <v>2</v>
      </c>
      <c r="S14" s="161">
        <v>4</v>
      </c>
      <c r="T14" s="161">
        <v>0</v>
      </c>
      <c r="U14" s="161">
        <v>0</v>
      </c>
      <c r="V14" s="161">
        <v>0</v>
      </c>
      <c r="W14" s="161">
        <v>0</v>
      </c>
      <c r="X14" s="161">
        <v>1</v>
      </c>
      <c r="Y14" s="161">
        <v>1</v>
      </c>
      <c r="Z14" s="162">
        <v>4</v>
      </c>
      <c r="AA14" s="163">
        <v>0</v>
      </c>
      <c r="AB14" s="159">
        <v>0</v>
      </c>
      <c r="AC14" s="161">
        <v>0</v>
      </c>
      <c r="AD14" s="161">
        <v>0</v>
      </c>
      <c r="AE14" s="162">
        <v>0</v>
      </c>
      <c r="AF14" s="356">
        <v>6</v>
      </c>
      <c r="AG14" s="162">
        <v>6</v>
      </c>
      <c r="AH14" s="188">
        <v>0</v>
      </c>
      <c r="AI14" s="160">
        <v>0</v>
      </c>
      <c r="AJ14" s="159">
        <v>0</v>
      </c>
      <c r="AK14" s="162">
        <v>0</v>
      </c>
      <c r="AL14" s="356">
        <v>0</v>
      </c>
      <c r="AM14" s="161">
        <v>0</v>
      </c>
      <c r="AN14" s="161">
        <v>0</v>
      </c>
      <c r="AO14" s="160">
        <v>0</v>
      </c>
      <c r="AP14" s="163">
        <v>0</v>
      </c>
      <c r="AQ14" s="159">
        <v>0</v>
      </c>
      <c r="AR14" s="161">
        <v>0</v>
      </c>
      <c r="AS14" s="161">
        <v>0</v>
      </c>
      <c r="AT14" s="161">
        <v>0</v>
      </c>
      <c r="AU14" s="161">
        <v>0</v>
      </c>
      <c r="AV14" s="162">
        <v>0</v>
      </c>
      <c r="AW14" s="159">
        <v>0</v>
      </c>
      <c r="AX14" s="161">
        <v>0</v>
      </c>
      <c r="AY14" s="161">
        <v>0</v>
      </c>
      <c r="AZ14" s="161">
        <v>0</v>
      </c>
      <c r="BA14" s="162">
        <v>0</v>
      </c>
      <c r="BB14" s="188">
        <v>0</v>
      </c>
      <c r="BC14" s="161">
        <v>0</v>
      </c>
      <c r="BD14" s="161">
        <v>0</v>
      </c>
      <c r="BE14" s="162">
        <v>0</v>
      </c>
    </row>
    <row r="15" spans="2:57" s="155" customFormat="1" ht="21" customHeight="1">
      <c r="B15" s="159" t="s">
        <v>353</v>
      </c>
      <c r="C15" s="160">
        <v>9</v>
      </c>
      <c r="D15" s="403">
        <v>1</v>
      </c>
      <c r="E15" s="161">
        <v>0</v>
      </c>
      <c r="F15" s="161">
        <v>1</v>
      </c>
      <c r="G15" s="161">
        <v>1</v>
      </c>
      <c r="H15" s="161">
        <v>0</v>
      </c>
      <c r="I15" s="161">
        <v>0</v>
      </c>
      <c r="J15" s="161">
        <v>0</v>
      </c>
      <c r="K15" s="161">
        <v>0</v>
      </c>
      <c r="L15" s="161">
        <v>0</v>
      </c>
      <c r="M15" s="161">
        <v>0</v>
      </c>
      <c r="N15" s="161">
        <v>0</v>
      </c>
      <c r="O15" s="161">
        <v>0</v>
      </c>
      <c r="P15" s="161">
        <v>0</v>
      </c>
      <c r="Q15" s="162">
        <v>1</v>
      </c>
      <c r="R15" s="159">
        <v>0</v>
      </c>
      <c r="S15" s="161">
        <v>1</v>
      </c>
      <c r="T15" s="161">
        <v>0</v>
      </c>
      <c r="U15" s="161">
        <v>0</v>
      </c>
      <c r="V15" s="161">
        <v>1</v>
      </c>
      <c r="W15" s="161">
        <v>0</v>
      </c>
      <c r="X15" s="161">
        <v>0</v>
      </c>
      <c r="Y15" s="161">
        <v>0</v>
      </c>
      <c r="Z15" s="162">
        <v>0</v>
      </c>
      <c r="AA15" s="163">
        <v>0</v>
      </c>
      <c r="AB15" s="159">
        <v>0</v>
      </c>
      <c r="AC15" s="161">
        <v>0</v>
      </c>
      <c r="AD15" s="161">
        <v>0</v>
      </c>
      <c r="AE15" s="162">
        <v>0</v>
      </c>
      <c r="AF15" s="356">
        <v>5</v>
      </c>
      <c r="AG15" s="162">
        <v>5</v>
      </c>
      <c r="AH15" s="188">
        <v>2</v>
      </c>
      <c r="AI15" s="160">
        <v>2</v>
      </c>
      <c r="AJ15" s="159">
        <v>0</v>
      </c>
      <c r="AK15" s="162">
        <v>0</v>
      </c>
      <c r="AL15" s="356">
        <v>0</v>
      </c>
      <c r="AM15" s="161">
        <v>0</v>
      </c>
      <c r="AN15" s="161">
        <v>0</v>
      </c>
      <c r="AO15" s="160">
        <v>0</v>
      </c>
      <c r="AP15" s="163">
        <v>0</v>
      </c>
      <c r="AQ15" s="159">
        <v>0</v>
      </c>
      <c r="AR15" s="161">
        <v>0</v>
      </c>
      <c r="AS15" s="161">
        <v>0</v>
      </c>
      <c r="AT15" s="161">
        <v>0</v>
      </c>
      <c r="AU15" s="161">
        <v>0</v>
      </c>
      <c r="AV15" s="162">
        <v>0</v>
      </c>
      <c r="AW15" s="159">
        <v>0</v>
      </c>
      <c r="AX15" s="161">
        <v>0</v>
      </c>
      <c r="AY15" s="161">
        <v>0</v>
      </c>
      <c r="AZ15" s="161">
        <v>0</v>
      </c>
      <c r="BA15" s="162">
        <v>0</v>
      </c>
      <c r="BB15" s="188">
        <v>0</v>
      </c>
      <c r="BC15" s="161">
        <v>0</v>
      </c>
      <c r="BD15" s="161">
        <v>0</v>
      </c>
      <c r="BE15" s="162">
        <v>0</v>
      </c>
    </row>
    <row r="16" spans="2:57" s="155" customFormat="1" ht="21" customHeight="1">
      <c r="B16" s="159" t="s">
        <v>354</v>
      </c>
      <c r="C16" s="160">
        <v>9</v>
      </c>
      <c r="D16" s="403">
        <v>7</v>
      </c>
      <c r="E16" s="161">
        <v>7</v>
      </c>
      <c r="F16" s="161">
        <v>0</v>
      </c>
      <c r="G16" s="161">
        <v>0</v>
      </c>
      <c r="H16" s="161">
        <v>0</v>
      </c>
      <c r="I16" s="161">
        <v>0</v>
      </c>
      <c r="J16" s="161">
        <v>0</v>
      </c>
      <c r="K16" s="161">
        <v>0</v>
      </c>
      <c r="L16" s="161">
        <v>0</v>
      </c>
      <c r="M16" s="161">
        <v>0</v>
      </c>
      <c r="N16" s="161">
        <v>0</v>
      </c>
      <c r="O16" s="161">
        <v>0</v>
      </c>
      <c r="P16" s="161">
        <v>7</v>
      </c>
      <c r="Q16" s="162">
        <v>0</v>
      </c>
      <c r="R16" s="159">
        <v>3</v>
      </c>
      <c r="S16" s="161">
        <v>4</v>
      </c>
      <c r="T16" s="161">
        <v>0</v>
      </c>
      <c r="U16" s="161">
        <v>0</v>
      </c>
      <c r="V16" s="161">
        <v>0</v>
      </c>
      <c r="W16" s="161">
        <v>3</v>
      </c>
      <c r="X16" s="161">
        <v>3</v>
      </c>
      <c r="Y16" s="161">
        <v>1</v>
      </c>
      <c r="Z16" s="162">
        <v>0</v>
      </c>
      <c r="AA16" s="163">
        <v>0</v>
      </c>
      <c r="AB16" s="159">
        <v>0</v>
      </c>
      <c r="AC16" s="161">
        <v>0</v>
      </c>
      <c r="AD16" s="161">
        <v>0</v>
      </c>
      <c r="AE16" s="162">
        <v>0</v>
      </c>
      <c r="AF16" s="356">
        <v>7</v>
      </c>
      <c r="AG16" s="162">
        <v>4</v>
      </c>
      <c r="AH16" s="188">
        <v>2</v>
      </c>
      <c r="AI16" s="160">
        <v>2</v>
      </c>
      <c r="AJ16" s="159">
        <v>1</v>
      </c>
      <c r="AK16" s="162">
        <v>1</v>
      </c>
      <c r="AL16" s="356">
        <v>0</v>
      </c>
      <c r="AM16" s="161">
        <v>0</v>
      </c>
      <c r="AN16" s="161">
        <v>0</v>
      </c>
      <c r="AO16" s="160">
        <v>0</v>
      </c>
      <c r="AP16" s="163">
        <v>0</v>
      </c>
      <c r="AQ16" s="159">
        <v>0</v>
      </c>
      <c r="AR16" s="161">
        <v>0</v>
      </c>
      <c r="AS16" s="161">
        <v>0</v>
      </c>
      <c r="AT16" s="161">
        <v>0</v>
      </c>
      <c r="AU16" s="161">
        <v>0</v>
      </c>
      <c r="AV16" s="162">
        <v>0</v>
      </c>
      <c r="AW16" s="159">
        <v>0</v>
      </c>
      <c r="AX16" s="161">
        <v>0</v>
      </c>
      <c r="AY16" s="161">
        <v>0</v>
      </c>
      <c r="AZ16" s="161">
        <v>0</v>
      </c>
      <c r="BA16" s="162">
        <v>0</v>
      </c>
      <c r="BB16" s="188">
        <v>0</v>
      </c>
      <c r="BC16" s="161">
        <v>0</v>
      </c>
      <c r="BD16" s="161">
        <v>0</v>
      </c>
      <c r="BE16" s="162">
        <v>0</v>
      </c>
    </row>
    <row r="17" spans="2:57" s="155" customFormat="1" ht="21" customHeight="1">
      <c r="B17" s="159" t="s">
        <v>355</v>
      </c>
      <c r="C17" s="160">
        <v>38</v>
      </c>
      <c r="D17" s="403">
        <v>11</v>
      </c>
      <c r="E17" s="161">
        <v>11</v>
      </c>
      <c r="F17" s="161">
        <v>0</v>
      </c>
      <c r="G17" s="161">
        <v>0</v>
      </c>
      <c r="H17" s="161">
        <v>0</v>
      </c>
      <c r="I17" s="161">
        <v>0</v>
      </c>
      <c r="J17" s="161">
        <v>0</v>
      </c>
      <c r="K17" s="161">
        <v>0</v>
      </c>
      <c r="L17" s="161">
        <v>0</v>
      </c>
      <c r="M17" s="161">
        <v>0</v>
      </c>
      <c r="N17" s="161">
        <v>0</v>
      </c>
      <c r="O17" s="161">
        <v>0</v>
      </c>
      <c r="P17" s="161">
        <v>11</v>
      </c>
      <c r="Q17" s="162">
        <v>0</v>
      </c>
      <c r="R17" s="159">
        <v>1</v>
      </c>
      <c r="S17" s="161">
        <v>6</v>
      </c>
      <c r="T17" s="161">
        <v>1</v>
      </c>
      <c r="U17" s="161">
        <v>0</v>
      </c>
      <c r="V17" s="161">
        <v>2</v>
      </c>
      <c r="W17" s="161">
        <v>3</v>
      </c>
      <c r="X17" s="161">
        <v>1</v>
      </c>
      <c r="Y17" s="161">
        <v>0</v>
      </c>
      <c r="Z17" s="162">
        <v>2</v>
      </c>
      <c r="AA17" s="163">
        <v>0</v>
      </c>
      <c r="AB17" s="159">
        <v>0</v>
      </c>
      <c r="AC17" s="161">
        <v>0</v>
      </c>
      <c r="AD17" s="161">
        <v>0</v>
      </c>
      <c r="AE17" s="162">
        <v>0</v>
      </c>
      <c r="AF17" s="356">
        <v>22</v>
      </c>
      <c r="AG17" s="162">
        <v>11</v>
      </c>
      <c r="AH17" s="188">
        <v>9</v>
      </c>
      <c r="AI17" s="160">
        <v>7</v>
      </c>
      <c r="AJ17" s="159">
        <v>1</v>
      </c>
      <c r="AK17" s="162">
        <v>1</v>
      </c>
      <c r="AL17" s="356">
        <v>1</v>
      </c>
      <c r="AM17" s="161">
        <v>2</v>
      </c>
      <c r="AN17" s="161">
        <v>3</v>
      </c>
      <c r="AO17" s="160">
        <v>0</v>
      </c>
      <c r="AP17" s="163">
        <v>0</v>
      </c>
      <c r="AQ17" s="159">
        <v>0</v>
      </c>
      <c r="AR17" s="161">
        <v>0</v>
      </c>
      <c r="AS17" s="161">
        <v>0</v>
      </c>
      <c r="AT17" s="161">
        <v>0</v>
      </c>
      <c r="AU17" s="161">
        <v>0</v>
      </c>
      <c r="AV17" s="162">
        <v>0</v>
      </c>
      <c r="AW17" s="159">
        <v>0</v>
      </c>
      <c r="AX17" s="161">
        <v>0</v>
      </c>
      <c r="AY17" s="161">
        <v>0</v>
      </c>
      <c r="AZ17" s="161">
        <v>0</v>
      </c>
      <c r="BA17" s="162">
        <v>0</v>
      </c>
      <c r="BB17" s="188">
        <v>0</v>
      </c>
      <c r="BC17" s="161">
        <v>0</v>
      </c>
      <c r="BD17" s="161">
        <v>0</v>
      </c>
      <c r="BE17" s="162">
        <v>0</v>
      </c>
    </row>
    <row r="18" spans="2:57" s="155" customFormat="1" ht="21" customHeight="1">
      <c r="B18" s="159" t="s">
        <v>356</v>
      </c>
      <c r="C18" s="160">
        <v>42</v>
      </c>
      <c r="D18" s="403">
        <v>18</v>
      </c>
      <c r="E18" s="161">
        <v>18</v>
      </c>
      <c r="F18" s="161">
        <v>0</v>
      </c>
      <c r="G18" s="161">
        <v>0</v>
      </c>
      <c r="H18" s="161">
        <v>0</v>
      </c>
      <c r="I18" s="161">
        <v>0</v>
      </c>
      <c r="J18" s="161">
        <v>0</v>
      </c>
      <c r="K18" s="161">
        <v>0</v>
      </c>
      <c r="L18" s="161">
        <v>0</v>
      </c>
      <c r="M18" s="161">
        <v>0</v>
      </c>
      <c r="N18" s="161">
        <v>0</v>
      </c>
      <c r="O18" s="161">
        <v>0</v>
      </c>
      <c r="P18" s="161">
        <v>18</v>
      </c>
      <c r="Q18" s="162">
        <v>0</v>
      </c>
      <c r="R18" s="159">
        <v>7</v>
      </c>
      <c r="S18" s="161">
        <v>10</v>
      </c>
      <c r="T18" s="161">
        <v>1</v>
      </c>
      <c r="U18" s="161">
        <v>0</v>
      </c>
      <c r="V18" s="161">
        <v>7</v>
      </c>
      <c r="W18" s="161">
        <v>4</v>
      </c>
      <c r="X18" s="161">
        <v>6</v>
      </c>
      <c r="Y18" s="161">
        <v>0</v>
      </c>
      <c r="Z18" s="162">
        <v>1</v>
      </c>
      <c r="AA18" s="163">
        <v>0</v>
      </c>
      <c r="AB18" s="159">
        <v>0</v>
      </c>
      <c r="AC18" s="161">
        <v>0</v>
      </c>
      <c r="AD18" s="161">
        <v>0</v>
      </c>
      <c r="AE18" s="162">
        <v>0</v>
      </c>
      <c r="AF18" s="356">
        <v>19</v>
      </c>
      <c r="AG18" s="162">
        <v>11</v>
      </c>
      <c r="AH18" s="188">
        <v>3</v>
      </c>
      <c r="AI18" s="160">
        <v>3</v>
      </c>
      <c r="AJ18" s="159">
        <v>0</v>
      </c>
      <c r="AK18" s="162">
        <v>0</v>
      </c>
      <c r="AL18" s="356">
        <v>0</v>
      </c>
      <c r="AM18" s="161">
        <v>0</v>
      </c>
      <c r="AN18" s="161">
        <v>0</v>
      </c>
      <c r="AO18" s="160">
        <v>0</v>
      </c>
      <c r="AP18" s="163">
        <v>0</v>
      </c>
      <c r="AQ18" s="159">
        <v>0</v>
      </c>
      <c r="AR18" s="161">
        <v>0</v>
      </c>
      <c r="AS18" s="161">
        <v>0</v>
      </c>
      <c r="AT18" s="161">
        <v>0</v>
      </c>
      <c r="AU18" s="161">
        <v>0</v>
      </c>
      <c r="AV18" s="162">
        <v>0</v>
      </c>
      <c r="AW18" s="159">
        <v>0</v>
      </c>
      <c r="AX18" s="161">
        <v>0</v>
      </c>
      <c r="AY18" s="161">
        <v>0</v>
      </c>
      <c r="AZ18" s="161">
        <v>0</v>
      </c>
      <c r="BA18" s="162">
        <v>0</v>
      </c>
      <c r="BB18" s="188">
        <v>0</v>
      </c>
      <c r="BC18" s="161">
        <v>0</v>
      </c>
      <c r="BD18" s="161">
        <v>0</v>
      </c>
      <c r="BE18" s="162">
        <v>0</v>
      </c>
    </row>
    <row r="19" spans="2:57" s="155" customFormat="1" ht="21" customHeight="1">
      <c r="B19" s="159" t="s">
        <v>357</v>
      </c>
      <c r="C19" s="160">
        <v>6</v>
      </c>
      <c r="D19" s="403">
        <v>2</v>
      </c>
      <c r="E19" s="161">
        <v>0</v>
      </c>
      <c r="F19" s="161">
        <v>2</v>
      </c>
      <c r="G19" s="161">
        <v>2</v>
      </c>
      <c r="H19" s="161">
        <v>0</v>
      </c>
      <c r="I19" s="161">
        <v>0</v>
      </c>
      <c r="J19" s="161">
        <v>0</v>
      </c>
      <c r="K19" s="161">
        <v>0</v>
      </c>
      <c r="L19" s="161">
        <v>0</v>
      </c>
      <c r="M19" s="161">
        <v>0</v>
      </c>
      <c r="N19" s="161">
        <v>0</v>
      </c>
      <c r="O19" s="161">
        <v>0</v>
      </c>
      <c r="P19" s="161">
        <v>0</v>
      </c>
      <c r="Q19" s="162">
        <v>2</v>
      </c>
      <c r="R19" s="159">
        <v>2</v>
      </c>
      <c r="S19" s="161">
        <v>0</v>
      </c>
      <c r="T19" s="161">
        <v>0</v>
      </c>
      <c r="U19" s="161">
        <v>0</v>
      </c>
      <c r="V19" s="161">
        <v>1</v>
      </c>
      <c r="W19" s="161">
        <v>1</v>
      </c>
      <c r="X19" s="161">
        <v>0</v>
      </c>
      <c r="Y19" s="161">
        <v>0</v>
      </c>
      <c r="Z19" s="162">
        <v>0</v>
      </c>
      <c r="AA19" s="163">
        <v>0</v>
      </c>
      <c r="AB19" s="159">
        <v>0</v>
      </c>
      <c r="AC19" s="161">
        <v>0</v>
      </c>
      <c r="AD19" s="161">
        <v>0</v>
      </c>
      <c r="AE19" s="162">
        <v>0</v>
      </c>
      <c r="AF19" s="356">
        <v>2</v>
      </c>
      <c r="AG19" s="162">
        <v>0</v>
      </c>
      <c r="AH19" s="188">
        <v>0</v>
      </c>
      <c r="AI19" s="160">
        <v>0</v>
      </c>
      <c r="AJ19" s="159">
        <v>0</v>
      </c>
      <c r="AK19" s="162">
        <v>0</v>
      </c>
      <c r="AL19" s="356">
        <v>0</v>
      </c>
      <c r="AM19" s="161">
        <v>0</v>
      </c>
      <c r="AN19" s="161">
        <v>0</v>
      </c>
      <c r="AO19" s="160">
        <v>0</v>
      </c>
      <c r="AP19" s="163">
        <v>0</v>
      </c>
      <c r="AQ19" s="159">
        <v>0</v>
      </c>
      <c r="AR19" s="161">
        <v>0</v>
      </c>
      <c r="AS19" s="161">
        <v>0</v>
      </c>
      <c r="AT19" s="161">
        <v>0</v>
      </c>
      <c r="AU19" s="161">
        <v>0</v>
      </c>
      <c r="AV19" s="162">
        <v>0</v>
      </c>
      <c r="AW19" s="159">
        <v>0</v>
      </c>
      <c r="AX19" s="161">
        <v>0</v>
      </c>
      <c r="AY19" s="161">
        <v>0</v>
      </c>
      <c r="AZ19" s="161">
        <v>0</v>
      </c>
      <c r="BA19" s="162">
        <v>0</v>
      </c>
      <c r="BB19" s="188">
        <v>0</v>
      </c>
      <c r="BC19" s="161">
        <v>0</v>
      </c>
      <c r="BD19" s="161">
        <v>0</v>
      </c>
      <c r="BE19" s="162">
        <v>0</v>
      </c>
    </row>
    <row r="20" spans="2:57" s="155" customFormat="1" ht="21" customHeight="1">
      <c r="B20" s="159" t="s">
        <v>358</v>
      </c>
      <c r="C20" s="160">
        <v>53</v>
      </c>
      <c r="D20" s="403">
        <v>25</v>
      </c>
      <c r="E20" s="161">
        <v>22</v>
      </c>
      <c r="F20" s="161">
        <v>3</v>
      </c>
      <c r="G20" s="161">
        <v>3</v>
      </c>
      <c r="H20" s="161">
        <v>0</v>
      </c>
      <c r="I20" s="161">
        <v>0</v>
      </c>
      <c r="J20" s="161">
        <v>0</v>
      </c>
      <c r="K20" s="161">
        <v>0</v>
      </c>
      <c r="L20" s="161">
        <v>0</v>
      </c>
      <c r="M20" s="161">
        <v>0</v>
      </c>
      <c r="N20" s="161">
        <v>0</v>
      </c>
      <c r="O20" s="161">
        <v>0</v>
      </c>
      <c r="P20" s="161">
        <v>22</v>
      </c>
      <c r="Q20" s="162">
        <v>3</v>
      </c>
      <c r="R20" s="159">
        <v>18</v>
      </c>
      <c r="S20" s="161">
        <v>7</v>
      </c>
      <c r="T20" s="161">
        <v>0</v>
      </c>
      <c r="U20" s="161">
        <v>0</v>
      </c>
      <c r="V20" s="161">
        <v>1</v>
      </c>
      <c r="W20" s="161">
        <v>1</v>
      </c>
      <c r="X20" s="161">
        <v>9</v>
      </c>
      <c r="Y20" s="161">
        <v>7</v>
      </c>
      <c r="Z20" s="162">
        <v>7</v>
      </c>
      <c r="AA20" s="163">
        <v>0</v>
      </c>
      <c r="AB20" s="159">
        <v>0</v>
      </c>
      <c r="AC20" s="161">
        <v>0</v>
      </c>
      <c r="AD20" s="161">
        <v>0</v>
      </c>
      <c r="AE20" s="162">
        <v>0</v>
      </c>
      <c r="AF20" s="356">
        <v>25</v>
      </c>
      <c r="AG20" s="162">
        <v>17</v>
      </c>
      <c r="AH20" s="188">
        <v>0</v>
      </c>
      <c r="AI20" s="160">
        <v>0</v>
      </c>
      <c r="AJ20" s="159">
        <v>0</v>
      </c>
      <c r="AK20" s="162">
        <v>0</v>
      </c>
      <c r="AL20" s="356">
        <v>0</v>
      </c>
      <c r="AM20" s="161">
        <v>0</v>
      </c>
      <c r="AN20" s="161">
        <v>0</v>
      </c>
      <c r="AO20" s="160">
        <v>0</v>
      </c>
      <c r="AP20" s="163">
        <v>0</v>
      </c>
      <c r="AQ20" s="159">
        <v>0</v>
      </c>
      <c r="AR20" s="161">
        <v>0</v>
      </c>
      <c r="AS20" s="161">
        <v>0</v>
      </c>
      <c r="AT20" s="161">
        <v>0</v>
      </c>
      <c r="AU20" s="161">
        <v>0</v>
      </c>
      <c r="AV20" s="162">
        <v>0</v>
      </c>
      <c r="AW20" s="159">
        <v>0</v>
      </c>
      <c r="AX20" s="161">
        <v>0</v>
      </c>
      <c r="AY20" s="161">
        <v>0</v>
      </c>
      <c r="AZ20" s="161">
        <v>0</v>
      </c>
      <c r="BA20" s="162">
        <v>0</v>
      </c>
      <c r="BB20" s="188">
        <v>0</v>
      </c>
      <c r="BC20" s="161">
        <v>0</v>
      </c>
      <c r="BD20" s="161">
        <v>0</v>
      </c>
      <c r="BE20" s="162">
        <v>0</v>
      </c>
    </row>
    <row r="21" spans="2:57" s="155" customFormat="1" ht="21" customHeight="1">
      <c r="B21" s="159" t="s">
        <v>359</v>
      </c>
      <c r="C21" s="160">
        <v>15</v>
      </c>
      <c r="D21" s="403">
        <v>7</v>
      </c>
      <c r="E21" s="161">
        <v>0</v>
      </c>
      <c r="F21" s="161">
        <v>7</v>
      </c>
      <c r="G21" s="161">
        <v>7</v>
      </c>
      <c r="H21" s="161">
        <v>0</v>
      </c>
      <c r="I21" s="161">
        <v>0</v>
      </c>
      <c r="J21" s="161">
        <v>0</v>
      </c>
      <c r="K21" s="161">
        <v>0</v>
      </c>
      <c r="L21" s="161">
        <v>0</v>
      </c>
      <c r="M21" s="161">
        <v>0</v>
      </c>
      <c r="N21" s="161">
        <v>0</v>
      </c>
      <c r="O21" s="161">
        <v>0</v>
      </c>
      <c r="P21" s="161">
        <v>0</v>
      </c>
      <c r="Q21" s="162">
        <v>7</v>
      </c>
      <c r="R21" s="159">
        <v>3</v>
      </c>
      <c r="S21" s="161">
        <v>4</v>
      </c>
      <c r="T21" s="161">
        <v>0</v>
      </c>
      <c r="U21" s="161">
        <v>0</v>
      </c>
      <c r="V21" s="161">
        <v>0</v>
      </c>
      <c r="W21" s="161">
        <v>5</v>
      </c>
      <c r="X21" s="161">
        <v>1</v>
      </c>
      <c r="Y21" s="161">
        <v>0</v>
      </c>
      <c r="Z21" s="162">
        <v>0</v>
      </c>
      <c r="AA21" s="163">
        <v>0</v>
      </c>
      <c r="AB21" s="159">
        <v>0</v>
      </c>
      <c r="AC21" s="161">
        <v>0</v>
      </c>
      <c r="AD21" s="161">
        <v>0</v>
      </c>
      <c r="AE21" s="162">
        <v>0</v>
      </c>
      <c r="AF21" s="356">
        <v>7</v>
      </c>
      <c r="AG21" s="162">
        <v>3</v>
      </c>
      <c r="AH21" s="188">
        <v>1</v>
      </c>
      <c r="AI21" s="160">
        <v>0</v>
      </c>
      <c r="AJ21" s="159">
        <v>0</v>
      </c>
      <c r="AK21" s="162">
        <v>0</v>
      </c>
      <c r="AL21" s="356">
        <v>0</v>
      </c>
      <c r="AM21" s="161">
        <v>0</v>
      </c>
      <c r="AN21" s="161">
        <v>0</v>
      </c>
      <c r="AO21" s="160">
        <v>0</v>
      </c>
      <c r="AP21" s="163">
        <v>0</v>
      </c>
      <c r="AQ21" s="159">
        <v>0</v>
      </c>
      <c r="AR21" s="161">
        <v>0</v>
      </c>
      <c r="AS21" s="161">
        <v>0</v>
      </c>
      <c r="AT21" s="161">
        <v>0</v>
      </c>
      <c r="AU21" s="161">
        <v>0</v>
      </c>
      <c r="AV21" s="162">
        <v>0</v>
      </c>
      <c r="AW21" s="159">
        <v>0</v>
      </c>
      <c r="AX21" s="161">
        <v>0</v>
      </c>
      <c r="AY21" s="161">
        <v>0</v>
      </c>
      <c r="AZ21" s="161">
        <v>0</v>
      </c>
      <c r="BA21" s="162">
        <v>0</v>
      </c>
      <c r="BB21" s="188">
        <v>0</v>
      </c>
      <c r="BC21" s="161">
        <v>0</v>
      </c>
      <c r="BD21" s="161">
        <v>0</v>
      </c>
      <c r="BE21" s="162">
        <v>0</v>
      </c>
    </row>
    <row r="22" spans="2:57" s="155" customFormat="1" ht="21" customHeight="1">
      <c r="B22" s="159" t="s">
        <v>360</v>
      </c>
      <c r="C22" s="160">
        <v>12</v>
      </c>
      <c r="D22" s="403">
        <v>3</v>
      </c>
      <c r="E22" s="161">
        <v>3</v>
      </c>
      <c r="F22" s="161">
        <v>0</v>
      </c>
      <c r="G22" s="161">
        <v>0</v>
      </c>
      <c r="H22" s="161">
        <v>0</v>
      </c>
      <c r="I22" s="161">
        <v>0</v>
      </c>
      <c r="J22" s="161">
        <v>0</v>
      </c>
      <c r="K22" s="161">
        <v>0</v>
      </c>
      <c r="L22" s="161">
        <v>0</v>
      </c>
      <c r="M22" s="161">
        <v>0</v>
      </c>
      <c r="N22" s="161">
        <v>0</v>
      </c>
      <c r="O22" s="161">
        <v>0</v>
      </c>
      <c r="P22" s="161">
        <v>3</v>
      </c>
      <c r="Q22" s="162">
        <v>0</v>
      </c>
      <c r="R22" s="159">
        <v>0</v>
      </c>
      <c r="S22" s="161">
        <v>3</v>
      </c>
      <c r="T22" s="161">
        <v>0</v>
      </c>
      <c r="U22" s="161">
        <v>0</v>
      </c>
      <c r="V22" s="161">
        <v>3</v>
      </c>
      <c r="W22" s="161">
        <v>0</v>
      </c>
      <c r="X22" s="161">
        <v>0</v>
      </c>
      <c r="Y22" s="161">
        <v>0</v>
      </c>
      <c r="Z22" s="162">
        <v>0</v>
      </c>
      <c r="AA22" s="163">
        <v>0</v>
      </c>
      <c r="AB22" s="159">
        <v>0</v>
      </c>
      <c r="AC22" s="161">
        <v>0</v>
      </c>
      <c r="AD22" s="161">
        <v>0</v>
      </c>
      <c r="AE22" s="162">
        <v>0</v>
      </c>
      <c r="AF22" s="356">
        <v>5</v>
      </c>
      <c r="AG22" s="162">
        <v>4</v>
      </c>
      <c r="AH22" s="188">
        <v>0</v>
      </c>
      <c r="AI22" s="160">
        <v>0</v>
      </c>
      <c r="AJ22" s="159">
        <v>0</v>
      </c>
      <c r="AK22" s="162">
        <v>0</v>
      </c>
      <c r="AL22" s="356">
        <v>0</v>
      </c>
      <c r="AM22" s="161">
        <v>0</v>
      </c>
      <c r="AN22" s="161">
        <v>0</v>
      </c>
      <c r="AO22" s="160">
        <v>0</v>
      </c>
      <c r="AP22" s="163">
        <v>0</v>
      </c>
      <c r="AQ22" s="159">
        <v>0</v>
      </c>
      <c r="AR22" s="161">
        <v>0</v>
      </c>
      <c r="AS22" s="161">
        <v>0</v>
      </c>
      <c r="AT22" s="161">
        <v>0</v>
      </c>
      <c r="AU22" s="161">
        <v>0</v>
      </c>
      <c r="AV22" s="162">
        <v>0</v>
      </c>
      <c r="AW22" s="159">
        <v>0</v>
      </c>
      <c r="AX22" s="161">
        <v>0</v>
      </c>
      <c r="AY22" s="161">
        <v>0</v>
      </c>
      <c r="AZ22" s="161">
        <v>0</v>
      </c>
      <c r="BA22" s="162">
        <v>0</v>
      </c>
      <c r="BB22" s="188">
        <v>0</v>
      </c>
      <c r="BC22" s="161">
        <v>0</v>
      </c>
      <c r="BD22" s="161">
        <v>0</v>
      </c>
      <c r="BE22" s="162">
        <v>0</v>
      </c>
    </row>
    <row r="23" spans="2:57" s="155" customFormat="1" ht="21" customHeight="1">
      <c r="B23" s="159" t="s">
        <v>361</v>
      </c>
      <c r="C23" s="160">
        <v>5</v>
      </c>
      <c r="D23" s="403">
        <v>4</v>
      </c>
      <c r="E23" s="161">
        <v>4</v>
      </c>
      <c r="F23" s="161">
        <v>0</v>
      </c>
      <c r="G23" s="161">
        <v>0</v>
      </c>
      <c r="H23" s="161">
        <v>0</v>
      </c>
      <c r="I23" s="161">
        <v>0</v>
      </c>
      <c r="J23" s="161">
        <v>0</v>
      </c>
      <c r="K23" s="161">
        <v>0</v>
      </c>
      <c r="L23" s="161">
        <v>0</v>
      </c>
      <c r="M23" s="161">
        <v>0</v>
      </c>
      <c r="N23" s="161">
        <v>0</v>
      </c>
      <c r="O23" s="161">
        <v>0</v>
      </c>
      <c r="P23" s="161">
        <v>4</v>
      </c>
      <c r="Q23" s="162">
        <v>0</v>
      </c>
      <c r="R23" s="159">
        <v>3</v>
      </c>
      <c r="S23" s="161">
        <v>1</v>
      </c>
      <c r="T23" s="161">
        <v>0</v>
      </c>
      <c r="U23" s="161">
        <v>0</v>
      </c>
      <c r="V23" s="161">
        <v>4</v>
      </c>
      <c r="W23" s="161">
        <v>0</v>
      </c>
      <c r="X23" s="161">
        <v>0</v>
      </c>
      <c r="Y23" s="161">
        <v>0</v>
      </c>
      <c r="Z23" s="162">
        <v>0</v>
      </c>
      <c r="AA23" s="163">
        <v>0</v>
      </c>
      <c r="AB23" s="159">
        <v>0</v>
      </c>
      <c r="AC23" s="161">
        <v>0</v>
      </c>
      <c r="AD23" s="161">
        <v>0</v>
      </c>
      <c r="AE23" s="162">
        <v>0</v>
      </c>
      <c r="AF23" s="356">
        <v>3</v>
      </c>
      <c r="AG23" s="162">
        <v>0</v>
      </c>
      <c r="AH23" s="188">
        <v>0</v>
      </c>
      <c r="AI23" s="160">
        <v>0</v>
      </c>
      <c r="AJ23" s="159">
        <v>0</v>
      </c>
      <c r="AK23" s="162">
        <v>0</v>
      </c>
      <c r="AL23" s="356">
        <v>0</v>
      </c>
      <c r="AM23" s="161">
        <v>0</v>
      </c>
      <c r="AN23" s="161">
        <v>0</v>
      </c>
      <c r="AO23" s="160">
        <v>0</v>
      </c>
      <c r="AP23" s="163">
        <v>0</v>
      </c>
      <c r="AQ23" s="159">
        <v>0</v>
      </c>
      <c r="AR23" s="161">
        <v>0</v>
      </c>
      <c r="AS23" s="161">
        <v>0</v>
      </c>
      <c r="AT23" s="161">
        <v>0</v>
      </c>
      <c r="AU23" s="161">
        <v>0</v>
      </c>
      <c r="AV23" s="162">
        <v>0</v>
      </c>
      <c r="AW23" s="159">
        <v>0</v>
      </c>
      <c r="AX23" s="161">
        <v>0</v>
      </c>
      <c r="AY23" s="161">
        <v>0</v>
      </c>
      <c r="AZ23" s="161">
        <v>0</v>
      </c>
      <c r="BA23" s="162">
        <v>0</v>
      </c>
      <c r="BB23" s="188">
        <v>0</v>
      </c>
      <c r="BC23" s="161">
        <v>0</v>
      </c>
      <c r="BD23" s="161">
        <v>0</v>
      </c>
      <c r="BE23" s="162">
        <v>0</v>
      </c>
    </row>
    <row r="24" spans="2:57" s="155" customFormat="1" ht="21" customHeight="1">
      <c r="B24" s="159" t="s">
        <v>362</v>
      </c>
      <c r="C24" s="160">
        <v>6</v>
      </c>
      <c r="D24" s="403">
        <v>0</v>
      </c>
      <c r="E24" s="161">
        <v>0</v>
      </c>
      <c r="F24" s="161">
        <v>0</v>
      </c>
      <c r="G24" s="161">
        <v>0</v>
      </c>
      <c r="H24" s="161">
        <v>0</v>
      </c>
      <c r="I24" s="161">
        <v>0</v>
      </c>
      <c r="J24" s="161">
        <v>0</v>
      </c>
      <c r="K24" s="161">
        <v>0</v>
      </c>
      <c r="L24" s="161">
        <v>0</v>
      </c>
      <c r="M24" s="161">
        <v>0</v>
      </c>
      <c r="N24" s="161">
        <v>0</v>
      </c>
      <c r="O24" s="161">
        <v>0</v>
      </c>
      <c r="P24" s="161">
        <v>0</v>
      </c>
      <c r="Q24" s="162">
        <v>0</v>
      </c>
      <c r="R24" s="159">
        <v>0</v>
      </c>
      <c r="S24" s="161">
        <v>0</v>
      </c>
      <c r="T24" s="161">
        <v>0</v>
      </c>
      <c r="U24" s="161">
        <v>0</v>
      </c>
      <c r="V24" s="161">
        <v>0</v>
      </c>
      <c r="W24" s="161">
        <v>0</v>
      </c>
      <c r="X24" s="161">
        <v>0</v>
      </c>
      <c r="Y24" s="161">
        <v>0</v>
      </c>
      <c r="Z24" s="162">
        <v>0</v>
      </c>
      <c r="AA24" s="163">
        <v>0</v>
      </c>
      <c r="AB24" s="159">
        <v>0</v>
      </c>
      <c r="AC24" s="161">
        <v>0</v>
      </c>
      <c r="AD24" s="161">
        <v>0</v>
      </c>
      <c r="AE24" s="162">
        <v>0</v>
      </c>
      <c r="AF24" s="356">
        <v>1</v>
      </c>
      <c r="AG24" s="162">
        <v>0</v>
      </c>
      <c r="AH24" s="188">
        <v>1</v>
      </c>
      <c r="AI24" s="160">
        <v>0</v>
      </c>
      <c r="AJ24" s="159">
        <v>0</v>
      </c>
      <c r="AK24" s="162">
        <v>0</v>
      </c>
      <c r="AL24" s="356">
        <v>0</v>
      </c>
      <c r="AM24" s="161">
        <v>0</v>
      </c>
      <c r="AN24" s="161">
        <v>0</v>
      </c>
      <c r="AO24" s="160">
        <v>0</v>
      </c>
      <c r="AP24" s="163">
        <v>0</v>
      </c>
      <c r="AQ24" s="159">
        <v>0</v>
      </c>
      <c r="AR24" s="161">
        <v>0</v>
      </c>
      <c r="AS24" s="161">
        <v>0</v>
      </c>
      <c r="AT24" s="161">
        <v>0</v>
      </c>
      <c r="AU24" s="161">
        <v>0</v>
      </c>
      <c r="AV24" s="162">
        <v>0</v>
      </c>
      <c r="AW24" s="159">
        <v>0</v>
      </c>
      <c r="AX24" s="161">
        <v>0</v>
      </c>
      <c r="AY24" s="161">
        <v>0</v>
      </c>
      <c r="AZ24" s="161">
        <v>0</v>
      </c>
      <c r="BA24" s="162">
        <v>0</v>
      </c>
      <c r="BB24" s="188">
        <v>0</v>
      </c>
      <c r="BC24" s="161">
        <v>0</v>
      </c>
      <c r="BD24" s="161">
        <v>0</v>
      </c>
      <c r="BE24" s="162">
        <v>0</v>
      </c>
    </row>
    <row r="25" spans="2:57" s="155" customFormat="1" ht="21" customHeight="1" thickBot="1">
      <c r="B25" s="167" t="s">
        <v>363</v>
      </c>
      <c r="C25" s="168">
        <v>1</v>
      </c>
      <c r="D25" s="404">
        <v>1</v>
      </c>
      <c r="E25" s="169">
        <v>1</v>
      </c>
      <c r="F25" s="169">
        <v>0</v>
      </c>
      <c r="G25" s="169">
        <v>0</v>
      </c>
      <c r="H25" s="169">
        <v>0</v>
      </c>
      <c r="I25" s="169">
        <v>0</v>
      </c>
      <c r="J25" s="169">
        <v>0</v>
      </c>
      <c r="K25" s="169">
        <v>0</v>
      </c>
      <c r="L25" s="169">
        <v>0</v>
      </c>
      <c r="M25" s="169">
        <v>0</v>
      </c>
      <c r="N25" s="169">
        <v>0</v>
      </c>
      <c r="O25" s="169">
        <v>0</v>
      </c>
      <c r="P25" s="169">
        <v>1</v>
      </c>
      <c r="Q25" s="170">
        <v>0</v>
      </c>
      <c r="R25" s="167">
        <v>0</v>
      </c>
      <c r="S25" s="169">
        <v>1</v>
      </c>
      <c r="T25" s="169">
        <v>0</v>
      </c>
      <c r="U25" s="169">
        <v>0</v>
      </c>
      <c r="V25" s="169">
        <v>0</v>
      </c>
      <c r="W25" s="169">
        <v>1</v>
      </c>
      <c r="X25" s="169">
        <v>0</v>
      </c>
      <c r="Y25" s="169">
        <v>0</v>
      </c>
      <c r="Z25" s="170">
        <v>0</v>
      </c>
      <c r="AA25" s="171">
        <v>0</v>
      </c>
      <c r="AB25" s="167">
        <v>0</v>
      </c>
      <c r="AC25" s="169">
        <v>0</v>
      </c>
      <c r="AD25" s="169">
        <v>0</v>
      </c>
      <c r="AE25" s="170">
        <v>0</v>
      </c>
      <c r="AF25" s="357">
        <v>1</v>
      </c>
      <c r="AG25" s="170">
        <v>0</v>
      </c>
      <c r="AH25" s="189">
        <v>0</v>
      </c>
      <c r="AI25" s="168">
        <v>0</v>
      </c>
      <c r="AJ25" s="167">
        <v>0</v>
      </c>
      <c r="AK25" s="170">
        <v>0</v>
      </c>
      <c r="AL25" s="357">
        <v>0</v>
      </c>
      <c r="AM25" s="169">
        <v>0</v>
      </c>
      <c r="AN25" s="169">
        <v>0</v>
      </c>
      <c r="AO25" s="168">
        <v>0</v>
      </c>
      <c r="AP25" s="171">
        <v>0</v>
      </c>
      <c r="AQ25" s="167">
        <v>0</v>
      </c>
      <c r="AR25" s="169">
        <v>0</v>
      </c>
      <c r="AS25" s="169">
        <v>0</v>
      </c>
      <c r="AT25" s="169">
        <v>0</v>
      </c>
      <c r="AU25" s="169">
        <v>0</v>
      </c>
      <c r="AV25" s="170">
        <v>0</v>
      </c>
      <c r="AW25" s="167">
        <v>0</v>
      </c>
      <c r="AX25" s="169">
        <v>0</v>
      </c>
      <c r="AY25" s="169">
        <v>0</v>
      </c>
      <c r="AZ25" s="169">
        <v>0</v>
      </c>
      <c r="BA25" s="170">
        <v>0</v>
      </c>
      <c r="BB25" s="189">
        <v>0</v>
      </c>
      <c r="BC25" s="169">
        <v>0</v>
      </c>
      <c r="BD25" s="169">
        <v>0</v>
      </c>
      <c r="BE25" s="170">
        <v>0</v>
      </c>
    </row>
    <row r="26" spans="2:57" s="155" customFormat="1" ht="21" customHeight="1" thickBot="1" thickTop="1">
      <c r="B26" s="175" t="s">
        <v>93</v>
      </c>
      <c r="C26" s="176">
        <f aca="true" t="shared" si="0" ref="C26:AH26">SUM(C6:C25)</f>
        <v>312</v>
      </c>
      <c r="D26" s="405">
        <f t="shared" si="0"/>
        <v>124</v>
      </c>
      <c r="E26" s="178">
        <f t="shared" si="0"/>
        <v>85</v>
      </c>
      <c r="F26" s="178">
        <f t="shared" si="0"/>
        <v>47</v>
      </c>
      <c r="G26" s="178">
        <f t="shared" si="0"/>
        <v>47</v>
      </c>
      <c r="H26" s="178">
        <f t="shared" si="0"/>
        <v>0</v>
      </c>
      <c r="I26" s="178">
        <f t="shared" si="0"/>
        <v>0</v>
      </c>
      <c r="J26" s="178">
        <f t="shared" si="0"/>
        <v>0</v>
      </c>
      <c r="K26" s="178">
        <f t="shared" si="0"/>
        <v>0</v>
      </c>
      <c r="L26" s="178">
        <f t="shared" si="0"/>
        <v>0</v>
      </c>
      <c r="M26" s="178">
        <f t="shared" si="0"/>
        <v>0</v>
      </c>
      <c r="N26" s="178">
        <f t="shared" si="0"/>
        <v>7</v>
      </c>
      <c r="O26" s="178">
        <f t="shared" si="0"/>
        <v>0</v>
      </c>
      <c r="P26" s="178">
        <f t="shared" si="0"/>
        <v>86</v>
      </c>
      <c r="Q26" s="179">
        <f t="shared" si="0"/>
        <v>46</v>
      </c>
      <c r="R26" s="177">
        <f t="shared" si="0"/>
        <v>59</v>
      </c>
      <c r="S26" s="178">
        <f t="shared" si="0"/>
        <v>59</v>
      </c>
      <c r="T26" s="178">
        <f t="shared" si="0"/>
        <v>3</v>
      </c>
      <c r="U26" s="178">
        <f t="shared" si="0"/>
        <v>0</v>
      </c>
      <c r="V26" s="178">
        <f t="shared" si="0"/>
        <v>38</v>
      </c>
      <c r="W26" s="178">
        <f t="shared" si="0"/>
        <v>32</v>
      </c>
      <c r="X26" s="178">
        <f t="shared" si="0"/>
        <v>21</v>
      </c>
      <c r="Y26" s="178">
        <f t="shared" si="0"/>
        <v>11</v>
      </c>
      <c r="Z26" s="179">
        <f t="shared" si="0"/>
        <v>18</v>
      </c>
      <c r="AA26" s="180">
        <f t="shared" si="0"/>
        <v>0</v>
      </c>
      <c r="AB26" s="177">
        <f t="shared" si="0"/>
        <v>0</v>
      </c>
      <c r="AC26" s="178">
        <f t="shared" si="0"/>
        <v>0</v>
      </c>
      <c r="AD26" s="178">
        <f t="shared" si="0"/>
        <v>0</v>
      </c>
      <c r="AE26" s="179">
        <f t="shared" si="0"/>
        <v>0</v>
      </c>
      <c r="AF26" s="234">
        <f t="shared" si="0"/>
        <v>162</v>
      </c>
      <c r="AG26" s="179">
        <f t="shared" si="0"/>
        <v>102</v>
      </c>
      <c r="AH26" s="190">
        <f t="shared" si="0"/>
        <v>26</v>
      </c>
      <c r="AI26" s="176">
        <f aca="true" t="shared" si="1" ref="AI26:BE26">SUM(AI6:AI25)</f>
        <v>18</v>
      </c>
      <c r="AJ26" s="177">
        <f t="shared" si="1"/>
        <v>2</v>
      </c>
      <c r="AK26" s="179">
        <f t="shared" si="1"/>
        <v>2</v>
      </c>
      <c r="AL26" s="234">
        <f t="shared" si="1"/>
        <v>1</v>
      </c>
      <c r="AM26" s="178">
        <f t="shared" si="1"/>
        <v>2</v>
      </c>
      <c r="AN26" s="178">
        <f t="shared" si="1"/>
        <v>3</v>
      </c>
      <c r="AO26" s="176">
        <f t="shared" si="1"/>
        <v>0</v>
      </c>
      <c r="AP26" s="180">
        <f t="shared" si="1"/>
        <v>0</v>
      </c>
      <c r="AQ26" s="177">
        <f t="shared" si="1"/>
        <v>2</v>
      </c>
      <c r="AR26" s="178">
        <f t="shared" si="1"/>
        <v>2</v>
      </c>
      <c r="AS26" s="178">
        <f t="shared" si="1"/>
        <v>2</v>
      </c>
      <c r="AT26" s="178">
        <f t="shared" si="1"/>
        <v>2</v>
      </c>
      <c r="AU26" s="178">
        <f t="shared" si="1"/>
        <v>0</v>
      </c>
      <c r="AV26" s="179">
        <f t="shared" si="1"/>
        <v>0</v>
      </c>
      <c r="AW26" s="177">
        <f t="shared" si="1"/>
        <v>0</v>
      </c>
      <c r="AX26" s="178">
        <f t="shared" si="1"/>
        <v>0</v>
      </c>
      <c r="AY26" s="178">
        <f t="shared" si="1"/>
        <v>2</v>
      </c>
      <c r="AZ26" s="178">
        <f t="shared" si="1"/>
        <v>0</v>
      </c>
      <c r="BA26" s="179">
        <f t="shared" si="1"/>
        <v>0</v>
      </c>
      <c r="BB26" s="190">
        <f t="shared" si="1"/>
        <v>2</v>
      </c>
      <c r="BC26" s="178">
        <f t="shared" si="1"/>
        <v>2</v>
      </c>
      <c r="BD26" s="178">
        <f t="shared" si="1"/>
        <v>0</v>
      </c>
      <c r="BE26" s="179">
        <f t="shared" si="1"/>
        <v>0</v>
      </c>
    </row>
    <row r="27" ht="13.5" thickTop="1"/>
  </sheetData>
  <sheetProtection/>
  <mergeCells count="68">
    <mergeCell ref="O4:O5"/>
    <mergeCell ref="P4:P5"/>
    <mergeCell ref="Z4:Z5"/>
    <mergeCell ref="AS4:AS5"/>
    <mergeCell ref="AT4:AT5"/>
    <mergeCell ref="AU4:AU5"/>
    <mergeCell ref="AV4:AV5"/>
    <mergeCell ref="Y4:Y5"/>
    <mergeCell ref="BC4:BC5"/>
    <mergeCell ref="AW3:AW5"/>
    <mergeCell ref="AX3:AX5"/>
    <mergeCell ref="AY3:AY5"/>
    <mergeCell ref="AZ3:AZ5"/>
    <mergeCell ref="T4:T5"/>
    <mergeCell ref="U4:U5"/>
    <mergeCell ref="V4:V5"/>
    <mergeCell ref="W4:W5"/>
    <mergeCell ref="X4:X5"/>
    <mergeCell ref="Q4:Q5"/>
    <mergeCell ref="R4:R5"/>
    <mergeCell ref="S4:S5"/>
    <mergeCell ref="H4:H5"/>
    <mergeCell ref="I4:I5"/>
    <mergeCell ref="J4:J5"/>
    <mergeCell ref="K4:K5"/>
    <mergeCell ref="L4:L5"/>
    <mergeCell ref="M4:M5"/>
    <mergeCell ref="N4:N5"/>
    <mergeCell ref="BA3:BA5"/>
    <mergeCell ref="BC3:BE3"/>
    <mergeCell ref="BD4:BD5"/>
    <mergeCell ref="BE4:BE5"/>
    <mergeCell ref="AN3:AN5"/>
    <mergeCell ref="AO3:AO5"/>
    <mergeCell ref="AQ3:AQ5"/>
    <mergeCell ref="AR3:AR5"/>
    <mergeCell ref="AS3:AT3"/>
    <mergeCell ref="AU3:AV3"/>
    <mergeCell ref="AQ2:AV2"/>
    <mergeCell ref="AW2:BA2"/>
    <mergeCell ref="BB2:BE2"/>
    <mergeCell ref="E3:F3"/>
    <mergeCell ref="G3:O3"/>
    <mergeCell ref="P3:Q3"/>
    <mergeCell ref="R3:U3"/>
    <mergeCell ref="V3:Z3"/>
    <mergeCell ref="AC3:AC5"/>
    <mergeCell ref="AD3:AD5"/>
    <mergeCell ref="AF2:AF5"/>
    <mergeCell ref="AG2:AG5"/>
    <mergeCell ref="AH2:AI2"/>
    <mergeCell ref="AJ2:AK2"/>
    <mergeCell ref="AL2:AO2"/>
    <mergeCell ref="AP2:AP5"/>
    <mergeCell ref="AI3:AI5"/>
    <mergeCell ref="AK3:AK5"/>
    <mergeCell ref="AL3:AL5"/>
    <mergeCell ref="AM3:AM5"/>
    <mergeCell ref="C2:C5"/>
    <mergeCell ref="D2:D5"/>
    <mergeCell ref="E2:Q2"/>
    <mergeCell ref="R2:Z2"/>
    <mergeCell ref="AA2:AA5"/>
    <mergeCell ref="AB2:AE2"/>
    <mergeCell ref="AE3:AE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sheetPr>
    <pageSetUpPr fitToPage="1"/>
  </sheetPr>
  <dimension ref="B1:T31"/>
  <sheetViews>
    <sheetView view="pageBreakPreview" zoomScale="70" zoomScaleNormal="75" zoomScaleSheetLayoutView="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B3" sqref="B3"/>
    </sheetView>
  </sheetViews>
  <sheetFormatPr defaultColWidth="9.00390625" defaultRowHeight="13.5"/>
  <cols>
    <col min="1" max="1" width="2.875" style="40" customWidth="1"/>
    <col min="2" max="3" width="2.625" style="40" customWidth="1"/>
    <col min="4" max="4" width="59.625" style="40" customWidth="1"/>
    <col min="5" max="6" width="8.375" style="115" customWidth="1"/>
    <col min="7" max="7" width="7.125" style="40" customWidth="1"/>
    <col min="8" max="8" width="8.375" style="115" customWidth="1"/>
    <col min="9" max="9" width="7.125" style="40" customWidth="1"/>
    <col min="10" max="10" width="8.375" style="115" customWidth="1"/>
    <col min="11" max="11" width="7.125" style="40" customWidth="1"/>
    <col min="12" max="12" width="8.375" style="115" customWidth="1"/>
    <col min="13" max="13" width="7.125" style="40" customWidth="1"/>
    <col min="14" max="14" width="8.375" style="115" customWidth="1"/>
    <col min="15" max="15" width="7.125" style="40" customWidth="1"/>
    <col min="16" max="16" width="7.125" style="115" customWidth="1"/>
    <col min="17" max="17" width="7.125" style="40" customWidth="1"/>
    <col min="18" max="18" width="9.125" style="115" customWidth="1"/>
    <col min="19" max="19" width="9.50390625" style="115" customWidth="1"/>
    <col min="20" max="20" width="19.125" style="115" customWidth="1"/>
    <col min="21" max="16384" width="9.00390625" style="40" customWidth="1"/>
  </cols>
  <sheetData>
    <row r="1" spans="2:20" s="3" customFormat="1" ht="18" customHeight="1">
      <c r="B1" s="2" t="s">
        <v>10</v>
      </c>
      <c r="C1" s="2"/>
      <c r="D1" s="2"/>
      <c r="E1" s="107"/>
      <c r="F1" s="107"/>
      <c r="G1" s="2"/>
      <c r="H1" s="107"/>
      <c r="I1" s="2"/>
      <c r="J1" s="107"/>
      <c r="K1" s="2"/>
      <c r="L1" s="107"/>
      <c r="M1" s="2"/>
      <c r="N1" s="107"/>
      <c r="O1" s="2"/>
      <c r="P1" s="107"/>
      <c r="Q1" s="2"/>
      <c r="R1" s="107"/>
      <c r="S1" s="131"/>
      <c r="T1" s="131"/>
    </row>
    <row r="2" spans="2:20" s="3" customFormat="1" ht="18" customHeight="1">
      <c r="B2" s="496" t="s">
        <v>393</v>
      </c>
      <c r="C2" s="496"/>
      <c r="D2" s="496"/>
      <c r="E2" s="496"/>
      <c r="F2" s="496"/>
      <c r="G2" s="496"/>
      <c r="H2" s="496"/>
      <c r="I2" s="496"/>
      <c r="J2" s="496"/>
      <c r="K2" s="496"/>
      <c r="L2" s="496"/>
      <c r="M2" s="496"/>
      <c r="N2" s="496"/>
      <c r="O2" s="496"/>
      <c r="P2" s="496"/>
      <c r="Q2" s="496"/>
      <c r="R2" s="496"/>
      <c r="S2" s="496"/>
      <c r="T2" s="496"/>
    </row>
    <row r="3" spans="2:18" ht="18" customHeight="1">
      <c r="B3" s="41"/>
      <c r="C3" s="41"/>
      <c r="D3" s="41"/>
      <c r="E3" s="108"/>
      <c r="F3" s="108"/>
      <c r="G3" s="41"/>
      <c r="H3" s="108"/>
      <c r="I3" s="41"/>
      <c r="J3" s="108"/>
      <c r="K3" s="41"/>
      <c r="L3" s="108"/>
      <c r="M3" s="41"/>
      <c r="N3" s="108"/>
      <c r="O3" s="41"/>
      <c r="P3" s="108"/>
      <c r="Q3" s="41"/>
      <c r="R3" s="108"/>
    </row>
    <row r="4" spans="2:20" ht="17.25" customHeight="1">
      <c r="B4" s="483" t="s">
        <v>5</v>
      </c>
      <c r="C4" s="484"/>
      <c r="D4" s="504"/>
      <c r="E4" s="492" t="s">
        <v>1</v>
      </c>
      <c r="F4" s="483" t="s">
        <v>32</v>
      </c>
      <c r="G4" s="494"/>
      <c r="H4" s="494"/>
      <c r="I4" s="494"/>
      <c r="J4" s="494"/>
      <c r="K4" s="494"/>
      <c r="L4" s="494"/>
      <c r="M4" s="494"/>
      <c r="N4" s="494"/>
      <c r="O4" s="494"/>
      <c r="P4" s="494"/>
      <c r="Q4" s="495"/>
      <c r="R4" s="502" t="s">
        <v>22</v>
      </c>
      <c r="S4" s="502" t="s">
        <v>2</v>
      </c>
      <c r="T4" s="497" t="s">
        <v>41</v>
      </c>
    </row>
    <row r="5" spans="2:20" ht="25.5" customHeight="1">
      <c r="B5" s="505"/>
      <c r="C5" s="506"/>
      <c r="D5" s="507"/>
      <c r="E5" s="493"/>
      <c r="F5" s="116"/>
      <c r="G5" s="13"/>
      <c r="H5" s="487" t="s">
        <v>23</v>
      </c>
      <c r="I5" s="488"/>
      <c r="J5" s="487" t="s">
        <v>31</v>
      </c>
      <c r="K5" s="488"/>
      <c r="L5" s="487" t="s">
        <v>11</v>
      </c>
      <c r="M5" s="488"/>
      <c r="N5" s="487" t="s">
        <v>12</v>
      </c>
      <c r="O5" s="488"/>
      <c r="P5" s="487" t="s">
        <v>13</v>
      </c>
      <c r="Q5" s="488"/>
      <c r="R5" s="503"/>
      <c r="S5" s="503"/>
      <c r="T5" s="498"/>
    </row>
    <row r="6" spans="2:20" ht="17.25" customHeight="1">
      <c r="B6" s="508"/>
      <c r="C6" s="509"/>
      <c r="D6" s="510"/>
      <c r="E6" s="109" t="s">
        <v>6</v>
      </c>
      <c r="F6" s="117" t="s">
        <v>6</v>
      </c>
      <c r="G6" s="39" t="s">
        <v>7</v>
      </c>
      <c r="H6" s="121" t="s">
        <v>6</v>
      </c>
      <c r="I6" s="4" t="s">
        <v>7</v>
      </c>
      <c r="J6" s="117" t="s">
        <v>6</v>
      </c>
      <c r="K6" s="39" t="s">
        <v>7</v>
      </c>
      <c r="L6" s="117" t="s">
        <v>6</v>
      </c>
      <c r="M6" s="39" t="s">
        <v>7</v>
      </c>
      <c r="N6" s="121" t="s">
        <v>6</v>
      </c>
      <c r="O6" s="4" t="s">
        <v>7</v>
      </c>
      <c r="P6" s="121" t="s">
        <v>6</v>
      </c>
      <c r="Q6" s="39" t="s">
        <v>7</v>
      </c>
      <c r="R6" s="132" t="s">
        <v>6</v>
      </c>
      <c r="S6" s="132" t="s">
        <v>6</v>
      </c>
      <c r="T6" s="148" t="s">
        <v>20</v>
      </c>
    </row>
    <row r="7" spans="2:20" ht="22.5" customHeight="1">
      <c r="B7" s="475" t="s">
        <v>8</v>
      </c>
      <c r="C7" s="500"/>
      <c r="D7" s="501"/>
      <c r="E7" s="110">
        <f>SUM(E8+E17)</f>
        <v>2111</v>
      </c>
      <c r="F7" s="118">
        <f>SUM(F8+F17)</f>
        <v>403</v>
      </c>
      <c r="G7" s="46">
        <v>100</v>
      </c>
      <c r="H7" s="122">
        <f>SUM(H8+H17)</f>
        <v>24</v>
      </c>
      <c r="I7" s="59">
        <f aca="true" t="shared" si="0" ref="I7:I14">H7/F7*100</f>
        <v>5.955334987593052</v>
      </c>
      <c r="J7" s="127">
        <f>SUM(J8+J17)</f>
        <v>6</v>
      </c>
      <c r="K7" s="60">
        <f aca="true" t="shared" si="1" ref="K7:K14">J7/F7*100</f>
        <v>1.488833746898263</v>
      </c>
      <c r="L7" s="127">
        <f>SUM(L8+L17)</f>
        <v>150</v>
      </c>
      <c r="M7" s="60">
        <f aca="true" t="shared" si="2" ref="M7:M14">L7/F7*100</f>
        <v>37.220843672456574</v>
      </c>
      <c r="N7" s="123">
        <f>SUM(N8+N17)</f>
        <v>217</v>
      </c>
      <c r="O7" s="59">
        <f aca="true" t="shared" si="3" ref="O7:O14">N7/F7*100</f>
        <v>53.84615384615385</v>
      </c>
      <c r="P7" s="123">
        <f>SUM(P8+P17)</f>
        <v>6</v>
      </c>
      <c r="Q7" s="60">
        <f aca="true" t="shared" si="4" ref="Q7:Q14">P7/F7*100</f>
        <v>1.488833746898263</v>
      </c>
      <c r="R7" s="133">
        <f>SUM(R8+R17)</f>
        <v>1590</v>
      </c>
      <c r="S7" s="133">
        <f>SUM(S8+S17)</f>
        <v>116</v>
      </c>
      <c r="T7" s="149">
        <f>SUM(T8+T17)</f>
        <v>2</v>
      </c>
    </row>
    <row r="8" spans="2:20" ht="22.5" customHeight="1">
      <c r="B8" s="478" t="s">
        <v>26</v>
      </c>
      <c r="C8" s="479"/>
      <c r="D8" s="479"/>
      <c r="E8" s="111">
        <f>SUM('別表4-1'!C27)</f>
        <v>1995</v>
      </c>
      <c r="F8" s="118">
        <f>SUM('別表4-1'!D27)</f>
        <v>319</v>
      </c>
      <c r="G8" s="48">
        <v>100</v>
      </c>
      <c r="H8" s="123">
        <f>SUM('別表4-1'!F27)</f>
        <v>22</v>
      </c>
      <c r="I8" s="59">
        <f t="shared" si="0"/>
        <v>6.896551724137931</v>
      </c>
      <c r="J8" s="127">
        <f>SUM('別表4-1'!H27)</f>
        <v>4</v>
      </c>
      <c r="K8" s="60">
        <f t="shared" si="1"/>
        <v>1.2539184952978055</v>
      </c>
      <c r="L8" s="127">
        <f>SUM('別表4-1'!J27)</f>
        <v>103</v>
      </c>
      <c r="M8" s="60">
        <f t="shared" si="2"/>
        <v>32.288401253918494</v>
      </c>
      <c r="N8" s="123">
        <f>SUM('別表4-1'!L27)</f>
        <v>184</v>
      </c>
      <c r="O8" s="59">
        <f t="shared" si="3"/>
        <v>57.68025078369906</v>
      </c>
      <c r="P8" s="123">
        <f>SUM('別表4-1'!N27)</f>
        <v>6</v>
      </c>
      <c r="Q8" s="60">
        <f t="shared" si="4"/>
        <v>1.8808777429467085</v>
      </c>
      <c r="R8" s="127">
        <f>SUM('別表4-1'!Z27)</f>
        <v>1572</v>
      </c>
      <c r="S8" s="127">
        <f>SUM('別表4-1'!AA27)</f>
        <v>102</v>
      </c>
      <c r="T8" s="150">
        <f>SUM('別表4-1'!AB27)</f>
        <v>2</v>
      </c>
    </row>
    <row r="9" spans="2:20" ht="22.5" customHeight="1">
      <c r="B9" s="21"/>
      <c r="C9" s="5" t="s">
        <v>30</v>
      </c>
      <c r="D9" s="8" t="s">
        <v>51</v>
      </c>
      <c r="E9" s="112">
        <f>'別表4-2'!C27</f>
        <v>1982</v>
      </c>
      <c r="F9" s="120">
        <f>'別表4-2'!D27</f>
        <v>312</v>
      </c>
      <c r="G9" s="87">
        <v>100</v>
      </c>
      <c r="H9" s="124">
        <f>'別表4-2'!F27</f>
        <v>19</v>
      </c>
      <c r="I9" s="62">
        <f t="shared" si="0"/>
        <v>6.089743589743589</v>
      </c>
      <c r="J9" s="128">
        <f>'別表4-2'!H27</f>
        <v>4</v>
      </c>
      <c r="K9" s="61">
        <f t="shared" si="1"/>
        <v>1.282051282051282</v>
      </c>
      <c r="L9" s="128">
        <f>'別表4-2'!J27</f>
        <v>99</v>
      </c>
      <c r="M9" s="61">
        <f t="shared" si="2"/>
        <v>31.73076923076923</v>
      </c>
      <c r="N9" s="124">
        <f>'別表4-2'!L27</f>
        <v>184</v>
      </c>
      <c r="O9" s="62">
        <f t="shared" si="3"/>
        <v>58.97435897435898</v>
      </c>
      <c r="P9" s="124">
        <f>'別表4-2'!N27</f>
        <v>6</v>
      </c>
      <c r="Q9" s="61">
        <f t="shared" si="4"/>
        <v>1.9230769230769231</v>
      </c>
      <c r="R9" s="128">
        <f>'別表4-2'!Z27</f>
        <v>1566</v>
      </c>
      <c r="S9" s="128">
        <f>'別表4-2'!AA27</f>
        <v>102</v>
      </c>
      <c r="T9" s="152">
        <f>'別表4-2'!AB27</f>
        <v>2</v>
      </c>
    </row>
    <row r="10" spans="2:20" ht="22.5" customHeight="1">
      <c r="B10" s="21"/>
      <c r="C10" s="7"/>
      <c r="D10" s="19" t="s">
        <v>391</v>
      </c>
      <c r="E10" s="113">
        <v>1331</v>
      </c>
      <c r="F10" s="26">
        <v>83</v>
      </c>
      <c r="G10" s="88">
        <v>100</v>
      </c>
      <c r="H10" s="125">
        <v>13</v>
      </c>
      <c r="I10" s="64">
        <f t="shared" si="0"/>
        <v>15.66265060240964</v>
      </c>
      <c r="J10" s="129">
        <v>3</v>
      </c>
      <c r="K10" s="63">
        <f t="shared" si="1"/>
        <v>3.614457831325301</v>
      </c>
      <c r="L10" s="129">
        <v>25</v>
      </c>
      <c r="M10" s="63">
        <f t="shared" si="2"/>
        <v>30.120481927710845</v>
      </c>
      <c r="N10" s="125">
        <v>42</v>
      </c>
      <c r="O10" s="64">
        <f t="shared" si="3"/>
        <v>50.602409638554214</v>
      </c>
      <c r="P10" s="125">
        <v>0</v>
      </c>
      <c r="Q10" s="63">
        <f t="shared" si="4"/>
        <v>0</v>
      </c>
      <c r="R10" s="129">
        <v>1234</v>
      </c>
      <c r="S10" s="129">
        <v>14</v>
      </c>
      <c r="T10" s="113">
        <v>0</v>
      </c>
    </row>
    <row r="11" spans="2:20" ht="22.5" customHeight="1">
      <c r="B11" s="21"/>
      <c r="C11" s="7"/>
      <c r="D11" s="19" t="s">
        <v>336</v>
      </c>
      <c r="E11" s="113">
        <v>213</v>
      </c>
      <c r="F11" s="26">
        <v>100</v>
      </c>
      <c r="G11" s="88">
        <v>100</v>
      </c>
      <c r="H11" s="125">
        <v>0</v>
      </c>
      <c r="I11" s="64">
        <f t="shared" si="0"/>
        <v>0</v>
      </c>
      <c r="J11" s="129">
        <v>0</v>
      </c>
      <c r="K11" s="63">
        <f t="shared" si="1"/>
        <v>0</v>
      </c>
      <c r="L11" s="129">
        <v>37</v>
      </c>
      <c r="M11" s="88">
        <f t="shared" si="2"/>
        <v>37</v>
      </c>
      <c r="N11" s="125">
        <v>58</v>
      </c>
      <c r="O11" s="64">
        <f t="shared" si="3"/>
        <v>57.99999999999999</v>
      </c>
      <c r="P11" s="125">
        <v>5</v>
      </c>
      <c r="Q11" s="63">
        <f t="shared" si="4"/>
        <v>5</v>
      </c>
      <c r="R11" s="129">
        <v>88</v>
      </c>
      <c r="S11" s="129">
        <v>25</v>
      </c>
      <c r="T11" s="113">
        <v>0</v>
      </c>
    </row>
    <row r="12" spans="2:20" ht="22.5" customHeight="1">
      <c r="B12" s="21"/>
      <c r="C12" s="7"/>
      <c r="D12" s="23" t="s">
        <v>342</v>
      </c>
      <c r="E12" s="113">
        <v>83</v>
      </c>
      <c r="F12" s="26">
        <v>12</v>
      </c>
      <c r="G12" s="88">
        <v>100</v>
      </c>
      <c r="H12" s="125">
        <v>0</v>
      </c>
      <c r="I12" s="64">
        <f t="shared" si="0"/>
        <v>0</v>
      </c>
      <c r="J12" s="129">
        <v>0</v>
      </c>
      <c r="K12" s="63">
        <f t="shared" si="1"/>
        <v>0</v>
      </c>
      <c r="L12" s="129">
        <v>4</v>
      </c>
      <c r="M12" s="63">
        <f t="shared" si="2"/>
        <v>33.33333333333333</v>
      </c>
      <c r="N12" s="125">
        <v>8</v>
      </c>
      <c r="O12" s="64">
        <f t="shared" si="3"/>
        <v>66.66666666666666</v>
      </c>
      <c r="P12" s="125">
        <v>0</v>
      </c>
      <c r="Q12" s="63">
        <f t="shared" si="4"/>
        <v>0</v>
      </c>
      <c r="R12" s="129">
        <v>49</v>
      </c>
      <c r="S12" s="129">
        <v>21</v>
      </c>
      <c r="T12" s="113">
        <v>1</v>
      </c>
    </row>
    <row r="13" spans="2:20" ht="22.5" customHeight="1">
      <c r="B13" s="21"/>
      <c r="C13" s="9"/>
      <c r="D13" s="24" t="s">
        <v>9</v>
      </c>
      <c r="E13" s="114">
        <f>E9-E10-E11-E12</f>
        <v>355</v>
      </c>
      <c r="F13" s="31">
        <f>F9-F10-F11-F12</f>
        <v>117</v>
      </c>
      <c r="G13" s="89">
        <v>100</v>
      </c>
      <c r="H13" s="126">
        <f>H9-H10-H11-H12</f>
        <v>6</v>
      </c>
      <c r="I13" s="66">
        <f t="shared" si="0"/>
        <v>5.128205128205128</v>
      </c>
      <c r="J13" s="130">
        <f>J9-J10-J11-J12</f>
        <v>1</v>
      </c>
      <c r="K13" s="65">
        <f t="shared" si="1"/>
        <v>0.8547008547008548</v>
      </c>
      <c r="L13" s="130">
        <f>L9-L10-L11-L12</f>
        <v>33</v>
      </c>
      <c r="M13" s="65">
        <f t="shared" si="2"/>
        <v>28.205128205128204</v>
      </c>
      <c r="N13" s="126">
        <f>N9-N10-N11-N12</f>
        <v>76</v>
      </c>
      <c r="O13" s="66">
        <f t="shared" si="3"/>
        <v>64.95726495726495</v>
      </c>
      <c r="P13" s="126">
        <f>P9-P10-P11-P12</f>
        <v>1</v>
      </c>
      <c r="Q13" s="65">
        <f t="shared" si="4"/>
        <v>0.8547008547008548</v>
      </c>
      <c r="R13" s="130">
        <f>R9-R10-R11-R12</f>
        <v>195</v>
      </c>
      <c r="S13" s="130">
        <f>S9-S10-S11-S12</f>
        <v>42</v>
      </c>
      <c r="T13" s="114">
        <f>T9-T10-T11-T12</f>
        <v>1</v>
      </c>
    </row>
    <row r="14" spans="2:20" ht="22.5" customHeight="1">
      <c r="B14" s="21"/>
      <c r="C14" s="7" t="s">
        <v>50</v>
      </c>
      <c r="D14" s="22" t="s">
        <v>52</v>
      </c>
      <c r="E14" s="112">
        <f>'別表4-3'!C27</f>
        <v>13</v>
      </c>
      <c r="F14" s="120">
        <f>'別表4-3'!D27</f>
        <v>7</v>
      </c>
      <c r="G14" s="87">
        <v>100</v>
      </c>
      <c r="H14" s="124">
        <f>'別表4-3'!F27</f>
        <v>3</v>
      </c>
      <c r="I14" s="62">
        <f t="shared" si="0"/>
        <v>42.857142857142854</v>
      </c>
      <c r="J14" s="128">
        <f>'別表4-3'!H27</f>
        <v>0</v>
      </c>
      <c r="K14" s="61">
        <f t="shared" si="1"/>
        <v>0</v>
      </c>
      <c r="L14" s="128">
        <f>'別表4-3'!J27</f>
        <v>4</v>
      </c>
      <c r="M14" s="61">
        <f t="shared" si="2"/>
        <v>57.14285714285714</v>
      </c>
      <c r="N14" s="124">
        <f>'別表4-3'!L27</f>
        <v>0</v>
      </c>
      <c r="O14" s="62">
        <f t="shared" si="3"/>
        <v>0</v>
      </c>
      <c r="P14" s="124">
        <f>'別表4-3'!N27</f>
        <v>0</v>
      </c>
      <c r="Q14" s="61">
        <f t="shared" si="4"/>
        <v>0</v>
      </c>
      <c r="R14" s="128">
        <f>'別表4-3'!Z27</f>
        <v>6</v>
      </c>
      <c r="S14" s="128">
        <f>'別表4-3'!AA27</f>
        <v>0</v>
      </c>
      <c r="T14" s="151">
        <f>'別表4-3'!AB27</f>
        <v>0</v>
      </c>
    </row>
    <row r="15" spans="2:20" ht="22.5" customHeight="1">
      <c r="B15" s="21"/>
      <c r="C15" s="9"/>
      <c r="D15" s="24" t="s">
        <v>337</v>
      </c>
      <c r="E15" s="114">
        <v>13</v>
      </c>
      <c r="F15" s="29">
        <v>7</v>
      </c>
      <c r="G15" s="89">
        <v>100</v>
      </c>
      <c r="H15" s="126">
        <v>3</v>
      </c>
      <c r="I15" s="66">
        <f>H15/F15*100</f>
        <v>42.857142857142854</v>
      </c>
      <c r="J15" s="130">
        <v>0</v>
      </c>
      <c r="K15" s="65">
        <v>0</v>
      </c>
      <c r="L15" s="130">
        <v>4</v>
      </c>
      <c r="M15" s="65">
        <f>L15/F15*100</f>
        <v>57.14285714285714</v>
      </c>
      <c r="N15" s="126">
        <v>0</v>
      </c>
      <c r="O15" s="66">
        <v>0</v>
      </c>
      <c r="P15" s="126">
        <v>0</v>
      </c>
      <c r="Q15" s="65">
        <v>0</v>
      </c>
      <c r="R15" s="130">
        <v>6</v>
      </c>
      <c r="S15" s="130">
        <v>0</v>
      </c>
      <c r="T15" s="114">
        <v>0</v>
      </c>
    </row>
    <row r="16" spans="2:20" ht="22.5" customHeight="1">
      <c r="B16" s="21"/>
      <c r="C16" s="7" t="s">
        <v>18</v>
      </c>
      <c r="D16" s="6"/>
      <c r="E16" s="312">
        <f>'別表4-4'!C27</f>
        <v>0</v>
      </c>
      <c r="F16" s="313">
        <f>'別表4-4'!D27</f>
        <v>0</v>
      </c>
      <c r="G16" s="48">
        <v>100</v>
      </c>
      <c r="H16" s="123">
        <f>'別表4-4'!F27</f>
        <v>0</v>
      </c>
      <c r="I16" s="59" t="s">
        <v>387</v>
      </c>
      <c r="J16" s="123">
        <f>'別表4-4'!H27</f>
        <v>0</v>
      </c>
      <c r="K16" s="60" t="s">
        <v>387</v>
      </c>
      <c r="L16" s="123">
        <f>'別表4-4'!J27</f>
        <v>0</v>
      </c>
      <c r="M16" s="60" t="s">
        <v>387</v>
      </c>
      <c r="N16" s="123">
        <f>'別表4-4'!L27</f>
        <v>0</v>
      </c>
      <c r="O16" s="47" t="s">
        <v>387</v>
      </c>
      <c r="P16" s="123">
        <f>'別表4-4'!N27</f>
        <v>0</v>
      </c>
      <c r="Q16" s="60" t="s">
        <v>387</v>
      </c>
      <c r="R16" s="123">
        <f>'別表4-4'!Z27</f>
        <v>0</v>
      </c>
      <c r="S16" s="123">
        <f>'別表4-4'!AA27</f>
        <v>0</v>
      </c>
      <c r="T16" s="111">
        <f>'別表4-4'!AB27</f>
        <v>0</v>
      </c>
    </row>
    <row r="17" spans="2:20" ht="22.5" customHeight="1">
      <c r="B17" s="480" t="s">
        <v>27</v>
      </c>
      <c r="C17" s="481"/>
      <c r="D17" s="499"/>
      <c r="E17" s="110">
        <f>SUM('別表4-5'!C27)</f>
        <v>116</v>
      </c>
      <c r="F17" s="311">
        <f>SUM('別表4-5'!D27)</f>
        <v>84</v>
      </c>
      <c r="G17" s="308">
        <v>100</v>
      </c>
      <c r="H17" s="122">
        <f>SUM('別表4-5'!F27)</f>
        <v>2</v>
      </c>
      <c r="I17" s="309">
        <f>H17/F17*100</f>
        <v>2.380952380952381</v>
      </c>
      <c r="J17" s="133">
        <f>'別表4-5'!H27</f>
        <v>2</v>
      </c>
      <c r="K17" s="310">
        <f>J17/F17*100</f>
        <v>2.380952380952381</v>
      </c>
      <c r="L17" s="133">
        <f>SUM('別表4-5'!J27)</f>
        <v>47</v>
      </c>
      <c r="M17" s="310">
        <f>L17/F17*100</f>
        <v>55.952380952380956</v>
      </c>
      <c r="N17" s="122">
        <f>SUM('別表4-5'!L27)</f>
        <v>33</v>
      </c>
      <c r="O17" s="309">
        <f>N17/F17*100</f>
        <v>39.285714285714285</v>
      </c>
      <c r="P17" s="122">
        <f>SUM('別表4-5'!N27)</f>
        <v>0</v>
      </c>
      <c r="Q17" s="310">
        <f>P17/F17*100</f>
        <v>0</v>
      </c>
      <c r="R17" s="133">
        <f>SUM('別表4-5'!Z27)</f>
        <v>18</v>
      </c>
      <c r="S17" s="133">
        <f>SUM('別表4-5'!AA27)</f>
        <v>14</v>
      </c>
      <c r="T17" s="152">
        <f>SUM('別表4-5'!AB27)</f>
        <v>0</v>
      </c>
    </row>
    <row r="18" spans="2:20" ht="22.5" customHeight="1">
      <c r="B18" s="7"/>
      <c r="C18" s="8"/>
      <c r="D18" s="23" t="s">
        <v>336</v>
      </c>
      <c r="E18" s="142">
        <v>103</v>
      </c>
      <c r="F18" s="71">
        <v>81</v>
      </c>
      <c r="G18" s="143">
        <v>100</v>
      </c>
      <c r="H18" s="144">
        <v>2</v>
      </c>
      <c r="I18" s="106">
        <f>H18/F18*100</f>
        <v>2.4691358024691357</v>
      </c>
      <c r="J18" s="134">
        <v>2</v>
      </c>
      <c r="K18" s="145">
        <f>J18/F18*100</f>
        <v>2.4691358024691357</v>
      </c>
      <c r="L18" s="134">
        <v>46</v>
      </c>
      <c r="M18" s="145">
        <f>L18/F18*100</f>
        <v>56.79012345679012</v>
      </c>
      <c r="N18" s="144">
        <v>31</v>
      </c>
      <c r="O18" s="106">
        <f>N18/F18*100</f>
        <v>38.2716049382716</v>
      </c>
      <c r="P18" s="144">
        <v>0</v>
      </c>
      <c r="Q18" s="145">
        <f>P18/F18*100</f>
        <v>0</v>
      </c>
      <c r="R18" s="134">
        <v>9</v>
      </c>
      <c r="S18" s="134">
        <v>13</v>
      </c>
      <c r="T18" s="142">
        <v>0</v>
      </c>
    </row>
    <row r="19" spans="2:20" ht="22.5" customHeight="1">
      <c r="B19" s="9"/>
      <c r="C19" s="10"/>
      <c r="D19" s="24" t="s">
        <v>19</v>
      </c>
      <c r="E19" s="114">
        <f>SUM(E17-E18)</f>
        <v>13</v>
      </c>
      <c r="F19" s="31">
        <f>SUM(F17-F18)</f>
        <v>3</v>
      </c>
      <c r="G19" s="89">
        <v>100</v>
      </c>
      <c r="H19" s="126">
        <f>SUM(H17-H18)</f>
        <v>0</v>
      </c>
      <c r="I19" s="66">
        <v>0</v>
      </c>
      <c r="J19" s="130">
        <f>SUM(J17-J18)</f>
        <v>0</v>
      </c>
      <c r="K19" s="65">
        <v>0</v>
      </c>
      <c r="L19" s="130">
        <f>SUM(L17-L18)</f>
        <v>1</v>
      </c>
      <c r="M19" s="65">
        <v>0</v>
      </c>
      <c r="N19" s="126">
        <f>SUM(N17-N18)</f>
        <v>2</v>
      </c>
      <c r="O19" s="66">
        <v>0</v>
      </c>
      <c r="P19" s="126">
        <f>SUM(P17-P18)</f>
        <v>0</v>
      </c>
      <c r="Q19" s="65">
        <v>0</v>
      </c>
      <c r="R19" s="130">
        <f>SUM(R17-R18)</f>
        <v>9</v>
      </c>
      <c r="S19" s="130">
        <f>SUM(S17-S18)</f>
        <v>1</v>
      </c>
      <c r="T19" s="114">
        <f>SUM(T17-T18)</f>
        <v>0</v>
      </c>
    </row>
    <row r="20" spans="2:20" s="41" customFormat="1" ht="22.5" customHeight="1">
      <c r="B20" s="489" t="s">
        <v>390</v>
      </c>
      <c r="C20" s="489"/>
      <c r="D20" s="489"/>
      <c r="E20" s="489"/>
      <c r="F20" s="489"/>
      <c r="G20" s="489"/>
      <c r="H20" s="489"/>
      <c r="I20" s="489"/>
      <c r="J20" s="489"/>
      <c r="K20" s="489"/>
      <c r="L20" s="489"/>
      <c r="M20" s="489"/>
      <c r="N20" s="489"/>
      <c r="O20" s="489"/>
      <c r="P20" s="489"/>
      <c r="Q20" s="489"/>
      <c r="R20" s="489"/>
      <c r="S20" s="489"/>
      <c r="T20" s="489"/>
    </row>
    <row r="21" spans="2:20" s="41" customFormat="1" ht="22.5" customHeight="1">
      <c r="B21" s="490"/>
      <c r="C21" s="490"/>
      <c r="D21" s="490"/>
      <c r="E21" s="490"/>
      <c r="F21" s="490"/>
      <c r="G21" s="490"/>
      <c r="H21" s="490"/>
      <c r="I21" s="490"/>
      <c r="J21" s="490"/>
      <c r="K21" s="490"/>
      <c r="L21" s="490"/>
      <c r="M21" s="490"/>
      <c r="N21" s="490"/>
      <c r="O21" s="490"/>
      <c r="P21" s="490"/>
      <c r="Q21" s="490"/>
      <c r="R21" s="490"/>
      <c r="S21" s="490"/>
      <c r="T21" s="490"/>
    </row>
    <row r="22" spans="2:20" s="41" customFormat="1" ht="22.5" customHeight="1">
      <c r="B22" s="491"/>
      <c r="C22" s="491"/>
      <c r="D22" s="491"/>
      <c r="E22" s="491"/>
      <c r="F22" s="491"/>
      <c r="G22" s="491"/>
      <c r="H22" s="491"/>
      <c r="I22" s="491"/>
      <c r="J22" s="491"/>
      <c r="K22" s="491"/>
      <c r="L22" s="491"/>
      <c r="M22" s="491"/>
      <c r="N22" s="491"/>
      <c r="P22" s="108"/>
      <c r="R22" s="108"/>
      <c r="S22" s="108"/>
      <c r="T22" s="108"/>
    </row>
    <row r="23" spans="5:20" s="41" customFormat="1" ht="12.75">
      <c r="E23" s="108"/>
      <c r="F23" s="108"/>
      <c r="H23" s="108"/>
      <c r="J23" s="108"/>
      <c r="L23" s="108"/>
      <c r="N23" s="108"/>
      <c r="P23" s="108"/>
      <c r="R23" s="108"/>
      <c r="S23" s="108"/>
      <c r="T23" s="108"/>
    </row>
    <row r="24" spans="5:20" s="41" customFormat="1" ht="12.75">
      <c r="E24" s="108"/>
      <c r="F24" s="108"/>
      <c r="H24" s="108"/>
      <c r="J24" s="108"/>
      <c r="L24" s="108"/>
      <c r="N24" s="108"/>
      <c r="P24" s="108"/>
      <c r="R24" s="108"/>
      <c r="S24" s="108"/>
      <c r="T24" s="108"/>
    </row>
    <row r="25" spans="5:20" s="41" customFormat="1" ht="12.75">
      <c r="E25" s="108"/>
      <c r="F25" s="108"/>
      <c r="H25" s="108"/>
      <c r="J25" s="108"/>
      <c r="L25" s="108"/>
      <c r="N25" s="108"/>
      <c r="P25" s="108"/>
      <c r="R25" s="108"/>
      <c r="S25" s="108"/>
      <c r="T25" s="108"/>
    </row>
    <row r="26" spans="5:20" s="41" customFormat="1" ht="12.75">
      <c r="E26" s="108"/>
      <c r="F26" s="108"/>
      <c r="H26" s="108"/>
      <c r="J26" s="108"/>
      <c r="L26" s="108"/>
      <c r="N26" s="108"/>
      <c r="P26" s="108"/>
      <c r="R26" s="108"/>
      <c r="S26" s="108"/>
      <c r="T26" s="108"/>
    </row>
    <row r="27" spans="5:20" s="41" customFormat="1" ht="12.75">
      <c r="E27" s="108"/>
      <c r="F27" s="108"/>
      <c r="H27" s="108"/>
      <c r="J27" s="108"/>
      <c r="L27" s="108"/>
      <c r="N27" s="108"/>
      <c r="P27" s="108"/>
      <c r="R27" s="108"/>
      <c r="S27" s="108"/>
      <c r="T27" s="108"/>
    </row>
    <row r="28" spans="5:20" s="41" customFormat="1" ht="12.75">
      <c r="E28" s="108"/>
      <c r="F28" s="108"/>
      <c r="H28" s="108"/>
      <c r="J28" s="108"/>
      <c r="L28" s="108"/>
      <c r="N28" s="108"/>
      <c r="P28" s="108"/>
      <c r="R28" s="108"/>
      <c r="S28" s="108"/>
      <c r="T28" s="108"/>
    </row>
    <row r="29" spans="5:20" s="41" customFormat="1" ht="12.75">
      <c r="E29" s="108"/>
      <c r="F29" s="108"/>
      <c r="H29" s="108"/>
      <c r="J29" s="108"/>
      <c r="L29" s="108"/>
      <c r="N29" s="108"/>
      <c r="P29" s="108"/>
      <c r="R29" s="108"/>
      <c r="S29" s="108"/>
      <c r="T29" s="108"/>
    </row>
    <row r="30" spans="5:20" s="41" customFormat="1" ht="12.75">
      <c r="E30" s="108"/>
      <c r="F30" s="108"/>
      <c r="H30" s="108"/>
      <c r="J30" s="108"/>
      <c r="L30" s="108"/>
      <c r="N30" s="108"/>
      <c r="P30" s="108"/>
      <c r="R30" s="108"/>
      <c r="S30" s="108"/>
      <c r="T30" s="108"/>
    </row>
    <row r="31" spans="5:20" s="41" customFormat="1" ht="12.75">
      <c r="E31" s="108"/>
      <c r="F31" s="108"/>
      <c r="H31" s="108"/>
      <c r="J31" s="108"/>
      <c r="L31" s="108"/>
      <c r="N31" s="108"/>
      <c r="P31" s="108"/>
      <c r="R31" s="108"/>
      <c r="S31" s="108"/>
      <c r="T31" s="108"/>
    </row>
  </sheetData>
  <sheetProtection/>
  <mergeCells count="18">
    <mergeCell ref="B2:T2"/>
    <mergeCell ref="T4:T5"/>
    <mergeCell ref="J5:K5"/>
    <mergeCell ref="B17:D17"/>
    <mergeCell ref="P5:Q5"/>
    <mergeCell ref="B7:D7"/>
    <mergeCell ref="R4:R5"/>
    <mergeCell ref="S4:S5"/>
    <mergeCell ref="B4:D6"/>
    <mergeCell ref="B22:N22"/>
    <mergeCell ref="B20:T20"/>
    <mergeCell ref="B21:T21"/>
    <mergeCell ref="E4:E5"/>
    <mergeCell ref="F4:Q4"/>
    <mergeCell ref="H5:I5"/>
    <mergeCell ref="L5:M5"/>
    <mergeCell ref="N5:O5"/>
    <mergeCell ref="B8:D8"/>
  </mergeCells>
  <printOptions horizontalCentered="1"/>
  <pageMargins left="0.1968503937007874" right="0.1968503937007874" top="0.7874015748031497" bottom="0.7874015748031497" header="0.5118110236220472" footer="0.5118110236220472"/>
  <pageSetup fitToHeight="1" fitToWidth="1"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sheetPr>
    <pageSetUpPr fitToPage="1"/>
  </sheetPr>
  <dimension ref="A1:BC26"/>
  <sheetViews>
    <sheetView view="pageBreakPreview" zoomScale="60" zoomScaleNormal="60" zoomScalePageLayoutView="0" workbookViewId="0" topLeftCell="A1">
      <pane xSplit="4" ySplit="5" topLeftCell="E18" activePane="bottomRight" state="frozen"/>
      <selection pane="topLeft" activeCell="A1" sqref="A1"/>
      <selection pane="topRight" activeCell="E1" sqref="E1"/>
      <selection pane="bottomLeft" activeCell="A6" sqref="A6"/>
      <selection pane="bottomRight" activeCell="L13" sqref="L13"/>
    </sheetView>
  </sheetViews>
  <sheetFormatPr defaultColWidth="8.875" defaultRowHeight="13.5"/>
  <cols>
    <col min="1" max="1" width="8.875" style="213" customWidth="1"/>
    <col min="2" max="2" width="22.50390625" style="213" customWidth="1"/>
    <col min="3" max="55" width="6.50390625" style="213" customWidth="1"/>
    <col min="56" max="16384" width="8.875" style="213" customWidth="1"/>
  </cols>
  <sheetData>
    <row r="1" spans="1:55" s="208" customFormat="1" ht="14.25" thickBot="1">
      <c r="A1" s="330"/>
      <c r="B1" s="239" t="s">
        <v>179</v>
      </c>
      <c r="C1" s="240"/>
      <c r="BC1" s="241" t="s">
        <v>55</v>
      </c>
    </row>
    <row r="2" spans="2:55" s="242" customFormat="1" ht="30" customHeight="1" thickTop="1">
      <c r="B2" s="243"/>
      <c r="C2" s="657" t="s">
        <v>109</v>
      </c>
      <c r="D2" s="597" t="s">
        <v>120</v>
      </c>
      <c r="E2" s="592" t="s">
        <v>121</v>
      </c>
      <c r="F2" s="593"/>
      <c r="G2" s="593"/>
      <c r="H2" s="593"/>
      <c r="I2" s="593"/>
      <c r="J2" s="593"/>
      <c r="K2" s="593"/>
      <c r="L2" s="593"/>
      <c r="M2" s="593"/>
      <c r="N2" s="593"/>
      <c r="O2" s="593"/>
      <c r="P2" s="593"/>
      <c r="Q2" s="577"/>
      <c r="R2" s="576" t="s">
        <v>122</v>
      </c>
      <c r="S2" s="593"/>
      <c r="T2" s="593"/>
      <c r="U2" s="593"/>
      <c r="V2" s="593"/>
      <c r="W2" s="593"/>
      <c r="X2" s="593"/>
      <c r="Y2" s="593"/>
      <c r="Z2" s="577"/>
      <c r="AA2" s="594" t="s">
        <v>123</v>
      </c>
      <c r="AB2" s="597" t="s">
        <v>124</v>
      </c>
      <c r="AC2" s="598"/>
      <c r="AD2" s="598"/>
      <c r="AE2" s="599"/>
      <c r="AF2" s="597" t="s">
        <v>180</v>
      </c>
      <c r="AG2" s="599"/>
      <c r="AH2" s="597" t="s">
        <v>181</v>
      </c>
      <c r="AI2" s="599"/>
      <c r="AJ2" s="659" t="s">
        <v>130</v>
      </c>
      <c r="AK2" s="598"/>
      <c r="AL2" s="598"/>
      <c r="AM2" s="598"/>
      <c r="AN2" s="594" t="s">
        <v>129</v>
      </c>
      <c r="AO2" s="593" t="s">
        <v>131</v>
      </c>
      <c r="AP2" s="593"/>
      <c r="AQ2" s="593"/>
      <c r="AR2" s="593"/>
      <c r="AS2" s="593"/>
      <c r="AT2" s="593"/>
      <c r="AU2" s="576" t="s">
        <v>132</v>
      </c>
      <c r="AV2" s="593"/>
      <c r="AW2" s="593"/>
      <c r="AX2" s="593"/>
      <c r="AY2" s="577"/>
      <c r="AZ2" s="598" t="s">
        <v>178</v>
      </c>
      <c r="BA2" s="598"/>
      <c r="BB2" s="598"/>
      <c r="BC2" s="599"/>
    </row>
    <row r="3" spans="2:55" s="242" customFormat="1" ht="44.25" customHeight="1">
      <c r="B3" s="244"/>
      <c r="C3" s="607"/>
      <c r="D3" s="658"/>
      <c r="E3" s="610" t="s">
        <v>134</v>
      </c>
      <c r="F3" s="611"/>
      <c r="G3" s="610" t="s">
        <v>135</v>
      </c>
      <c r="H3" s="612"/>
      <c r="I3" s="612"/>
      <c r="J3" s="612"/>
      <c r="K3" s="612"/>
      <c r="L3" s="612"/>
      <c r="M3" s="612"/>
      <c r="N3" s="612"/>
      <c r="O3" s="611"/>
      <c r="P3" s="610" t="s">
        <v>136</v>
      </c>
      <c r="Q3" s="613"/>
      <c r="R3" s="614" t="s">
        <v>137</v>
      </c>
      <c r="S3" s="615"/>
      <c r="T3" s="615"/>
      <c r="U3" s="616"/>
      <c r="V3" s="617" t="s">
        <v>138</v>
      </c>
      <c r="W3" s="617"/>
      <c r="X3" s="617"/>
      <c r="Y3" s="617"/>
      <c r="Z3" s="618"/>
      <c r="AA3" s="595"/>
      <c r="AB3" s="226"/>
      <c r="AC3" s="606" t="s">
        <v>139</v>
      </c>
      <c r="AD3" s="606" t="s">
        <v>140</v>
      </c>
      <c r="AE3" s="578" t="s">
        <v>141</v>
      </c>
      <c r="AF3" s="226"/>
      <c r="AG3" s="578" t="s">
        <v>142</v>
      </c>
      <c r="AH3" s="228"/>
      <c r="AI3" s="578" t="s">
        <v>143</v>
      </c>
      <c r="AJ3" s="600" t="s">
        <v>144</v>
      </c>
      <c r="AK3" s="600" t="s">
        <v>145</v>
      </c>
      <c r="AL3" s="621" t="s">
        <v>146</v>
      </c>
      <c r="AM3" s="660" t="s">
        <v>147</v>
      </c>
      <c r="AN3" s="595"/>
      <c r="AO3" s="627" t="s">
        <v>148</v>
      </c>
      <c r="AP3" s="627" t="s">
        <v>149</v>
      </c>
      <c r="AQ3" s="610" t="s">
        <v>142</v>
      </c>
      <c r="AR3" s="612"/>
      <c r="AS3" s="610" t="s">
        <v>150</v>
      </c>
      <c r="AT3" s="612"/>
      <c r="AU3" s="581" t="s">
        <v>151</v>
      </c>
      <c r="AV3" s="600" t="s">
        <v>152</v>
      </c>
      <c r="AW3" s="600" t="s">
        <v>153</v>
      </c>
      <c r="AX3" s="600" t="s">
        <v>154</v>
      </c>
      <c r="AY3" s="619" t="s">
        <v>155</v>
      </c>
      <c r="AZ3" s="229"/>
      <c r="BA3" s="610" t="s">
        <v>156</v>
      </c>
      <c r="BB3" s="612"/>
      <c r="BC3" s="613"/>
    </row>
    <row r="4" spans="2:55" s="242" customFormat="1" ht="27" customHeight="1">
      <c r="B4" s="244"/>
      <c r="C4" s="607"/>
      <c r="D4" s="658"/>
      <c r="E4" s="600" t="s">
        <v>157</v>
      </c>
      <c r="F4" s="600" t="s">
        <v>72</v>
      </c>
      <c r="G4" s="600" t="s">
        <v>78</v>
      </c>
      <c r="H4" s="600" t="s">
        <v>158</v>
      </c>
      <c r="I4" s="600" t="s">
        <v>159</v>
      </c>
      <c r="J4" s="600" t="s">
        <v>80</v>
      </c>
      <c r="K4" s="600" t="s">
        <v>160</v>
      </c>
      <c r="L4" s="600" t="s">
        <v>82</v>
      </c>
      <c r="M4" s="600" t="s">
        <v>161</v>
      </c>
      <c r="N4" s="600" t="s">
        <v>162</v>
      </c>
      <c r="O4" s="600" t="s">
        <v>72</v>
      </c>
      <c r="P4" s="600" t="s">
        <v>163</v>
      </c>
      <c r="Q4" s="578" t="s">
        <v>164</v>
      </c>
      <c r="R4" s="630" t="s">
        <v>165</v>
      </c>
      <c r="S4" s="545" t="s">
        <v>166</v>
      </c>
      <c r="T4" s="545" t="s">
        <v>167</v>
      </c>
      <c r="U4" s="631" t="s">
        <v>168</v>
      </c>
      <c r="V4" s="545" t="s">
        <v>169</v>
      </c>
      <c r="W4" s="545" t="s">
        <v>152</v>
      </c>
      <c r="X4" s="545" t="s">
        <v>153</v>
      </c>
      <c r="Y4" s="631" t="s">
        <v>154</v>
      </c>
      <c r="Z4" s="546" t="s">
        <v>155</v>
      </c>
      <c r="AA4" s="595"/>
      <c r="AB4" s="226"/>
      <c r="AC4" s="607"/>
      <c r="AD4" s="607"/>
      <c r="AE4" s="579"/>
      <c r="AF4" s="226"/>
      <c r="AG4" s="579"/>
      <c r="AH4" s="228"/>
      <c r="AI4" s="579"/>
      <c r="AJ4" s="609"/>
      <c r="AK4" s="609"/>
      <c r="AL4" s="623"/>
      <c r="AM4" s="661"/>
      <c r="AN4" s="595"/>
      <c r="AO4" s="628"/>
      <c r="AP4" s="628"/>
      <c r="AQ4" s="600" t="s">
        <v>170</v>
      </c>
      <c r="AR4" s="600" t="s">
        <v>171</v>
      </c>
      <c r="AS4" s="621" t="s">
        <v>172</v>
      </c>
      <c r="AT4" s="663" t="s">
        <v>72</v>
      </c>
      <c r="AU4" s="582"/>
      <c r="AV4" s="609"/>
      <c r="AW4" s="609"/>
      <c r="AX4" s="609"/>
      <c r="AY4" s="619"/>
      <c r="AZ4" s="229"/>
      <c r="BA4" s="621" t="s">
        <v>173</v>
      </c>
      <c r="BB4" s="621" t="s">
        <v>174</v>
      </c>
      <c r="BC4" s="578" t="s">
        <v>72</v>
      </c>
    </row>
    <row r="5" spans="2:55" s="245" customFormat="1" ht="171" customHeight="1">
      <c r="B5" s="246"/>
      <c r="C5" s="607"/>
      <c r="D5" s="614"/>
      <c r="E5" s="601"/>
      <c r="F5" s="601"/>
      <c r="G5" s="601"/>
      <c r="H5" s="601"/>
      <c r="I5" s="601"/>
      <c r="J5" s="601"/>
      <c r="K5" s="601"/>
      <c r="L5" s="601"/>
      <c r="M5" s="601"/>
      <c r="N5" s="601"/>
      <c r="O5" s="601"/>
      <c r="P5" s="601"/>
      <c r="Q5" s="580"/>
      <c r="R5" s="581"/>
      <c r="S5" s="600"/>
      <c r="T5" s="600"/>
      <c r="U5" s="606"/>
      <c r="V5" s="600"/>
      <c r="W5" s="600"/>
      <c r="X5" s="600"/>
      <c r="Y5" s="606"/>
      <c r="Z5" s="578"/>
      <c r="AA5" s="596"/>
      <c r="AB5" s="230"/>
      <c r="AC5" s="608"/>
      <c r="AD5" s="608"/>
      <c r="AE5" s="580"/>
      <c r="AF5" s="230"/>
      <c r="AG5" s="580"/>
      <c r="AH5" s="232"/>
      <c r="AI5" s="580"/>
      <c r="AJ5" s="601"/>
      <c r="AK5" s="601"/>
      <c r="AL5" s="622"/>
      <c r="AM5" s="662"/>
      <c r="AN5" s="596"/>
      <c r="AO5" s="629"/>
      <c r="AP5" s="629"/>
      <c r="AQ5" s="601"/>
      <c r="AR5" s="601"/>
      <c r="AS5" s="622"/>
      <c r="AT5" s="604"/>
      <c r="AU5" s="583"/>
      <c r="AV5" s="601"/>
      <c r="AW5" s="601"/>
      <c r="AX5" s="601"/>
      <c r="AY5" s="620"/>
      <c r="AZ5" s="233"/>
      <c r="BA5" s="622"/>
      <c r="BB5" s="622"/>
      <c r="BC5" s="580"/>
    </row>
    <row r="6" spans="2:55" ht="21" customHeight="1">
      <c r="B6" s="198" t="s">
        <v>344</v>
      </c>
      <c r="C6" s="247">
        <v>0</v>
      </c>
      <c r="D6" s="286">
        <v>0</v>
      </c>
      <c r="E6" s="210">
        <v>0</v>
      </c>
      <c r="F6" s="210">
        <v>0</v>
      </c>
      <c r="G6" s="210">
        <v>0</v>
      </c>
      <c r="H6" s="210">
        <v>0</v>
      </c>
      <c r="I6" s="210">
        <v>0</v>
      </c>
      <c r="J6" s="210">
        <v>0</v>
      </c>
      <c r="K6" s="210">
        <v>0</v>
      </c>
      <c r="L6" s="210">
        <v>0</v>
      </c>
      <c r="M6" s="210">
        <v>0</v>
      </c>
      <c r="N6" s="210">
        <v>0</v>
      </c>
      <c r="O6" s="210">
        <v>0</v>
      </c>
      <c r="P6" s="210">
        <v>0</v>
      </c>
      <c r="Q6" s="215">
        <v>0</v>
      </c>
      <c r="R6" s="214">
        <v>0</v>
      </c>
      <c r="S6" s="210">
        <v>0</v>
      </c>
      <c r="T6" s="210">
        <v>0</v>
      </c>
      <c r="U6" s="210">
        <v>0</v>
      </c>
      <c r="V6" s="210">
        <v>0</v>
      </c>
      <c r="W6" s="210">
        <v>0</v>
      </c>
      <c r="X6" s="210">
        <v>0</v>
      </c>
      <c r="Y6" s="210">
        <v>0</v>
      </c>
      <c r="Z6" s="215">
        <v>0</v>
      </c>
      <c r="AA6" s="248">
        <v>0</v>
      </c>
      <c r="AB6" s="214">
        <v>0</v>
      </c>
      <c r="AC6" s="210">
        <v>0</v>
      </c>
      <c r="AD6" s="210">
        <v>0</v>
      </c>
      <c r="AE6" s="215">
        <v>0</v>
      </c>
      <c r="AF6" s="214">
        <v>0</v>
      </c>
      <c r="AG6" s="215">
        <v>0</v>
      </c>
      <c r="AH6" s="214">
        <v>0</v>
      </c>
      <c r="AI6" s="215">
        <v>0</v>
      </c>
      <c r="AJ6" s="210">
        <v>0</v>
      </c>
      <c r="AK6" s="210">
        <v>0</v>
      </c>
      <c r="AL6" s="210">
        <v>0</v>
      </c>
      <c r="AM6" s="247">
        <v>0</v>
      </c>
      <c r="AN6" s="248">
        <v>0</v>
      </c>
      <c r="AO6" s="209">
        <v>0</v>
      </c>
      <c r="AP6" s="210">
        <v>0</v>
      </c>
      <c r="AQ6" s="210">
        <v>0</v>
      </c>
      <c r="AR6" s="210">
        <v>0</v>
      </c>
      <c r="AS6" s="210">
        <v>0</v>
      </c>
      <c r="AT6" s="247">
        <v>0</v>
      </c>
      <c r="AU6" s="214">
        <v>0</v>
      </c>
      <c r="AV6" s="210">
        <v>0</v>
      </c>
      <c r="AW6" s="210">
        <v>0</v>
      </c>
      <c r="AX6" s="210">
        <v>0</v>
      </c>
      <c r="AY6" s="215">
        <v>0</v>
      </c>
      <c r="AZ6" s="209">
        <v>0</v>
      </c>
      <c r="BA6" s="210">
        <v>0</v>
      </c>
      <c r="BB6" s="210">
        <v>0</v>
      </c>
      <c r="BC6" s="215">
        <v>0</v>
      </c>
    </row>
    <row r="7" spans="2:55" ht="21" customHeight="1">
      <c r="B7" s="198" t="s">
        <v>345</v>
      </c>
      <c r="C7" s="247">
        <v>0</v>
      </c>
      <c r="D7" s="286">
        <v>0</v>
      </c>
      <c r="E7" s="210">
        <v>0</v>
      </c>
      <c r="F7" s="210">
        <v>0</v>
      </c>
      <c r="G7" s="210">
        <v>0</v>
      </c>
      <c r="H7" s="210">
        <v>0</v>
      </c>
      <c r="I7" s="210">
        <v>0</v>
      </c>
      <c r="J7" s="210">
        <v>0</v>
      </c>
      <c r="K7" s="210">
        <v>0</v>
      </c>
      <c r="L7" s="210">
        <v>0</v>
      </c>
      <c r="M7" s="210">
        <v>0</v>
      </c>
      <c r="N7" s="210">
        <v>0</v>
      </c>
      <c r="O7" s="210">
        <v>0</v>
      </c>
      <c r="P7" s="210">
        <v>0</v>
      </c>
      <c r="Q7" s="215">
        <v>0</v>
      </c>
      <c r="R7" s="214">
        <v>0</v>
      </c>
      <c r="S7" s="210">
        <v>0</v>
      </c>
      <c r="T7" s="210">
        <v>0</v>
      </c>
      <c r="U7" s="210">
        <v>0</v>
      </c>
      <c r="V7" s="210">
        <v>0</v>
      </c>
      <c r="W7" s="210">
        <v>0</v>
      </c>
      <c r="X7" s="210">
        <v>0</v>
      </c>
      <c r="Y7" s="210">
        <v>0</v>
      </c>
      <c r="Z7" s="215">
        <v>0</v>
      </c>
      <c r="AA7" s="248">
        <v>0</v>
      </c>
      <c r="AB7" s="214">
        <v>0</v>
      </c>
      <c r="AC7" s="210">
        <v>0</v>
      </c>
      <c r="AD7" s="210">
        <v>0</v>
      </c>
      <c r="AE7" s="215">
        <v>0</v>
      </c>
      <c r="AF7" s="214">
        <v>0</v>
      </c>
      <c r="AG7" s="215">
        <v>0</v>
      </c>
      <c r="AH7" s="214">
        <v>0</v>
      </c>
      <c r="AI7" s="215">
        <v>0</v>
      </c>
      <c r="AJ7" s="210">
        <v>0</v>
      </c>
      <c r="AK7" s="210">
        <v>0</v>
      </c>
      <c r="AL7" s="210">
        <v>0</v>
      </c>
      <c r="AM7" s="247">
        <v>0</v>
      </c>
      <c r="AN7" s="248">
        <v>0</v>
      </c>
      <c r="AO7" s="209">
        <v>0</v>
      </c>
      <c r="AP7" s="210">
        <v>0</v>
      </c>
      <c r="AQ7" s="210">
        <v>0</v>
      </c>
      <c r="AR7" s="210">
        <v>0</v>
      </c>
      <c r="AS7" s="210">
        <v>0</v>
      </c>
      <c r="AT7" s="247">
        <v>0</v>
      </c>
      <c r="AU7" s="214">
        <v>0</v>
      </c>
      <c r="AV7" s="210">
        <v>0</v>
      </c>
      <c r="AW7" s="210">
        <v>0</v>
      </c>
      <c r="AX7" s="210">
        <v>0</v>
      </c>
      <c r="AY7" s="215">
        <v>0</v>
      </c>
      <c r="AZ7" s="209">
        <v>0</v>
      </c>
      <c r="BA7" s="210">
        <v>0</v>
      </c>
      <c r="BB7" s="210">
        <v>0</v>
      </c>
      <c r="BC7" s="215">
        <v>0</v>
      </c>
    </row>
    <row r="8" spans="2:55" ht="21" customHeight="1">
      <c r="B8" s="198" t="s">
        <v>346</v>
      </c>
      <c r="C8" s="247">
        <v>0</v>
      </c>
      <c r="D8" s="286">
        <v>0</v>
      </c>
      <c r="E8" s="210">
        <v>0</v>
      </c>
      <c r="F8" s="210">
        <v>0</v>
      </c>
      <c r="G8" s="210">
        <v>0</v>
      </c>
      <c r="H8" s="210">
        <v>0</v>
      </c>
      <c r="I8" s="210">
        <v>0</v>
      </c>
      <c r="J8" s="210">
        <v>0</v>
      </c>
      <c r="K8" s="210">
        <v>0</v>
      </c>
      <c r="L8" s="210">
        <v>0</v>
      </c>
      <c r="M8" s="210">
        <v>0</v>
      </c>
      <c r="N8" s="210">
        <v>0</v>
      </c>
      <c r="O8" s="210">
        <v>0</v>
      </c>
      <c r="P8" s="210">
        <v>0</v>
      </c>
      <c r="Q8" s="215">
        <v>0</v>
      </c>
      <c r="R8" s="214">
        <v>0</v>
      </c>
      <c r="S8" s="210">
        <v>0</v>
      </c>
      <c r="T8" s="210">
        <v>0</v>
      </c>
      <c r="U8" s="210">
        <v>0</v>
      </c>
      <c r="V8" s="210">
        <v>0</v>
      </c>
      <c r="W8" s="210">
        <v>0</v>
      </c>
      <c r="X8" s="210">
        <v>0</v>
      </c>
      <c r="Y8" s="210">
        <v>0</v>
      </c>
      <c r="Z8" s="215">
        <v>0</v>
      </c>
      <c r="AA8" s="248">
        <v>0</v>
      </c>
      <c r="AB8" s="214">
        <v>0</v>
      </c>
      <c r="AC8" s="210">
        <v>0</v>
      </c>
      <c r="AD8" s="210">
        <v>0</v>
      </c>
      <c r="AE8" s="215">
        <v>0</v>
      </c>
      <c r="AF8" s="214">
        <v>0</v>
      </c>
      <c r="AG8" s="215">
        <v>0</v>
      </c>
      <c r="AH8" s="214">
        <v>0</v>
      </c>
      <c r="AI8" s="215">
        <v>0</v>
      </c>
      <c r="AJ8" s="210">
        <v>0</v>
      </c>
      <c r="AK8" s="210">
        <v>0</v>
      </c>
      <c r="AL8" s="210">
        <v>0</v>
      </c>
      <c r="AM8" s="247">
        <v>0</v>
      </c>
      <c r="AN8" s="248">
        <v>0</v>
      </c>
      <c r="AO8" s="209">
        <v>0</v>
      </c>
      <c r="AP8" s="210">
        <v>0</v>
      </c>
      <c r="AQ8" s="210">
        <v>0</v>
      </c>
      <c r="AR8" s="210">
        <v>0</v>
      </c>
      <c r="AS8" s="210">
        <v>0</v>
      </c>
      <c r="AT8" s="247">
        <v>0</v>
      </c>
      <c r="AU8" s="214">
        <v>0</v>
      </c>
      <c r="AV8" s="210">
        <v>0</v>
      </c>
      <c r="AW8" s="210">
        <v>0</v>
      </c>
      <c r="AX8" s="210">
        <v>0</v>
      </c>
      <c r="AY8" s="215">
        <v>0</v>
      </c>
      <c r="AZ8" s="209">
        <v>0</v>
      </c>
      <c r="BA8" s="210">
        <v>0</v>
      </c>
      <c r="BB8" s="210">
        <v>0</v>
      </c>
      <c r="BC8" s="215">
        <v>0</v>
      </c>
    </row>
    <row r="9" spans="2:55" s="261" customFormat="1" ht="21" customHeight="1">
      <c r="B9" s="198" t="s">
        <v>347</v>
      </c>
      <c r="C9" s="247">
        <v>0</v>
      </c>
      <c r="D9" s="286">
        <v>0</v>
      </c>
      <c r="E9" s="210">
        <v>0</v>
      </c>
      <c r="F9" s="210">
        <v>0</v>
      </c>
      <c r="G9" s="210">
        <v>0</v>
      </c>
      <c r="H9" s="210">
        <v>0</v>
      </c>
      <c r="I9" s="210">
        <v>0</v>
      </c>
      <c r="J9" s="210">
        <v>0</v>
      </c>
      <c r="K9" s="210">
        <v>0</v>
      </c>
      <c r="L9" s="210">
        <v>0</v>
      </c>
      <c r="M9" s="210">
        <v>0</v>
      </c>
      <c r="N9" s="210">
        <v>0</v>
      </c>
      <c r="O9" s="210">
        <v>0</v>
      </c>
      <c r="P9" s="210">
        <v>0</v>
      </c>
      <c r="Q9" s="215">
        <v>0</v>
      </c>
      <c r="R9" s="214">
        <v>0</v>
      </c>
      <c r="S9" s="210">
        <v>0</v>
      </c>
      <c r="T9" s="210">
        <v>0</v>
      </c>
      <c r="U9" s="210">
        <v>0</v>
      </c>
      <c r="V9" s="210">
        <v>0</v>
      </c>
      <c r="W9" s="210">
        <v>0</v>
      </c>
      <c r="X9" s="210">
        <v>0</v>
      </c>
      <c r="Y9" s="210">
        <v>0</v>
      </c>
      <c r="Z9" s="215">
        <v>0</v>
      </c>
      <c r="AA9" s="248">
        <v>0</v>
      </c>
      <c r="AB9" s="214">
        <v>0</v>
      </c>
      <c r="AC9" s="210">
        <v>0</v>
      </c>
      <c r="AD9" s="210">
        <v>0</v>
      </c>
      <c r="AE9" s="215">
        <v>0</v>
      </c>
      <c r="AF9" s="214">
        <v>0</v>
      </c>
      <c r="AG9" s="215">
        <v>0</v>
      </c>
      <c r="AH9" s="214">
        <v>0</v>
      </c>
      <c r="AI9" s="215">
        <v>0</v>
      </c>
      <c r="AJ9" s="210">
        <v>0</v>
      </c>
      <c r="AK9" s="210">
        <v>0</v>
      </c>
      <c r="AL9" s="210">
        <v>0</v>
      </c>
      <c r="AM9" s="247">
        <v>0</v>
      </c>
      <c r="AN9" s="248">
        <v>0</v>
      </c>
      <c r="AO9" s="209">
        <v>0</v>
      </c>
      <c r="AP9" s="210">
        <v>0</v>
      </c>
      <c r="AQ9" s="210">
        <v>0</v>
      </c>
      <c r="AR9" s="210">
        <v>0</v>
      </c>
      <c r="AS9" s="210">
        <v>0</v>
      </c>
      <c r="AT9" s="247">
        <v>0</v>
      </c>
      <c r="AU9" s="214">
        <v>0</v>
      </c>
      <c r="AV9" s="210">
        <v>0</v>
      </c>
      <c r="AW9" s="210">
        <v>0</v>
      </c>
      <c r="AX9" s="210">
        <v>0</v>
      </c>
      <c r="AY9" s="215">
        <v>0</v>
      </c>
      <c r="AZ9" s="209">
        <v>0</v>
      </c>
      <c r="BA9" s="210">
        <v>0</v>
      </c>
      <c r="BB9" s="210">
        <v>0</v>
      </c>
      <c r="BC9" s="215">
        <v>0</v>
      </c>
    </row>
    <row r="10" spans="2:55" s="261" customFormat="1" ht="21" customHeight="1">
      <c r="B10" s="198" t="s">
        <v>348</v>
      </c>
      <c r="C10" s="247">
        <v>0</v>
      </c>
      <c r="D10" s="286">
        <v>0</v>
      </c>
      <c r="E10" s="210">
        <v>0</v>
      </c>
      <c r="F10" s="210">
        <v>0</v>
      </c>
      <c r="G10" s="210">
        <v>0</v>
      </c>
      <c r="H10" s="210">
        <v>0</v>
      </c>
      <c r="I10" s="210">
        <v>0</v>
      </c>
      <c r="J10" s="210">
        <v>0</v>
      </c>
      <c r="K10" s="210">
        <v>0</v>
      </c>
      <c r="L10" s="210">
        <v>0</v>
      </c>
      <c r="M10" s="210">
        <v>0</v>
      </c>
      <c r="N10" s="210">
        <v>0</v>
      </c>
      <c r="O10" s="210">
        <v>0</v>
      </c>
      <c r="P10" s="210">
        <v>0</v>
      </c>
      <c r="Q10" s="215">
        <v>0</v>
      </c>
      <c r="R10" s="214">
        <v>0</v>
      </c>
      <c r="S10" s="210">
        <v>0</v>
      </c>
      <c r="T10" s="210">
        <v>0</v>
      </c>
      <c r="U10" s="210">
        <v>0</v>
      </c>
      <c r="V10" s="210">
        <v>0</v>
      </c>
      <c r="W10" s="210">
        <v>0</v>
      </c>
      <c r="X10" s="210">
        <v>0</v>
      </c>
      <c r="Y10" s="210">
        <v>0</v>
      </c>
      <c r="Z10" s="215">
        <v>0</v>
      </c>
      <c r="AA10" s="248">
        <v>0</v>
      </c>
      <c r="AB10" s="214">
        <v>0</v>
      </c>
      <c r="AC10" s="210">
        <v>0</v>
      </c>
      <c r="AD10" s="210">
        <v>0</v>
      </c>
      <c r="AE10" s="215">
        <v>0</v>
      </c>
      <c r="AF10" s="214">
        <v>0</v>
      </c>
      <c r="AG10" s="215">
        <v>0</v>
      </c>
      <c r="AH10" s="214">
        <v>0</v>
      </c>
      <c r="AI10" s="215">
        <v>0</v>
      </c>
      <c r="AJ10" s="210">
        <v>0</v>
      </c>
      <c r="AK10" s="210">
        <v>0</v>
      </c>
      <c r="AL10" s="210">
        <v>0</v>
      </c>
      <c r="AM10" s="247">
        <v>0</v>
      </c>
      <c r="AN10" s="248">
        <v>0</v>
      </c>
      <c r="AO10" s="209">
        <v>0</v>
      </c>
      <c r="AP10" s="210">
        <v>0</v>
      </c>
      <c r="AQ10" s="210">
        <v>0</v>
      </c>
      <c r="AR10" s="210">
        <v>0</v>
      </c>
      <c r="AS10" s="210">
        <v>0</v>
      </c>
      <c r="AT10" s="247">
        <v>0</v>
      </c>
      <c r="AU10" s="214">
        <v>0</v>
      </c>
      <c r="AV10" s="210">
        <v>0</v>
      </c>
      <c r="AW10" s="210">
        <v>0</v>
      </c>
      <c r="AX10" s="210">
        <v>0</v>
      </c>
      <c r="AY10" s="215">
        <v>0</v>
      </c>
      <c r="AZ10" s="209">
        <v>0</v>
      </c>
      <c r="BA10" s="210">
        <v>0</v>
      </c>
      <c r="BB10" s="210">
        <v>0</v>
      </c>
      <c r="BC10" s="215">
        <v>0</v>
      </c>
    </row>
    <row r="11" spans="2:55" s="261" customFormat="1" ht="21" customHeight="1">
      <c r="B11" s="198" t="s">
        <v>349</v>
      </c>
      <c r="C11" s="247">
        <v>0</v>
      </c>
      <c r="D11" s="286">
        <v>0</v>
      </c>
      <c r="E11" s="210">
        <v>0</v>
      </c>
      <c r="F11" s="210">
        <v>0</v>
      </c>
      <c r="G11" s="210">
        <v>0</v>
      </c>
      <c r="H11" s="210">
        <v>0</v>
      </c>
      <c r="I11" s="210">
        <v>0</v>
      </c>
      <c r="J11" s="210">
        <v>0</v>
      </c>
      <c r="K11" s="210">
        <v>0</v>
      </c>
      <c r="L11" s="210">
        <v>0</v>
      </c>
      <c r="M11" s="210">
        <v>0</v>
      </c>
      <c r="N11" s="210">
        <v>0</v>
      </c>
      <c r="O11" s="210">
        <v>0</v>
      </c>
      <c r="P11" s="210">
        <v>0</v>
      </c>
      <c r="Q11" s="215">
        <v>0</v>
      </c>
      <c r="R11" s="214">
        <v>0</v>
      </c>
      <c r="S11" s="210">
        <v>0</v>
      </c>
      <c r="T11" s="210">
        <v>0</v>
      </c>
      <c r="U11" s="210">
        <v>0</v>
      </c>
      <c r="V11" s="210">
        <v>0</v>
      </c>
      <c r="W11" s="210">
        <v>0</v>
      </c>
      <c r="X11" s="210">
        <v>0</v>
      </c>
      <c r="Y11" s="210">
        <v>0</v>
      </c>
      <c r="Z11" s="215">
        <v>0</v>
      </c>
      <c r="AA11" s="248">
        <v>0</v>
      </c>
      <c r="AB11" s="214">
        <v>0</v>
      </c>
      <c r="AC11" s="210">
        <v>0</v>
      </c>
      <c r="AD11" s="210">
        <v>0</v>
      </c>
      <c r="AE11" s="215">
        <v>0</v>
      </c>
      <c r="AF11" s="214">
        <v>0</v>
      </c>
      <c r="AG11" s="215">
        <v>0</v>
      </c>
      <c r="AH11" s="214">
        <v>0</v>
      </c>
      <c r="AI11" s="215">
        <v>0</v>
      </c>
      <c r="AJ11" s="210">
        <v>0</v>
      </c>
      <c r="AK11" s="210">
        <v>0</v>
      </c>
      <c r="AL11" s="210">
        <v>0</v>
      </c>
      <c r="AM11" s="247">
        <v>0</v>
      </c>
      <c r="AN11" s="248">
        <v>0</v>
      </c>
      <c r="AO11" s="209">
        <v>0</v>
      </c>
      <c r="AP11" s="210">
        <v>0</v>
      </c>
      <c r="AQ11" s="210">
        <v>0</v>
      </c>
      <c r="AR11" s="210">
        <v>0</v>
      </c>
      <c r="AS11" s="210">
        <v>0</v>
      </c>
      <c r="AT11" s="247">
        <v>0</v>
      </c>
      <c r="AU11" s="214">
        <v>0</v>
      </c>
      <c r="AV11" s="210">
        <v>0</v>
      </c>
      <c r="AW11" s="210">
        <v>0</v>
      </c>
      <c r="AX11" s="210">
        <v>0</v>
      </c>
      <c r="AY11" s="215">
        <v>0</v>
      </c>
      <c r="AZ11" s="209">
        <v>0</v>
      </c>
      <c r="BA11" s="210">
        <v>0</v>
      </c>
      <c r="BB11" s="210">
        <v>0</v>
      </c>
      <c r="BC11" s="215">
        <v>0</v>
      </c>
    </row>
    <row r="12" spans="2:55" s="261" customFormat="1" ht="21" customHeight="1">
      <c r="B12" s="198" t="s">
        <v>350</v>
      </c>
      <c r="C12" s="247">
        <v>0</v>
      </c>
      <c r="D12" s="286">
        <v>0</v>
      </c>
      <c r="E12" s="210">
        <v>0</v>
      </c>
      <c r="F12" s="210">
        <v>0</v>
      </c>
      <c r="G12" s="210">
        <v>0</v>
      </c>
      <c r="H12" s="210">
        <v>0</v>
      </c>
      <c r="I12" s="210">
        <v>0</v>
      </c>
      <c r="J12" s="210">
        <v>0</v>
      </c>
      <c r="K12" s="210">
        <v>0</v>
      </c>
      <c r="L12" s="210">
        <v>0</v>
      </c>
      <c r="M12" s="210">
        <v>0</v>
      </c>
      <c r="N12" s="210">
        <v>0</v>
      </c>
      <c r="O12" s="210">
        <v>0</v>
      </c>
      <c r="P12" s="210">
        <v>0</v>
      </c>
      <c r="Q12" s="215">
        <v>0</v>
      </c>
      <c r="R12" s="214">
        <v>0</v>
      </c>
      <c r="S12" s="210">
        <v>0</v>
      </c>
      <c r="T12" s="210">
        <v>0</v>
      </c>
      <c r="U12" s="210">
        <v>0</v>
      </c>
      <c r="V12" s="210">
        <v>0</v>
      </c>
      <c r="W12" s="210">
        <v>0</v>
      </c>
      <c r="X12" s="210">
        <v>0</v>
      </c>
      <c r="Y12" s="210">
        <v>0</v>
      </c>
      <c r="Z12" s="215">
        <v>0</v>
      </c>
      <c r="AA12" s="248">
        <v>0</v>
      </c>
      <c r="AB12" s="214">
        <v>0</v>
      </c>
      <c r="AC12" s="210">
        <v>0</v>
      </c>
      <c r="AD12" s="210">
        <v>0</v>
      </c>
      <c r="AE12" s="215">
        <v>0</v>
      </c>
      <c r="AF12" s="214">
        <v>0</v>
      </c>
      <c r="AG12" s="215">
        <v>0</v>
      </c>
      <c r="AH12" s="214">
        <v>0</v>
      </c>
      <c r="AI12" s="215">
        <v>0</v>
      </c>
      <c r="AJ12" s="210">
        <v>0</v>
      </c>
      <c r="AK12" s="210">
        <v>0</v>
      </c>
      <c r="AL12" s="210">
        <v>0</v>
      </c>
      <c r="AM12" s="247">
        <v>0</v>
      </c>
      <c r="AN12" s="248">
        <v>0</v>
      </c>
      <c r="AO12" s="209">
        <v>0</v>
      </c>
      <c r="AP12" s="210">
        <v>0</v>
      </c>
      <c r="AQ12" s="210">
        <v>0</v>
      </c>
      <c r="AR12" s="210">
        <v>0</v>
      </c>
      <c r="AS12" s="210">
        <v>0</v>
      </c>
      <c r="AT12" s="247">
        <v>0</v>
      </c>
      <c r="AU12" s="214">
        <v>0</v>
      </c>
      <c r="AV12" s="210">
        <v>0</v>
      </c>
      <c r="AW12" s="210">
        <v>0</v>
      </c>
      <c r="AX12" s="210">
        <v>0</v>
      </c>
      <c r="AY12" s="215">
        <v>0</v>
      </c>
      <c r="AZ12" s="209">
        <v>0</v>
      </c>
      <c r="BA12" s="210">
        <v>0</v>
      </c>
      <c r="BB12" s="210">
        <v>0</v>
      </c>
      <c r="BC12" s="215">
        <v>0</v>
      </c>
    </row>
    <row r="13" spans="2:55" s="261" customFormat="1" ht="21" customHeight="1">
      <c r="B13" s="198" t="s">
        <v>351</v>
      </c>
      <c r="C13" s="247">
        <v>0</v>
      </c>
      <c r="D13" s="286">
        <v>0</v>
      </c>
      <c r="E13" s="210">
        <v>0</v>
      </c>
      <c r="F13" s="210">
        <v>0</v>
      </c>
      <c r="G13" s="210">
        <v>0</v>
      </c>
      <c r="H13" s="210">
        <v>0</v>
      </c>
      <c r="I13" s="210">
        <v>0</v>
      </c>
      <c r="J13" s="210">
        <v>0</v>
      </c>
      <c r="K13" s="210">
        <v>0</v>
      </c>
      <c r="L13" s="210">
        <v>0</v>
      </c>
      <c r="M13" s="210">
        <v>0</v>
      </c>
      <c r="N13" s="210">
        <v>0</v>
      </c>
      <c r="O13" s="210">
        <v>0</v>
      </c>
      <c r="P13" s="210">
        <v>0</v>
      </c>
      <c r="Q13" s="215">
        <v>0</v>
      </c>
      <c r="R13" s="214">
        <v>0</v>
      </c>
      <c r="S13" s="210">
        <v>0</v>
      </c>
      <c r="T13" s="210">
        <v>0</v>
      </c>
      <c r="U13" s="210">
        <v>0</v>
      </c>
      <c r="V13" s="210">
        <v>0</v>
      </c>
      <c r="W13" s="210">
        <v>0</v>
      </c>
      <c r="X13" s="210">
        <v>0</v>
      </c>
      <c r="Y13" s="210">
        <v>0</v>
      </c>
      <c r="Z13" s="215">
        <v>0</v>
      </c>
      <c r="AA13" s="248">
        <v>0</v>
      </c>
      <c r="AB13" s="214">
        <v>0</v>
      </c>
      <c r="AC13" s="210">
        <v>0</v>
      </c>
      <c r="AD13" s="210">
        <v>0</v>
      </c>
      <c r="AE13" s="215">
        <v>0</v>
      </c>
      <c r="AF13" s="214">
        <v>0</v>
      </c>
      <c r="AG13" s="215">
        <v>0</v>
      </c>
      <c r="AH13" s="214">
        <v>0</v>
      </c>
      <c r="AI13" s="215">
        <v>0</v>
      </c>
      <c r="AJ13" s="210">
        <v>0</v>
      </c>
      <c r="AK13" s="210">
        <v>0</v>
      </c>
      <c r="AL13" s="210">
        <v>0</v>
      </c>
      <c r="AM13" s="247">
        <v>0</v>
      </c>
      <c r="AN13" s="248">
        <v>0</v>
      </c>
      <c r="AO13" s="209">
        <v>0</v>
      </c>
      <c r="AP13" s="210">
        <v>0</v>
      </c>
      <c r="AQ13" s="210">
        <v>0</v>
      </c>
      <c r="AR13" s="210">
        <v>0</v>
      </c>
      <c r="AS13" s="210">
        <v>0</v>
      </c>
      <c r="AT13" s="247">
        <v>0</v>
      </c>
      <c r="AU13" s="214">
        <v>0</v>
      </c>
      <c r="AV13" s="210">
        <v>0</v>
      </c>
      <c r="AW13" s="210">
        <v>0</v>
      </c>
      <c r="AX13" s="210">
        <v>0</v>
      </c>
      <c r="AY13" s="215">
        <v>0</v>
      </c>
      <c r="AZ13" s="209">
        <v>0</v>
      </c>
      <c r="BA13" s="210">
        <v>0</v>
      </c>
      <c r="BB13" s="210">
        <v>0</v>
      </c>
      <c r="BC13" s="215">
        <v>0</v>
      </c>
    </row>
    <row r="14" spans="2:55" s="261" customFormat="1" ht="21" customHeight="1">
      <c r="B14" s="198" t="s">
        <v>352</v>
      </c>
      <c r="C14" s="247">
        <v>0</v>
      </c>
      <c r="D14" s="286">
        <v>0</v>
      </c>
      <c r="E14" s="210">
        <v>0</v>
      </c>
      <c r="F14" s="210">
        <v>0</v>
      </c>
      <c r="G14" s="210">
        <v>0</v>
      </c>
      <c r="H14" s="210">
        <v>0</v>
      </c>
      <c r="I14" s="210">
        <v>0</v>
      </c>
      <c r="J14" s="210">
        <v>0</v>
      </c>
      <c r="K14" s="210">
        <v>0</v>
      </c>
      <c r="L14" s="210">
        <v>0</v>
      </c>
      <c r="M14" s="210">
        <v>0</v>
      </c>
      <c r="N14" s="210">
        <v>0</v>
      </c>
      <c r="O14" s="210">
        <v>0</v>
      </c>
      <c r="P14" s="210">
        <v>0</v>
      </c>
      <c r="Q14" s="215">
        <v>0</v>
      </c>
      <c r="R14" s="214">
        <v>0</v>
      </c>
      <c r="S14" s="210">
        <v>0</v>
      </c>
      <c r="T14" s="210">
        <v>0</v>
      </c>
      <c r="U14" s="210">
        <v>0</v>
      </c>
      <c r="V14" s="210">
        <v>0</v>
      </c>
      <c r="W14" s="210">
        <v>0</v>
      </c>
      <c r="X14" s="210">
        <v>0</v>
      </c>
      <c r="Y14" s="210">
        <v>0</v>
      </c>
      <c r="Z14" s="215">
        <v>0</v>
      </c>
      <c r="AA14" s="248">
        <v>0</v>
      </c>
      <c r="AB14" s="214">
        <v>0</v>
      </c>
      <c r="AC14" s="210">
        <v>0</v>
      </c>
      <c r="AD14" s="210">
        <v>0</v>
      </c>
      <c r="AE14" s="215">
        <v>0</v>
      </c>
      <c r="AF14" s="214">
        <v>0</v>
      </c>
      <c r="AG14" s="215">
        <v>0</v>
      </c>
      <c r="AH14" s="214">
        <v>0</v>
      </c>
      <c r="AI14" s="215">
        <v>0</v>
      </c>
      <c r="AJ14" s="210">
        <v>0</v>
      </c>
      <c r="AK14" s="210">
        <v>0</v>
      </c>
      <c r="AL14" s="210">
        <v>0</v>
      </c>
      <c r="AM14" s="247">
        <v>0</v>
      </c>
      <c r="AN14" s="248">
        <v>0</v>
      </c>
      <c r="AO14" s="209">
        <v>0</v>
      </c>
      <c r="AP14" s="210">
        <v>0</v>
      </c>
      <c r="AQ14" s="210">
        <v>0</v>
      </c>
      <c r="AR14" s="210">
        <v>0</v>
      </c>
      <c r="AS14" s="210">
        <v>0</v>
      </c>
      <c r="AT14" s="247">
        <v>0</v>
      </c>
      <c r="AU14" s="214">
        <v>0</v>
      </c>
      <c r="AV14" s="210">
        <v>0</v>
      </c>
      <c r="AW14" s="210">
        <v>0</v>
      </c>
      <c r="AX14" s="210">
        <v>0</v>
      </c>
      <c r="AY14" s="215">
        <v>0</v>
      </c>
      <c r="AZ14" s="209">
        <v>0</v>
      </c>
      <c r="BA14" s="210">
        <v>0</v>
      </c>
      <c r="BB14" s="210">
        <v>0</v>
      </c>
      <c r="BC14" s="215">
        <v>0</v>
      </c>
    </row>
    <row r="15" spans="2:55" s="261" customFormat="1" ht="21" customHeight="1">
      <c r="B15" s="198" t="s">
        <v>353</v>
      </c>
      <c r="C15" s="247">
        <v>0</v>
      </c>
      <c r="D15" s="286">
        <v>0</v>
      </c>
      <c r="E15" s="210">
        <v>0</v>
      </c>
      <c r="F15" s="210">
        <v>0</v>
      </c>
      <c r="G15" s="210">
        <v>0</v>
      </c>
      <c r="H15" s="210">
        <v>0</v>
      </c>
      <c r="I15" s="210">
        <v>0</v>
      </c>
      <c r="J15" s="210">
        <v>0</v>
      </c>
      <c r="K15" s="210">
        <v>0</v>
      </c>
      <c r="L15" s="210">
        <v>0</v>
      </c>
      <c r="M15" s="210">
        <v>0</v>
      </c>
      <c r="N15" s="210">
        <v>0</v>
      </c>
      <c r="O15" s="210">
        <v>0</v>
      </c>
      <c r="P15" s="210">
        <v>0</v>
      </c>
      <c r="Q15" s="215">
        <v>0</v>
      </c>
      <c r="R15" s="214">
        <v>0</v>
      </c>
      <c r="S15" s="210">
        <v>0</v>
      </c>
      <c r="T15" s="210">
        <v>0</v>
      </c>
      <c r="U15" s="210">
        <v>0</v>
      </c>
      <c r="V15" s="210">
        <v>0</v>
      </c>
      <c r="W15" s="210">
        <v>0</v>
      </c>
      <c r="X15" s="210">
        <v>0</v>
      </c>
      <c r="Y15" s="210">
        <v>0</v>
      </c>
      <c r="Z15" s="215">
        <v>0</v>
      </c>
      <c r="AA15" s="248">
        <v>0</v>
      </c>
      <c r="AB15" s="214">
        <v>0</v>
      </c>
      <c r="AC15" s="210">
        <v>0</v>
      </c>
      <c r="AD15" s="210">
        <v>0</v>
      </c>
      <c r="AE15" s="215">
        <v>0</v>
      </c>
      <c r="AF15" s="214">
        <v>0</v>
      </c>
      <c r="AG15" s="215">
        <v>0</v>
      </c>
      <c r="AH15" s="214">
        <v>0</v>
      </c>
      <c r="AI15" s="215">
        <v>0</v>
      </c>
      <c r="AJ15" s="210">
        <v>0</v>
      </c>
      <c r="AK15" s="210">
        <v>0</v>
      </c>
      <c r="AL15" s="210">
        <v>0</v>
      </c>
      <c r="AM15" s="247">
        <v>0</v>
      </c>
      <c r="AN15" s="248">
        <v>0</v>
      </c>
      <c r="AO15" s="209">
        <v>0</v>
      </c>
      <c r="AP15" s="210">
        <v>0</v>
      </c>
      <c r="AQ15" s="210">
        <v>0</v>
      </c>
      <c r="AR15" s="210">
        <v>0</v>
      </c>
      <c r="AS15" s="210">
        <v>0</v>
      </c>
      <c r="AT15" s="247">
        <v>0</v>
      </c>
      <c r="AU15" s="214">
        <v>0</v>
      </c>
      <c r="AV15" s="210">
        <v>0</v>
      </c>
      <c r="AW15" s="210">
        <v>0</v>
      </c>
      <c r="AX15" s="210">
        <v>0</v>
      </c>
      <c r="AY15" s="215">
        <v>0</v>
      </c>
      <c r="AZ15" s="209">
        <v>0</v>
      </c>
      <c r="BA15" s="210">
        <v>0</v>
      </c>
      <c r="BB15" s="210">
        <v>0</v>
      </c>
      <c r="BC15" s="215">
        <v>0</v>
      </c>
    </row>
    <row r="16" spans="2:55" s="261" customFormat="1" ht="21" customHeight="1">
      <c r="B16" s="198" t="s">
        <v>354</v>
      </c>
      <c r="C16" s="247">
        <v>0</v>
      </c>
      <c r="D16" s="286">
        <v>0</v>
      </c>
      <c r="E16" s="210">
        <v>0</v>
      </c>
      <c r="F16" s="210">
        <v>0</v>
      </c>
      <c r="G16" s="210">
        <v>0</v>
      </c>
      <c r="H16" s="210">
        <v>0</v>
      </c>
      <c r="I16" s="210">
        <v>0</v>
      </c>
      <c r="J16" s="210">
        <v>0</v>
      </c>
      <c r="K16" s="210">
        <v>0</v>
      </c>
      <c r="L16" s="210">
        <v>0</v>
      </c>
      <c r="M16" s="210">
        <v>0</v>
      </c>
      <c r="N16" s="210">
        <v>0</v>
      </c>
      <c r="O16" s="210">
        <v>0</v>
      </c>
      <c r="P16" s="210">
        <v>0</v>
      </c>
      <c r="Q16" s="215">
        <v>0</v>
      </c>
      <c r="R16" s="214">
        <v>0</v>
      </c>
      <c r="S16" s="210">
        <v>0</v>
      </c>
      <c r="T16" s="210">
        <v>0</v>
      </c>
      <c r="U16" s="210">
        <v>0</v>
      </c>
      <c r="V16" s="210">
        <v>0</v>
      </c>
      <c r="W16" s="210">
        <v>0</v>
      </c>
      <c r="X16" s="210">
        <v>0</v>
      </c>
      <c r="Y16" s="210">
        <v>0</v>
      </c>
      <c r="Z16" s="215">
        <v>0</v>
      </c>
      <c r="AA16" s="248">
        <v>0</v>
      </c>
      <c r="AB16" s="214">
        <v>0</v>
      </c>
      <c r="AC16" s="210">
        <v>0</v>
      </c>
      <c r="AD16" s="210">
        <v>0</v>
      </c>
      <c r="AE16" s="215">
        <v>0</v>
      </c>
      <c r="AF16" s="214">
        <v>0</v>
      </c>
      <c r="AG16" s="215">
        <v>0</v>
      </c>
      <c r="AH16" s="214">
        <v>0</v>
      </c>
      <c r="AI16" s="215">
        <v>0</v>
      </c>
      <c r="AJ16" s="210">
        <v>0</v>
      </c>
      <c r="AK16" s="210">
        <v>0</v>
      </c>
      <c r="AL16" s="210">
        <v>0</v>
      </c>
      <c r="AM16" s="247">
        <v>0</v>
      </c>
      <c r="AN16" s="248">
        <v>0</v>
      </c>
      <c r="AO16" s="209">
        <v>0</v>
      </c>
      <c r="AP16" s="210">
        <v>0</v>
      </c>
      <c r="AQ16" s="210">
        <v>0</v>
      </c>
      <c r="AR16" s="210">
        <v>0</v>
      </c>
      <c r="AS16" s="210">
        <v>0</v>
      </c>
      <c r="AT16" s="247">
        <v>0</v>
      </c>
      <c r="AU16" s="214">
        <v>0</v>
      </c>
      <c r="AV16" s="210">
        <v>0</v>
      </c>
      <c r="AW16" s="210">
        <v>0</v>
      </c>
      <c r="AX16" s="210">
        <v>0</v>
      </c>
      <c r="AY16" s="215">
        <v>0</v>
      </c>
      <c r="AZ16" s="209">
        <v>0</v>
      </c>
      <c r="BA16" s="210">
        <v>0</v>
      </c>
      <c r="BB16" s="210">
        <v>0</v>
      </c>
      <c r="BC16" s="215">
        <v>0</v>
      </c>
    </row>
    <row r="17" spans="2:55" s="261" customFormat="1" ht="21" customHeight="1">
      <c r="B17" s="198" t="s">
        <v>355</v>
      </c>
      <c r="C17" s="247">
        <v>0</v>
      </c>
      <c r="D17" s="286">
        <v>0</v>
      </c>
      <c r="E17" s="210">
        <v>0</v>
      </c>
      <c r="F17" s="210">
        <v>0</v>
      </c>
      <c r="G17" s="210">
        <v>0</v>
      </c>
      <c r="H17" s="210">
        <v>0</v>
      </c>
      <c r="I17" s="210">
        <v>0</v>
      </c>
      <c r="J17" s="210">
        <v>0</v>
      </c>
      <c r="K17" s="210">
        <v>0</v>
      </c>
      <c r="L17" s="210">
        <v>0</v>
      </c>
      <c r="M17" s="210">
        <v>0</v>
      </c>
      <c r="N17" s="210">
        <v>0</v>
      </c>
      <c r="O17" s="210">
        <v>0</v>
      </c>
      <c r="P17" s="210">
        <v>0</v>
      </c>
      <c r="Q17" s="215">
        <v>0</v>
      </c>
      <c r="R17" s="214">
        <v>0</v>
      </c>
      <c r="S17" s="210">
        <v>0</v>
      </c>
      <c r="T17" s="210">
        <v>0</v>
      </c>
      <c r="U17" s="210">
        <v>0</v>
      </c>
      <c r="V17" s="210">
        <v>0</v>
      </c>
      <c r="W17" s="210">
        <v>0</v>
      </c>
      <c r="X17" s="210">
        <v>0</v>
      </c>
      <c r="Y17" s="210">
        <v>0</v>
      </c>
      <c r="Z17" s="215">
        <v>0</v>
      </c>
      <c r="AA17" s="248">
        <v>0</v>
      </c>
      <c r="AB17" s="214">
        <v>0</v>
      </c>
      <c r="AC17" s="210">
        <v>0</v>
      </c>
      <c r="AD17" s="210">
        <v>0</v>
      </c>
      <c r="AE17" s="215">
        <v>0</v>
      </c>
      <c r="AF17" s="214">
        <v>0</v>
      </c>
      <c r="AG17" s="215">
        <v>0</v>
      </c>
      <c r="AH17" s="214">
        <v>0</v>
      </c>
      <c r="AI17" s="215">
        <v>0</v>
      </c>
      <c r="AJ17" s="210">
        <v>0</v>
      </c>
      <c r="AK17" s="210">
        <v>0</v>
      </c>
      <c r="AL17" s="210">
        <v>0</v>
      </c>
      <c r="AM17" s="247">
        <v>0</v>
      </c>
      <c r="AN17" s="248">
        <v>0</v>
      </c>
      <c r="AO17" s="209">
        <v>0</v>
      </c>
      <c r="AP17" s="210">
        <v>0</v>
      </c>
      <c r="AQ17" s="210">
        <v>0</v>
      </c>
      <c r="AR17" s="210">
        <v>0</v>
      </c>
      <c r="AS17" s="210">
        <v>0</v>
      </c>
      <c r="AT17" s="247">
        <v>0</v>
      </c>
      <c r="AU17" s="214">
        <v>0</v>
      </c>
      <c r="AV17" s="210">
        <v>0</v>
      </c>
      <c r="AW17" s="210">
        <v>0</v>
      </c>
      <c r="AX17" s="210">
        <v>0</v>
      </c>
      <c r="AY17" s="215">
        <v>0</v>
      </c>
      <c r="AZ17" s="209">
        <v>0</v>
      </c>
      <c r="BA17" s="210">
        <v>0</v>
      </c>
      <c r="BB17" s="210">
        <v>0</v>
      </c>
      <c r="BC17" s="215">
        <v>0</v>
      </c>
    </row>
    <row r="18" spans="2:55" s="261" customFormat="1" ht="21" customHeight="1">
      <c r="B18" s="198" t="s">
        <v>356</v>
      </c>
      <c r="C18" s="247">
        <v>0</v>
      </c>
      <c r="D18" s="286">
        <v>0</v>
      </c>
      <c r="E18" s="210">
        <v>0</v>
      </c>
      <c r="F18" s="210">
        <v>0</v>
      </c>
      <c r="G18" s="210">
        <v>0</v>
      </c>
      <c r="H18" s="210">
        <v>0</v>
      </c>
      <c r="I18" s="210">
        <v>0</v>
      </c>
      <c r="J18" s="210">
        <v>0</v>
      </c>
      <c r="K18" s="210">
        <v>0</v>
      </c>
      <c r="L18" s="210">
        <v>0</v>
      </c>
      <c r="M18" s="210">
        <v>0</v>
      </c>
      <c r="N18" s="210">
        <v>0</v>
      </c>
      <c r="O18" s="210">
        <v>0</v>
      </c>
      <c r="P18" s="210">
        <v>0</v>
      </c>
      <c r="Q18" s="215">
        <v>0</v>
      </c>
      <c r="R18" s="214">
        <v>0</v>
      </c>
      <c r="S18" s="210">
        <v>0</v>
      </c>
      <c r="T18" s="210">
        <v>0</v>
      </c>
      <c r="U18" s="210">
        <v>0</v>
      </c>
      <c r="V18" s="210">
        <v>0</v>
      </c>
      <c r="W18" s="210">
        <v>0</v>
      </c>
      <c r="X18" s="210">
        <v>0</v>
      </c>
      <c r="Y18" s="210">
        <v>0</v>
      </c>
      <c r="Z18" s="215">
        <v>0</v>
      </c>
      <c r="AA18" s="248">
        <v>0</v>
      </c>
      <c r="AB18" s="214">
        <v>0</v>
      </c>
      <c r="AC18" s="210">
        <v>0</v>
      </c>
      <c r="AD18" s="210">
        <v>0</v>
      </c>
      <c r="AE18" s="215">
        <v>0</v>
      </c>
      <c r="AF18" s="214">
        <v>0</v>
      </c>
      <c r="AG18" s="215">
        <v>0</v>
      </c>
      <c r="AH18" s="214">
        <v>0</v>
      </c>
      <c r="AI18" s="215">
        <v>0</v>
      </c>
      <c r="AJ18" s="210">
        <v>0</v>
      </c>
      <c r="AK18" s="210">
        <v>0</v>
      </c>
      <c r="AL18" s="210">
        <v>0</v>
      </c>
      <c r="AM18" s="247">
        <v>0</v>
      </c>
      <c r="AN18" s="248">
        <v>0</v>
      </c>
      <c r="AO18" s="209">
        <v>0</v>
      </c>
      <c r="AP18" s="210">
        <v>0</v>
      </c>
      <c r="AQ18" s="210">
        <v>0</v>
      </c>
      <c r="AR18" s="210">
        <v>0</v>
      </c>
      <c r="AS18" s="210">
        <v>0</v>
      </c>
      <c r="AT18" s="247">
        <v>0</v>
      </c>
      <c r="AU18" s="214">
        <v>0</v>
      </c>
      <c r="AV18" s="210">
        <v>0</v>
      </c>
      <c r="AW18" s="210">
        <v>0</v>
      </c>
      <c r="AX18" s="210">
        <v>0</v>
      </c>
      <c r="AY18" s="215">
        <v>0</v>
      </c>
      <c r="AZ18" s="209">
        <v>0</v>
      </c>
      <c r="BA18" s="210">
        <v>0</v>
      </c>
      <c r="BB18" s="210">
        <v>0</v>
      </c>
      <c r="BC18" s="215">
        <v>0</v>
      </c>
    </row>
    <row r="19" spans="2:55" s="261" customFormat="1" ht="21" customHeight="1">
      <c r="B19" s="198" t="s">
        <v>357</v>
      </c>
      <c r="C19" s="247">
        <v>0</v>
      </c>
      <c r="D19" s="286">
        <v>0</v>
      </c>
      <c r="E19" s="210">
        <v>0</v>
      </c>
      <c r="F19" s="210">
        <v>0</v>
      </c>
      <c r="G19" s="210">
        <v>0</v>
      </c>
      <c r="H19" s="210">
        <v>0</v>
      </c>
      <c r="I19" s="210">
        <v>0</v>
      </c>
      <c r="J19" s="210">
        <v>0</v>
      </c>
      <c r="K19" s="210">
        <v>0</v>
      </c>
      <c r="L19" s="210">
        <v>0</v>
      </c>
      <c r="M19" s="210">
        <v>0</v>
      </c>
      <c r="N19" s="210">
        <v>0</v>
      </c>
      <c r="O19" s="210">
        <v>0</v>
      </c>
      <c r="P19" s="210">
        <v>0</v>
      </c>
      <c r="Q19" s="215">
        <v>0</v>
      </c>
      <c r="R19" s="214">
        <v>0</v>
      </c>
      <c r="S19" s="210">
        <v>0</v>
      </c>
      <c r="T19" s="210">
        <v>0</v>
      </c>
      <c r="U19" s="210">
        <v>0</v>
      </c>
      <c r="V19" s="210">
        <v>0</v>
      </c>
      <c r="W19" s="210">
        <v>0</v>
      </c>
      <c r="X19" s="210">
        <v>0</v>
      </c>
      <c r="Y19" s="210">
        <v>0</v>
      </c>
      <c r="Z19" s="215">
        <v>0</v>
      </c>
      <c r="AA19" s="248">
        <v>0</v>
      </c>
      <c r="AB19" s="214">
        <v>0</v>
      </c>
      <c r="AC19" s="210">
        <v>0</v>
      </c>
      <c r="AD19" s="210">
        <v>0</v>
      </c>
      <c r="AE19" s="215">
        <v>0</v>
      </c>
      <c r="AF19" s="214">
        <v>0</v>
      </c>
      <c r="AG19" s="215">
        <v>0</v>
      </c>
      <c r="AH19" s="214">
        <v>0</v>
      </c>
      <c r="AI19" s="215">
        <v>0</v>
      </c>
      <c r="AJ19" s="210">
        <v>0</v>
      </c>
      <c r="AK19" s="210">
        <v>0</v>
      </c>
      <c r="AL19" s="210">
        <v>0</v>
      </c>
      <c r="AM19" s="247">
        <v>0</v>
      </c>
      <c r="AN19" s="248">
        <v>0</v>
      </c>
      <c r="AO19" s="209">
        <v>0</v>
      </c>
      <c r="AP19" s="210">
        <v>0</v>
      </c>
      <c r="AQ19" s="210">
        <v>0</v>
      </c>
      <c r="AR19" s="210">
        <v>0</v>
      </c>
      <c r="AS19" s="210">
        <v>0</v>
      </c>
      <c r="AT19" s="247">
        <v>0</v>
      </c>
      <c r="AU19" s="214">
        <v>0</v>
      </c>
      <c r="AV19" s="210">
        <v>0</v>
      </c>
      <c r="AW19" s="210">
        <v>0</v>
      </c>
      <c r="AX19" s="210">
        <v>0</v>
      </c>
      <c r="AY19" s="215">
        <v>0</v>
      </c>
      <c r="AZ19" s="209">
        <v>0</v>
      </c>
      <c r="BA19" s="210">
        <v>0</v>
      </c>
      <c r="BB19" s="210">
        <v>0</v>
      </c>
      <c r="BC19" s="215">
        <v>0</v>
      </c>
    </row>
    <row r="20" spans="2:55" s="261" customFormat="1" ht="21" customHeight="1">
      <c r="B20" s="198" t="s">
        <v>358</v>
      </c>
      <c r="C20" s="247">
        <v>0</v>
      </c>
      <c r="D20" s="286">
        <v>0</v>
      </c>
      <c r="E20" s="210">
        <v>0</v>
      </c>
      <c r="F20" s="210">
        <v>0</v>
      </c>
      <c r="G20" s="210">
        <v>0</v>
      </c>
      <c r="H20" s="210">
        <v>0</v>
      </c>
      <c r="I20" s="210">
        <v>0</v>
      </c>
      <c r="J20" s="210">
        <v>0</v>
      </c>
      <c r="K20" s="210">
        <v>0</v>
      </c>
      <c r="L20" s="210">
        <v>0</v>
      </c>
      <c r="M20" s="210">
        <v>0</v>
      </c>
      <c r="N20" s="210">
        <v>0</v>
      </c>
      <c r="O20" s="210">
        <v>0</v>
      </c>
      <c r="P20" s="210">
        <v>0</v>
      </c>
      <c r="Q20" s="215">
        <v>0</v>
      </c>
      <c r="R20" s="214">
        <v>0</v>
      </c>
      <c r="S20" s="210">
        <v>0</v>
      </c>
      <c r="T20" s="210">
        <v>0</v>
      </c>
      <c r="U20" s="210">
        <v>0</v>
      </c>
      <c r="V20" s="210">
        <v>0</v>
      </c>
      <c r="W20" s="210">
        <v>0</v>
      </c>
      <c r="X20" s="210">
        <v>0</v>
      </c>
      <c r="Y20" s="210">
        <v>0</v>
      </c>
      <c r="Z20" s="215">
        <v>0</v>
      </c>
      <c r="AA20" s="248">
        <v>0</v>
      </c>
      <c r="AB20" s="214">
        <v>0</v>
      </c>
      <c r="AC20" s="210">
        <v>0</v>
      </c>
      <c r="AD20" s="210">
        <v>0</v>
      </c>
      <c r="AE20" s="215">
        <v>0</v>
      </c>
      <c r="AF20" s="214">
        <v>0</v>
      </c>
      <c r="AG20" s="215">
        <v>0</v>
      </c>
      <c r="AH20" s="214">
        <v>0</v>
      </c>
      <c r="AI20" s="215">
        <v>0</v>
      </c>
      <c r="AJ20" s="210">
        <v>0</v>
      </c>
      <c r="AK20" s="210">
        <v>0</v>
      </c>
      <c r="AL20" s="210">
        <v>0</v>
      </c>
      <c r="AM20" s="247">
        <v>0</v>
      </c>
      <c r="AN20" s="248">
        <v>0</v>
      </c>
      <c r="AO20" s="209">
        <v>0</v>
      </c>
      <c r="AP20" s="210">
        <v>0</v>
      </c>
      <c r="AQ20" s="210">
        <v>0</v>
      </c>
      <c r="AR20" s="210">
        <v>0</v>
      </c>
      <c r="AS20" s="210">
        <v>0</v>
      </c>
      <c r="AT20" s="247">
        <v>0</v>
      </c>
      <c r="AU20" s="214">
        <v>0</v>
      </c>
      <c r="AV20" s="210">
        <v>0</v>
      </c>
      <c r="AW20" s="210">
        <v>0</v>
      </c>
      <c r="AX20" s="210">
        <v>0</v>
      </c>
      <c r="AY20" s="215">
        <v>0</v>
      </c>
      <c r="AZ20" s="209">
        <v>0</v>
      </c>
      <c r="BA20" s="210">
        <v>0</v>
      </c>
      <c r="BB20" s="210">
        <v>0</v>
      </c>
      <c r="BC20" s="215">
        <v>0</v>
      </c>
    </row>
    <row r="21" spans="2:55" s="261" customFormat="1" ht="21" customHeight="1">
      <c r="B21" s="198" t="s">
        <v>359</v>
      </c>
      <c r="C21" s="247">
        <v>0</v>
      </c>
      <c r="D21" s="286">
        <v>0</v>
      </c>
      <c r="E21" s="210">
        <v>0</v>
      </c>
      <c r="F21" s="210">
        <v>0</v>
      </c>
      <c r="G21" s="210">
        <v>0</v>
      </c>
      <c r="H21" s="210">
        <v>0</v>
      </c>
      <c r="I21" s="210">
        <v>0</v>
      </c>
      <c r="J21" s="210">
        <v>0</v>
      </c>
      <c r="K21" s="210">
        <v>0</v>
      </c>
      <c r="L21" s="210">
        <v>0</v>
      </c>
      <c r="M21" s="210">
        <v>0</v>
      </c>
      <c r="N21" s="210">
        <v>0</v>
      </c>
      <c r="O21" s="210">
        <v>0</v>
      </c>
      <c r="P21" s="210">
        <v>0</v>
      </c>
      <c r="Q21" s="215">
        <v>0</v>
      </c>
      <c r="R21" s="214">
        <v>0</v>
      </c>
      <c r="S21" s="210">
        <v>0</v>
      </c>
      <c r="T21" s="210">
        <v>0</v>
      </c>
      <c r="U21" s="210">
        <v>0</v>
      </c>
      <c r="V21" s="210">
        <v>0</v>
      </c>
      <c r="W21" s="210">
        <v>0</v>
      </c>
      <c r="X21" s="210">
        <v>0</v>
      </c>
      <c r="Y21" s="210">
        <v>0</v>
      </c>
      <c r="Z21" s="215">
        <v>0</v>
      </c>
      <c r="AA21" s="248">
        <v>0</v>
      </c>
      <c r="AB21" s="214">
        <v>0</v>
      </c>
      <c r="AC21" s="210">
        <v>0</v>
      </c>
      <c r="AD21" s="210">
        <v>0</v>
      </c>
      <c r="AE21" s="215">
        <v>0</v>
      </c>
      <c r="AF21" s="214">
        <v>0</v>
      </c>
      <c r="AG21" s="215">
        <v>0</v>
      </c>
      <c r="AH21" s="214">
        <v>0</v>
      </c>
      <c r="AI21" s="215">
        <v>0</v>
      </c>
      <c r="AJ21" s="210">
        <v>0</v>
      </c>
      <c r="AK21" s="210">
        <v>0</v>
      </c>
      <c r="AL21" s="210">
        <v>0</v>
      </c>
      <c r="AM21" s="247">
        <v>0</v>
      </c>
      <c r="AN21" s="248">
        <v>0</v>
      </c>
      <c r="AO21" s="209">
        <v>0</v>
      </c>
      <c r="AP21" s="210">
        <v>0</v>
      </c>
      <c r="AQ21" s="210">
        <v>0</v>
      </c>
      <c r="AR21" s="210">
        <v>0</v>
      </c>
      <c r="AS21" s="210">
        <v>0</v>
      </c>
      <c r="AT21" s="247">
        <v>0</v>
      </c>
      <c r="AU21" s="214">
        <v>0</v>
      </c>
      <c r="AV21" s="210">
        <v>0</v>
      </c>
      <c r="AW21" s="210">
        <v>0</v>
      </c>
      <c r="AX21" s="210">
        <v>0</v>
      </c>
      <c r="AY21" s="215">
        <v>0</v>
      </c>
      <c r="AZ21" s="209">
        <v>0</v>
      </c>
      <c r="BA21" s="210">
        <v>0</v>
      </c>
      <c r="BB21" s="210">
        <v>0</v>
      </c>
      <c r="BC21" s="215">
        <v>0</v>
      </c>
    </row>
    <row r="22" spans="2:55" s="261" customFormat="1" ht="21" customHeight="1">
      <c r="B22" s="198" t="s">
        <v>360</v>
      </c>
      <c r="C22" s="247">
        <v>0</v>
      </c>
      <c r="D22" s="286">
        <v>0</v>
      </c>
      <c r="E22" s="210">
        <v>0</v>
      </c>
      <c r="F22" s="210">
        <v>0</v>
      </c>
      <c r="G22" s="210">
        <v>0</v>
      </c>
      <c r="H22" s="210">
        <v>0</v>
      </c>
      <c r="I22" s="210">
        <v>0</v>
      </c>
      <c r="J22" s="210">
        <v>0</v>
      </c>
      <c r="K22" s="210">
        <v>0</v>
      </c>
      <c r="L22" s="210">
        <v>0</v>
      </c>
      <c r="M22" s="210">
        <v>0</v>
      </c>
      <c r="N22" s="210">
        <v>0</v>
      </c>
      <c r="O22" s="210">
        <v>0</v>
      </c>
      <c r="P22" s="210">
        <v>0</v>
      </c>
      <c r="Q22" s="215">
        <v>0</v>
      </c>
      <c r="R22" s="214">
        <v>0</v>
      </c>
      <c r="S22" s="210">
        <v>0</v>
      </c>
      <c r="T22" s="210">
        <v>0</v>
      </c>
      <c r="U22" s="210">
        <v>0</v>
      </c>
      <c r="V22" s="210">
        <v>0</v>
      </c>
      <c r="W22" s="210">
        <v>0</v>
      </c>
      <c r="X22" s="210">
        <v>0</v>
      </c>
      <c r="Y22" s="210">
        <v>0</v>
      </c>
      <c r="Z22" s="215">
        <v>0</v>
      </c>
      <c r="AA22" s="248">
        <v>0</v>
      </c>
      <c r="AB22" s="214">
        <v>0</v>
      </c>
      <c r="AC22" s="210">
        <v>0</v>
      </c>
      <c r="AD22" s="210">
        <v>0</v>
      </c>
      <c r="AE22" s="215">
        <v>0</v>
      </c>
      <c r="AF22" s="214">
        <v>0</v>
      </c>
      <c r="AG22" s="215">
        <v>0</v>
      </c>
      <c r="AH22" s="214">
        <v>0</v>
      </c>
      <c r="AI22" s="215">
        <v>0</v>
      </c>
      <c r="AJ22" s="210">
        <v>0</v>
      </c>
      <c r="AK22" s="210">
        <v>0</v>
      </c>
      <c r="AL22" s="210">
        <v>0</v>
      </c>
      <c r="AM22" s="247">
        <v>0</v>
      </c>
      <c r="AN22" s="248">
        <v>0</v>
      </c>
      <c r="AO22" s="209">
        <v>0</v>
      </c>
      <c r="AP22" s="210">
        <v>0</v>
      </c>
      <c r="AQ22" s="210">
        <v>0</v>
      </c>
      <c r="AR22" s="210">
        <v>0</v>
      </c>
      <c r="AS22" s="210">
        <v>0</v>
      </c>
      <c r="AT22" s="247">
        <v>0</v>
      </c>
      <c r="AU22" s="214">
        <v>0</v>
      </c>
      <c r="AV22" s="210">
        <v>0</v>
      </c>
      <c r="AW22" s="210">
        <v>0</v>
      </c>
      <c r="AX22" s="210">
        <v>0</v>
      </c>
      <c r="AY22" s="215">
        <v>0</v>
      </c>
      <c r="AZ22" s="209">
        <v>0</v>
      </c>
      <c r="BA22" s="210">
        <v>0</v>
      </c>
      <c r="BB22" s="210">
        <v>0</v>
      </c>
      <c r="BC22" s="215">
        <v>0</v>
      </c>
    </row>
    <row r="23" spans="2:55" s="261" customFormat="1" ht="21" customHeight="1">
      <c r="B23" s="198" t="s">
        <v>361</v>
      </c>
      <c r="C23" s="247">
        <v>0</v>
      </c>
      <c r="D23" s="286">
        <v>0</v>
      </c>
      <c r="E23" s="210">
        <v>0</v>
      </c>
      <c r="F23" s="210">
        <v>0</v>
      </c>
      <c r="G23" s="210">
        <v>0</v>
      </c>
      <c r="H23" s="210">
        <v>0</v>
      </c>
      <c r="I23" s="210">
        <v>0</v>
      </c>
      <c r="J23" s="210">
        <v>0</v>
      </c>
      <c r="K23" s="210">
        <v>0</v>
      </c>
      <c r="L23" s="210">
        <v>0</v>
      </c>
      <c r="M23" s="210">
        <v>0</v>
      </c>
      <c r="N23" s="210">
        <v>0</v>
      </c>
      <c r="O23" s="210">
        <v>0</v>
      </c>
      <c r="P23" s="210">
        <v>0</v>
      </c>
      <c r="Q23" s="215">
        <v>0</v>
      </c>
      <c r="R23" s="214">
        <v>0</v>
      </c>
      <c r="S23" s="210">
        <v>0</v>
      </c>
      <c r="T23" s="210">
        <v>0</v>
      </c>
      <c r="U23" s="210">
        <v>0</v>
      </c>
      <c r="V23" s="210">
        <v>0</v>
      </c>
      <c r="W23" s="210">
        <v>0</v>
      </c>
      <c r="X23" s="210">
        <v>0</v>
      </c>
      <c r="Y23" s="210">
        <v>0</v>
      </c>
      <c r="Z23" s="215">
        <v>0</v>
      </c>
      <c r="AA23" s="248">
        <v>0</v>
      </c>
      <c r="AB23" s="214">
        <v>0</v>
      </c>
      <c r="AC23" s="210">
        <v>0</v>
      </c>
      <c r="AD23" s="210">
        <v>0</v>
      </c>
      <c r="AE23" s="215">
        <v>0</v>
      </c>
      <c r="AF23" s="214">
        <v>0</v>
      </c>
      <c r="AG23" s="215">
        <v>0</v>
      </c>
      <c r="AH23" s="214">
        <v>0</v>
      </c>
      <c r="AI23" s="215">
        <v>0</v>
      </c>
      <c r="AJ23" s="210">
        <v>0</v>
      </c>
      <c r="AK23" s="210">
        <v>0</v>
      </c>
      <c r="AL23" s="210">
        <v>0</v>
      </c>
      <c r="AM23" s="247">
        <v>0</v>
      </c>
      <c r="AN23" s="248">
        <v>0</v>
      </c>
      <c r="AO23" s="209">
        <v>0</v>
      </c>
      <c r="AP23" s="210">
        <v>0</v>
      </c>
      <c r="AQ23" s="210">
        <v>0</v>
      </c>
      <c r="AR23" s="210">
        <v>0</v>
      </c>
      <c r="AS23" s="210">
        <v>0</v>
      </c>
      <c r="AT23" s="247">
        <v>0</v>
      </c>
      <c r="AU23" s="214">
        <v>0</v>
      </c>
      <c r="AV23" s="210">
        <v>0</v>
      </c>
      <c r="AW23" s="210">
        <v>0</v>
      </c>
      <c r="AX23" s="210">
        <v>0</v>
      </c>
      <c r="AY23" s="215">
        <v>0</v>
      </c>
      <c r="AZ23" s="209">
        <v>0</v>
      </c>
      <c r="BA23" s="210">
        <v>0</v>
      </c>
      <c r="BB23" s="210">
        <v>0</v>
      </c>
      <c r="BC23" s="215">
        <v>0</v>
      </c>
    </row>
    <row r="24" spans="2:55" s="261" customFormat="1" ht="21" customHeight="1">
      <c r="B24" s="198" t="s">
        <v>362</v>
      </c>
      <c r="C24" s="247">
        <v>0</v>
      </c>
      <c r="D24" s="286">
        <v>0</v>
      </c>
      <c r="E24" s="210">
        <v>0</v>
      </c>
      <c r="F24" s="210">
        <v>0</v>
      </c>
      <c r="G24" s="210">
        <v>0</v>
      </c>
      <c r="H24" s="210">
        <v>0</v>
      </c>
      <c r="I24" s="210">
        <v>0</v>
      </c>
      <c r="J24" s="210">
        <v>0</v>
      </c>
      <c r="K24" s="210">
        <v>0</v>
      </c>
      <c r="L24" s="210">
        <v>0</v>
      </c>
      <c r="M24" s="210">
        <v>0</v>
      </c>
      <c r="N24" s="210">
        <v>0</v>
      </c>
      <c r="O24" s="210">
        <v>0</v>
      </c>
      <c r="P24" s="210">
        <v>0</v>
      </c>
      <c r="Q24" s="215">
        <v>0</v>
      </c>
      <c r="R24" s="214">
        <v>0</v>
      </c>
      <c r="S24" s="210">
        <v>0</v>
      </c>
      <c r="T24" s="210">
        <v>0</v>
      </c>
      <c r="U24" s="210">
        <v>0</v>
      </c>
      <c r="V24" s="210">
        <v>0</v>
      </c>
      <c r="W24" s="210">
        <v>0</v>
      </c>
      <c r="X24" s="210">
        <v>0</v>
      </c>
      <c r="Y24" s="210">
        <v>0</v>
      </c>
      <c r="Z24" s="215">
        <v>0</v>
      </c>
      <c r="AA24" s="248">
        <v>0</v>
      </c>
      <c r="AB24" s="214">
        <v>0</v>
      </c>
      <c r="AC24" s="210">
        <v>0</v>
      </c>
      <c r="AD24" s="210">
        <v>0</v>
      </c>
      <c r="AE24" s="215">
        <v>0</v>
      </c>
      <c r="AF24" s="214">
        <v>0</v>
      </c>
      <c r="AG24" s="215">
        <v>0</v>
      </c>
      <c r="AH24" s="214">
        <v>0</v>
      </c>
      <c r="AI24" s="215">
        <v>0</v>
      </c>
      <c r="AJ24" s="210">
        <v>0</v>
      </c>
      <c r="AK24" s="210">
        <v>0</v>
      </c>
      <c r="AL24" s="210">
        <v>0</v>
      </c>
      <c r="AM24" s="247">
        <v>0</v>
      </c>
      <c r="AN24" s="248">
        <v>0</v>
      </c>
      <c r="AO24" s="209">
        <v>0</v>
      </c>
      <c r="AP24" s="210">
        <v>0</v>
      </c>
      <c r="AQ24" s="210">
        <v>0</v>
      </c>
      <c r="AR24" s="210">
        <v>0</v>
      </c>
      <c r="AS24" s="210">
        <v>0</v>
      </c>
      <c r="AT24" s="247">
        <v>0</v>
      </c>
      <c r="AU24" s="214">
        <v>0</v>
      </c>
      <c r="AV24" s="210">
        <v>0</v>
      </c>
      <c r="AW24" s="210">
        <v>0</v>
      </c>
      <c r="AX24" s="210">
        <v>0</v>
      </c>
      <c r="AY24" s="215">
        <v>0</v>
      </c>
      <c r="AZ24" s="209">
        <v>0</v>
      </c>
      <c r="BA24" s="210">
        <v>0</v>
      </c>
      <c r="BB24" s="210">
        <v>0</v>
      </c>
      <c r="BC24" s="215">
        <v>0</v>
      </c>
    </row>
    <row r="25" spans="2:55" s="261" customFormat="1" ht="21" customHeight="1" thickBot="1">
      <c r="B25" s="201" t="s">
        <v>363</v>
      </c>
      <c r="C25" s="250">
        <v>0</v>
      </c>
      <c r="D25" s="287">
        <v>0</v>
      </c>
      <c r="E25" s="249">
        <v>0</v>
      </c>
      <c r="F25" s="249">
        <v>0</v>
      </c>
      <c r="G25" s="249">
        <v>0</v>
      </c>
      <c r="H25" s="249">
        <v>0</v>
      </c>
      <c r="I25" s="249">
        <v>0</v>
      </c>
      <c r="J25" s="249">
        <v>0</v>
      </c>
      <c r="K25" s="249">
        <v>0</v>
      </c>
      <c r="L25" s="249">
        <v>0</v>
      </c>
      <c r="M25" s="249">
        <v>0</v>
      </c>
      <c r="N25" s="249">
        <v>0</v>
      </c>
      <c r="O25" s="249">
        <v>0</v>
      </c>
      <c r="P25" s="249">
        <v>0</v>
      </c>
      <c r="Q25" s="217">
        <v>0</v>
      </c>
      <c r="R25" s="216">
        <v>0</v>
      </c>
      <c r="S25" s="249">
        <v>0</v>
      </c>
      <c r="T25" s="249">
        <v>0</v>
      </c>
      <c r="U25" s="249">
        <v>0</v>
      </c>
      <c r="V25" s="249">
        <v>0</v>
      </c>
      <c r="W25" s="249">
        <v>0</v>
      </c>
      <c r="X25" s="249">
        <v>0</v>
      </c>
      <c r="Y25" s="249">
        <v>0</v>
      </c>
      <c r="Z25" s="217">
        <v>0</v>
      </c>
      <c r="AA25" s="260">
        <v>0</v>
      </c>
      <c r="AB25" s="216">
        <v>0</v>
      </c>
      <c r="AC25" s="249">
        <v>0</v>
      </c>
      <c r="AD25" s="249">
        <v>0</v>
      </c>
      <c r="AE25" s="217">
        <v>0</v>
      </c>
      <c r="AF25" s="216">
        <v>0</v>
      </c>
      <c r="AG25" s="217">
        <v>0</v>
      </c>
      <c r="AH25" s="216">
        <v>0</v>
      </c>
      <c r="AI25" s="217">
        <v>0</v>
      </c>
      <c r="AJ25" s="249">
        <v>0</v>
      </c>
      <c r="AK25" s="249">
        <v>0</v>
      </c>
      <c r="AL25" s="249">
        <v>0</v>
      </c>
      <c r="AM25" s="250">
        <v>0</v>
      </c>
      <c r="AN25" s="260">
        <v>0</v>
      </c>
      <c r="AO25" s="251">
        <v>0</v>
      </c>
      <c r="AP25" s="249">
        <v>0</v>
      </c>
      <c r="AQ25" s="249">
        <v>0</v>
      </c>
      <c r="AR25" s="249">
        <v>0</v>
      </c>
      <c r="AS25" s="249">
        <v>0</v>
      </c>
      <c r="AT25" s="250">
        <v>0</v>
      </c>
      <c r="AU25" s="216">
        <v>0</v>
      </c>
      <c r="AV25" s="249">
        <v>0</v>
      </c>
      <c r="AW25" s="249">
        <v>0</v>
      </c>
      <c r="AX25" s="249">
        <v>0</v>
      </c>
      <c r="AY25" s="217">
        <v>0</v>
      </c>
      <c r="AZ25" s="251">
        <v>0</v>
      </c>
      <c r="BA25" s="249">
        <v>0</v>
      </c>
      <c r="BB25" s="249">
        <v>0</v>
      </c>
      <c r="BC25" s="217">
        <v>0</v>
      </c>
    </row>
    <row r="26" spans="2:55" ht="21" customHeight="1" thickBot="1" thickTop="1">
      <c r="B26" s="252" t="s">
        <v>93</v>
      </c>
      <c r="C26" s="254">
        <f aca="true" t="shared" si="0" ref="C26:AH26">SUM(C6:C25)</f>
        <v>0</v>
      </c>
      <c r="D26" s="317">
        <f t="shared" si="0"/>
        <v>0</v>
      </c>
      <c r="E26" s="253">
        <f t="shared" si="0"/>
        <v>0</v>
      </c>
      <c r="F26" s="253">
        <f t="shared" si="0"/>
        <v>0</v>
      </c>
      <c r="G26" s="253">
        <f t="shared" si="0"/>
        <v>0</v>
      </c>
      <c r="H26" s="253">
        <f t="shared" si="0"/>
        <v>0</v>
      </c>
      <c r="I26" s="253">
        <f t="shared" si="0"/>
        <v>0</v>
      </c>
      <c r="J26" s="253">
        <f t="shared" si="0"/>
        <v>0</v>
      </c>
      <c r="K26" s="253">
        <f t="shared" si="0"/>
        <v>0</v>
      </c>
      <c r="L26" s="253">
        <f t="shared" si="0"/>
        <v>0</v>
      </c>
      <c r="M26" s="253">
        <f t="shared" si="0"/>
        <v>0</v>
      </c>
      <c r="N26" s="253">
        <f t="shared" si="0"/>
        <v>0</v>
      </c>
      <c r="O26" s="253">
        <f t="shared" si="0"/>
        <v>0</v>
      </c>
      <c r="P26" s="253">
        <f t="shared" si="0"/>
        <v>0</v>
      </c>
      <c r="Q26" s="219">
        <f t="shared" si="0"/>
        <v>0</v>
      </c>
      <c r="R26" s="218">
        <f t="shared" si="0"/>
        <v>0</v>
      </c>
      <c r="S26" s="253">
        <f t="shared" si="0"/>
        <v>0</v>
      </c>
      <c r="T26" s="212">
        <f t="shared" si="0"/>
        <v>0</v>
      </c>
      <c r="U26" s="212">
        <f t="shared" si="0"/>
        <v>0</v>
      </c>
      <c r="V26" s="212">
        <f t="shared" si="0"/>
        <v>0</v>
      </c>
      <c r="W26" s="212">
        <f t="shared" si="0"/>
        <v>0</v>
      </c>
      <c r="X26" s="212">
        <f t="shared" si="0"/>
        <v>0</v>
      </c>
      <c r="Y26" s="212">
        <f t="shared" si="0"/>
        <v>0</v>
      </c>
      <c r="Z26" s="255">
        <f t="shared" si="0"/>
        <v>0</v>
      </c>
      <c r="AA26" s="256">
        <f t="shared" si="0"/>
        <v>0</v>
      </c>
      <c r="AB26" s="257">
        <f t="shared" si="0"/>
        <v>0</v>
      </c>
      <c r="AC26" s="212">
        <f t="shared" si="0"/>
        <v>0</v>
      </c>
      <c r="AD26" s="212">
        <f t="shared" si="0"/>
        <v>0</v>
      </c>
      <c r="AE26" s="255">
        <f t="shared" si="0"/>
        <v>0</v>
      </c>
      <c r="AF26" s="257">
        <f t="shared" si="0"/>
        <v>0</v>
      </c>
      <c r="AG26" s="255">
        <f t="shared" si="0"/>
        <v>0</v>
      </c>
      <c r="AH26" s="257">
        <f t="shared" si="0"/>
        <v>0</v>
      </c>
      <c r="AI26" s="255">
        <f aca="true" t="shared" si="1" ref="AI26:BC26">SUM(AI6:AI25)</f>
        <v>0</v>
      </c>
      <c r="AJ26" s="212">
        <f t="shared" si="1"/>
        <v>0</v>
      </c>
      <c r="AK26" s="212">
        <f t="shared" si="1"/>
        <v>0</v>
      </c>
      <c r="AL26" s="212">
        <f t="shared" si="1"/>
        <v>0</v>
      </c>
      <c r="AM26" s="258">
        <f t="shared" si="1"/>
        <v>0</v>
      </c>
      <c r="AN26" s="256">
        <f t="shared" si="1"/>
        <v>0</v>
      </c>
      <c r="AO26" s="211">
        <f t="shared" si="1"/>
        <v>0</v>
      </c>
      <c r="AP26" s="212">
        <f t="shared" si="1"/>
        <v>0</v>
      </c>
      <c r="AQ26" s="212">
        <f t="shared" si="1"/>
        <v>0</v>
      </c>
      <c r="AR26" s="212">
        <f t="shared" si="1"/>
        <v>0</v>
      </c>
      <c r="AS26" s="212">
        <f t="shared" si="1"/>
        <v>0</v>
      </c>
      <c r="AT26" s="258">
        <f t="shared" si="1"/>
        <v>0</v>
      </c>
      <c r="AU26" s="218">
        <f t="shared" si="1"/>
        <v>0</v>
      </c>
      <c r="AV26" s="253">
        <f t="shared" si="1"/>
        <v>0</v>
      </c>
      <c r="AW26" s="253">
        <f t="shared" si="1"/>
        <v>0</v>
      </c>
      <c r="AX26" s="253">
        <f t="shared" si="1"/>
        <v>0</v>
      </c>
      <c r="AY26" s="219">
        <f t="shared" si="1"/>
        <v>0</v>
      </c>
      <c r="AZ26" s="259">
        <f t="shared" si="1"/>
        <v>0</v>
      </c>
      <c r="BA26" s="253">
        <f t="shared" si="1"/>
        <v>0</v>
      </c>
      <c r="BB26" s="253">
        <f t="shared" si="1"/>
        <v>0</v>
      </c>
      <c r="BC26" s="219">
        <f t="shared" si="1"/>
        <v>0</v>
      </c>
    </row>
    <row r="27" ht="13.5" thickTop="1"/>
  </sheetData>
  <sheetProtection/>
  <mergeCells count="66">
    <mergeCell ref="AT4:AT5"/>
    <mergeCell ref="BA4:BA5"/>
    <mergeCell ref="AV3:AV5"/>
    <mergeCell ref="AW3:AW5"/>
    <mergeCell ref="V4:V5"/>
    <mergeCell ref="W4:W5"/>
    <mergeCell ref="X4:X5"/>
    <mergeCell ref="Y4:Y5"/>
    <mergeCell ref="BA3:BC3"/>
    <mergeCell ref="AQ3:AR3"/>
    <mergeCell ref="BB4:BB5"/>
    <mergeCell ref="BC4:BC5"/>
    <mergeCell ref="Z4:Z5"/>
    <mergeCell ref="AQ4:AQ5"/>
    <mergeCell ref="AR4:AR5"/>
    <mergeCell ref="AS4:AS5"/>
    <mergeCell ref="AO3:AO5"/>
    <mergeCell ref="AS3:AT3"/>
    <mergeCell ref="AU3:AU5"/>
    <mergeCell ref="AP3:AP5"/>
    <mergeCell ref="P4:P5"/>
    <mergeCell ref="Q4:Q5"/>
    <mergeCell ref="R4:R5"/>
    <mergeCell ref="S4:S5"/>
    <mergeCell ref="T4:T5"/>
    <mergeCell ref="U4:U5"/>
    <mergeCell ref="E4:E5"/>
    <mergeCell ref="F4:F5"/>
    <mergeCell ref="G4:G5"/>
    <mergeCell ref="H4:H5"/>
    <mergeCell ref="I4:I5"/>
    <mergeCell ref="AM3:AM5"/>
    <mergeCell ref="N4:N5"/>
    <mergeCell ref="O4:O5"/>
    <mergeCell ref="AE3:AE5"/>
    <mergeCell ref="AG3:AG5"/>
    <mergeCell ref="AZ2:BC2"/>
    <mergeCell ref="E3:F3"/>
    <mergeCell ref="G3:O3"/>
    <mergeCell ref="P3:Q3"/>
    <mergeCell ref="R3:U3"/>
    <mergeCell ref="V3:Z3"/>
    <mergeCell ref="AX3:AX5"/>
    <mergeCell ref="AY3:AY5"/>
    <mergeCell ref="AC3:AC5"/>
    <mergeCell ref="AD3:AD5"/>
    <mergeCell ref="AF2:AG2"/>
    <mergeCell ref="AH2:AI2"/>
    <mergeCell ref="AJ2:AM2"/>
    <mergeCell ref="AN2:AN5"/>
    <mergeCell ref="AO2:AT2"/>
    <mergeCell ref="AU2:AY2"/>
    <mergeCell ref="AI3:AI5"/>
    <mergeCell ref="AJ3:AJ5"/>
    <mergeCell ref="AK3:AK5"/>
    <mergeCell ref="AL3:AL5"/>
    <mergeCell ref="C2:C5"/>
    <mergeCell ref="D2:D5"/>
    <mergeCell ref="E2:Q2"/>
    <mergeCell ref="R2:Z2"/>
    <mergeCell ref="AA2:AA5"/>
    <mergeCell ref="AB2:AE2"/>
    <mergeCell ref="J4:J5"/>
    <mergeCell ref="K4:K5"/>
    <mergeCell ref="L4:L5"/>
    <mergeCell ref="M4: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BC26"/>
  <sheetViews>
    <sheetView view="pageBreakPreview" zoomScale="60" zoomScaleNormal="60" zoomScalePageLayoutView="0" workbookViewId="0" topLeftCell="A1">
      <pane xSplit="4" ySplit="5" topLeftCell="J21" activePane="bottomRight" state="frozen"/>
      <selection pane="topLeft" activeCell="A1" sqref="A1"/>
      <selection pane="topRight" activeCell="E1" sqref="E1"/>
      <selection pane="bottomLeft" activeCell="A6" sqref="A6"/>
      <selection pane="bottomRight" activeCell="AX38" sqref="AX38"/>
    </sheetView>
  </sheetViews>
  <sheetFormatPr defaultColWidth="8.875" defaultRowHeight="13.5"/>
  <cols>
    <col min="1" max="1" width="8.875" style="213" customWidth="1"/>
    <col min="2" max="2" width="22.50390625" style="213" customWidth="1"/>
    <col min="3" max="31" width="6.125" style="213" customWidth="1"/>
    <col min="32" max="32" width="8.625" style="213" customWidth="1"/>
    <col min="33" max="56" width="6.125" style="213" customWidth="1"/>
    <col min="57" max="16384" width="8.875" style="213" customWidth="1"/>
  </cols>
  <sheetData>
    <row r="1" spans="1:55" s="208" customFormat="1" ht="14.25" thickBot="1">
      <c r="A1" s="330"/>
      <c r="B1" s="239" t="s">
        <v>182</v>
      </c>
      <c r="C1" s="240"/>
      <c r="BC1" s="241" t="s">
        <v>55</v>
      </c>
    </row>
    <row r="2" spans="2:55" s="242" customFormat="1" ht="30" customHeight="1" thickTop="1">
      <c r="B2" s="243"/>
      <c r="C2" s="657" t="s">
        <v>340</v>
      </c>
      <c r="D2" s="597" t="s">
        <v>120</v>
      </c>
      <c r="E2" s="592" t="s">
        <v>121</v>
      </c>
      <c r="F2" s="593"/>
      <c r="G2" s="593"/>
      <c r="H2" s="593"/>
      <c r="I2" s="593"/>
      <c r="J2" s="593"/>
      <c r="K2" s="593"/>
      <c r="L2" s="593"/>
      <c r="M2" s="593"/>
      <c r="N2" s="593"/>
      <c r="O2" s="593"/>
      <c r="P2" s="593"/>
      <c r="Q2" s="577"/>
      <c r="R2" s="576" t="s">
        <v>122</v>
      </c>
      <c r="S2" s="593"/>
      <c r="T2" s="593"/>
      <c r="U2" s="593"/>
      <c r="V2" s="593"/>
      <c r="W2" s="593"/>
      <c r="X2" s="593"/>
      <c r="Y2" s="593"/>
      <c r="Z2" s="577"/>
      <c r="AA2" s="594" t="s">
        <v>123</v>
      </c>
      <c r="AB2" s="597" t="s">
        <v>124</v>
      </c>
      <c r="AC2" s="598"/>
      <c r="AD2" s="598"/>
      <c r="AE2" s="599"/>
      <c r="AF2" s="597" t="s">
        <v>180</v>
      </c>
      <c r="AG2" s="599"/>
      <c r="AH2" s="597" t="s">
        <v>181</v>
      </c>
      <c r="AI2" s="599"/>
      <c r="AJ2" s="659" t="s">
        <v>130</v>
      </c>
      <c r="AK2" s="598"/>
      <c r="AL2" s="598"/>
      <c r="AM2" s="598"/>
      <c r="AN2" s="594" t="s">
        <v>129</v>
      </c>
      <c r="AO2" s="593" t="s">
        <v>131</v>
      </c>
      <c r="AP2" s="593"/>
      <c r="AQ2" s="593"/>
      <c r="AR2" s="593"/>
      <c r="AS2" s="593"/>
      <c r="AT2" s="593"/>
      <c r="AU2" s="576" t="s">
        <v>132</v>
      </c>
      <c r="AV2" s="593"/>
      <c r="AW2" s="593"/>
      <c r="AX2" s="593"/>
      <c r="AY2" s="577"/>
      <c r="AZ2" s="598" t="s">
        <v>178</v>
      </c>
      <c r="BA2" s="598"/>
      <c r="BB2" s="598"/>
      <c r="BC2" s="599"/>
    </row>
    <row r="3" spans="2:55" s="242" customFormat="1" ht="44.25" customHeight="1">
      <c r="B3" s="244"/>
      <c r="C3" s="607"/>
      <c r="D3" s="658"/>
      <c r="E3" s="610" t="s">
        <v>134</v>
      </c>
      <c r="F3" s="611"/>
      <c r="G3" s="610" t="s">
        <v>135</v>
      </c>
      <c r="H3" s="612"/>
      <c r="I3" s="612"/>
      <c r="J3" s="612"/>
      <c r="K3" s="612"/>
      <c r="L3" s="612"/>
      <c r="M3" s="612"/>
      <c r="N3" s="612"/>
      <c r="O3" s="611"/>
      <c r="P3" s="610" t="s">
        <v>136</v>
      </c>
      <c r="Q3" s="613"/>
      <c r="R3" s="614" t="s">
        <v>137</v>
      </c>
      <c r="S3" s="615"/>
      <c r="T3" s="615"/>
      <c r="U3" s="616"/>
      <c r="V3" s="617" t="s">
        <v>138</v>
      </c>
      <c r="W3" s="617"/>
      <c r="X3" s="617"/>
      <c r="Y3" s="617"/>
      <c r="Z3" s="618"/>
      <c r="AA3" s="595"/>
      <c r="AB3" s="226"/>
      <c r="AC3" s="606" t="s">
        <v>139</v>
      </c>
      <c r="AD3" s="606" t="s">
        <v>140</v>
      </c>
      <c r="AE3" s="578" t="s">
        <v>141</v>
      </c>
      <c r="AF3" s="226"/>
      <c r="AG3" s="578" t="s">
        <v>142</v>
      </c>
      <c r="AH3" s="315"/>
      <c r="AI3" s="578" t="s">
        <v>143</v>
      </c>
      <c r="AJ3" s="600" t="s">
        <v>144</v>
      </c>
      <c r="AK3" s="600" t="s">
        <v>145</v>
      </c>
      <c r="AL3" s="621" t="s">
        <v>146</v>
      </c>
      <c r="AM3" s="660" t="s">
        <v>147</v>
      </c>
      <c r="AN3" s="595"/>
      <c r="AO3" s="627" t="s">
        <v>148</v>
      </c>
      <c r="AP3" s="627" t="s">
        <v>149</v>
      </c>
      <c r="AQ3" s="610" t="s">
        <v>142</v>
      </c>
      <c r="AR3" s="612"/>
      <c r="AS3" s="610" t="s">
        <v>150</v>
      </c>
      <c r="AT3" s="612"/>
      <c r="AU3" s="581" t="s">
        <v>151</v>
      </c>
      <c r="AV3" s="600" t="s">
        <v>152</v>
      </c>
      <c r="AW3" s="600" t="s">
        <v>153</v>
      </c>
      <c r="AX3" s="600" t="s">
        <v>154</v>
      </c>
      <c r="AY3" s="619" t="s">
        <v>155</v>
      </c>
      <c r="AZ3" s="316"/>
      <c r="BA3" s="610" t="s">
        <v>156</v>
      </c>
      <c r="BB3" s="612"/>
      <c r="BC3" s="613"/>
    </row>
    <row r="4" spans="2:55" s="242" customFormat="1" ht="27" customHeight="1">
      <c r="B4" s="244"/>
      <c r="C4" s="607"/>
      <c r="D4" s="658"/>
      <c r="E4" s="600" t="s">
        <v>157</v>
      </c>
      <c r="F4" s="600" t="s">
        <v>72</v>
      </c>
      <c r="G4" s="600" t="s">
        <v>78</v>
      </c>
      <c r="H4" s="600" t="s">
        <v>158</v>
      </c>
      <c r="I4" s="600" t="s">
        <v>159</v>
      </c>
      <c r="J4" s="600" t="s">
        <v>80</v>
      </c>
      <c r="K4" s="600" t="s">
        <v>160</v>
      </c>
      <c r="L4" s="600" t="s">
        <v>82</v>
      </c>
      <c r="M4" s="600" t="s">
        <v>161</v>
      </c>
      <c r="N4" s="600" t="s">
        <v>162</v>
      </c>
      <c r="O4" s="600" t="s">
        <v>72</v>
      </c>
      <c r="P4" s="600" t="s">
        <v>163</v>
      </c>
      <c r="Q4" s="578" t="s">
        <v>164</v>
      </c>
      <c r="R4" s="630" t="s">
        <v>165</v>
      </c>
      <c r="S4" s="545" t="s">
        <v>166</v>
      </c>
      <c r="T4" s="545" t="s">
        <v>167</v>
      </c>
      <c r="U4" s="631" t="s">
        <v>168</v>
      </c>
      <c r="V4" s="545" t="s">
        <v>169</v>
      </c>
      <c r="W4" s="545" t="s">
        <v>152</v>
      </c>
      <c r="X4" s="545" t="s">
        <v>153</v>
      </c>
      <c r="Y4" s="631" t="s">
        <v>154</v>
      </c>
      <c r="Z4" s="546" t="s">
        <v>155</v>
      </c>
      <c r="AA4" s="595"/>
      <c r="AB4" s="226"/>
      <c r="AC4" s="607"/>
      <c r="AD4" s="607"/>
      <c r="AE4" s="579"/>
      <c r="AF4" s="226"/>
      <c r="AG4" s="579"/>
      <c r="AH4" s="315"/>
      <c r="AI4" s="579"/>
      <c r="AJ4" s="609"/>
      <c r="AK4" s="609"/>
      <c r="AL4" s="623"/>
      <c r="AM4" s="661"/>
      <c r="AN4" s="595"/>
      <c r="AO4" s="628"/>
      <c r="AP4" s="628"/>
      <c r="AQ4" s="600" t="s">
        <v>170</v>
      </c>
      <c r="AR4" s="600" t="s">
        <v>171</v>
      </c>
      <c r="AS4" s="621" t="s">
        <v>172</v>
      </c>
      <c r="AT4" s="663" t="s">
        <v>72</v>
      </c>
      <c r="AU4" s="582"/>
      <c r="AV4" s="609"/>
      <c r="AW4" s="609"/>
      <c r="AX4" s="609"/>
      <c r="AY4" s="619"/>
      <c r="AZ4" s="316"/>
      <c r="BA4" s="621" t="s">
        <v>173</v>
      </c>
      <c r="BB4" s="621" t="s">
        <v>174</v>
      </c>
      <c r="BC4" s="578" t="s">
        <v>72</v>
      </c>
    </row>
    <row r="5" spans="2:55" s="245" customFormat="1" ht="171" customHeight="1">
      <c r="B5" s="246"/>
      <c r="C5" s="607"/>
      <c r="D5" s="614"/>
      <c r="E5" s="601"/>
      <c r="F5" s="601"/>
      <c r="G5" s="601"/>
      <c r="H5" s="601"/>
      <c r="I5" s="601"/>
      <c r="J5" s="601"/>
      <c r="K5" s="601"/>
      <c r="L5" s="601"/>
      <c r="M5" s="601"/>
      <c r="N5" s="601"/>
      <c r="O5" s="601"/>
      <c r="P5" s="601"/>
      <c r="Q5" s="580"/>
      <c r="R5" s="581"/>
      <c r="S5" s="600"/>
      <c r="T5" s="600"/>
      <c r="U5" s="606"/>
      <c r="V5" s="600"/>
      <c r="W5" s="600"/>
      <c r="X5" s="600"/>
      <c r="Y5" s="606"/>
      <c r="Z5" s="578"/>
      <c r="AA5" s="596"/>
      <c r="AB5" s="230"/>
      <c r="AC5" s="608"/>
      <c r="AD5" s="608"/>
      <c r="AE5" s="580"/>
      <c r="AF5" s="230"/>
      <c r="AG5" s="580"/>
      <c r="AH5" s="232"/>
      <c r="AI5" s="580"/>
      <c r="AJ5" s="601"/>
      <c r="AK5" s="601"/>
      <c r="AL5" s="622"/>
      <c r="AM5" s="662"/>
      <c r="AN5" s="596"/>
      <c r="AO5" s="629"/>
      <c r="AP5" s="629"/>
      <c r="AQ5" s="601"/>
      <c r="AR5" s="601"/>
      <c r="AS5" s="622"/>
      <c r="AT5" s="604"/>
      <c r="AU5" s="583"/>
      <c r="AV5" s="601"/>
      <c r="AW5" s="601"/>
      <c r="AX5" s="601"/>
      <c r="AY5" s="620"/>
      <c r="AZ5" s="314"/>
      <c r="BA5" s="622"/>
      <c r="BB5" s="622"/>
      <c r="BC5" s="580"/>
    </row>
    <row r="6" spans="2:55" s="261" customFormat="1" ht="21" customHeight="1">
      <c r="B6" s="198" t="s">
        <v>344</v>
      </c>
      <c r="C6" s="247">
        <v>0</v>
      </c>
      <c r="D6" s="286">
        <v>0</v>
      </c>
      <c r="E6" s="210">
        <v>0</v>
      </c>
      <c r="F6" s="210">
        <v>0</v>
      </c>
      <c r="G6" s="210">
        <v>0</v>
      </c>
      <c r="H6" s="210">
        <v>0</v>
      </c>
      <c r="I6" s="210">
        <v>0</v>
      </c>
      <c r="J6" s="210">
        <v>0</v>
      </c>
      <c r="K6" s="210">
        <v>0</v>
      </c>
      <c r="L6" s="210">
        <v>0</v>
      </c>
      <c r="M6" s="210">
        <v>0</v>
      </c>
      <c r="N6" s="210">
        <v>0</v>
      </c>
      <c r="O6" s="210">
        <v>0</v>
      </c>
      <c r="P6" s="210">
        <v>0</v>
      </c>
      <c r="Q6" s="215">
        <v>0</v>
      </c>
      <c r="R6" s="214">
        <v>0</v>
      </c>
      <c r="S6" s="210">
        <v>0</v>
      </c>
      <c r="T6" s="210">
        <v>0</v>
      </c>
      <c r="U6" s="210">
        <v>0</v>
      </c>
      <c r="V6" s="210">
        <v>0</v>
      </c>
      <c r="W6" s="210">
        <v>0</v>
      </c>
      <c r="X6" s="210">
        <v>0</v>
      </c>
      <c r="Y6" s="210">
        <v>0</v>
      </c>
      <c r="Z6" s="215">
        <v>0</v>
      </c>
      <c r="AA6" s="248">
        <v>0</v>
      </c>
      <c r="AB6" s="214">
        <v>0</v>
      </c>
      <c r="AC6" s="210">
        <v>0</v>
      </c>
      <c r="AD6" s="210">
        <v>0</v>
      </c>
      <c r="AE6" s="215">
        <v>0</v>
      </c>
      <c r="AF6" s="214">
        <v>0</v>
      </c>
      <c r="AG6" s="215">
        <v>0</v>
      </c>
      <c r="AH6" s="214">
        <v>0</v>
      </c>
      <c r="AI6" s="215">
        <v>0</v>
      </c>
      <c r="AJ6" s="210">
        <v>0</v>
      </c>
      <c r="AK6" s="210">
        <v>0</v>
      </c>
      <c r="AL6" s="210">
        <v>0</v>
      </c>
      <c r="AM6" s="247">
        <v>0</v>
      </c>
      <c r="AN6" s="248">
        <v>0</v>
      </c>
      <c r="AO6" s="209">
        <v>0</v>
      </c>
      <c r="AP6" s="210">
        <v>0</v>
      </c>
      <c r="AQ6" s="210">
        <v>0</v>
      </c>
      <c r="AR6" s="210">
        <v>0</v>
      </c>
      <c r="AS6" s="210">
        <v>0</v>
      </c>
      <c r="AT6" s="247">
        <v>0</v>
      </c>
      <c r="AU6" s="214">
        <v>0</v>
      </c>
      <c r="AV6" s="210">
        <v>0</v>
      </c>
      <c r="AW6" s="210">
        <v>0</v>
      </c>
      <c r="AX6" s="210">
        <v>0</v>
      </c>
      <c r="AY6" s="215">
        <v>0</v>
      </c>
      <c r="AZ6" s="209">
        <v>0</v>
      </c>
      <c r="BA6" s="210">
        <v>0</v>
      </c>
      <c r="BB6" s="210">
        <v>0</v>
      </c>
      <c r="BC6" s="215">
        <v>0</v>
      </c>
    </row>
    <row r="7" spans="2:55" s="261" customFormat="1" ht="21" customHeight="1">
      <c r="B7" s="198" t="s">
        <v>345</v>
      </c>
      <c r="C7" s="247">
        <v>0</v>
      </c>
      <c r="D7" s="286">
        <v>0</v>
      </c>
      <c r="E7" s="210">
        <v>0</v>
      </c>
      <c r="F7" s="210">
        <v>0</v>
      </c>
      <c r="G7" s="210">
        <v>0</v>
      </c>
      <c r="H7" s="210">
        <v>0</v>
      </c>
      <c r="I7" s="210">
        <v>0</v>
      </c>
      <c r="J7" s="210">
        <v>0</v>
      </c>
      <c r="K7" s="210">
        <v>0</v>
      </c>
      <c r="L7" s="210">
        <v>0</v>
      </c>
      <c r="M7" s="210">
        <v>0</v>
      </c>
      <c r="N7" s="210">
        <v>0</v>
      </c>
      <c r="O7" s="210">
        <v>0</v>
      </c>
      <c r="P7" s="210">
        <v>0</v>
      </c>
      <c r="Q7" s="215">
        <v>0</v>
      </c>
      <c r="R7" s="214">
        <v>0</v>
      </c>
      <c r="S7" s="210">
        <v>0</v>
      </c>
      <c r="T7" s="210">
        <v>0</v>
      </c>
      <c r="U7" s="210">
        <v>0</v>
      </c>
      <c r="V7" s="210">
        <v>0</v>
      </c>
      <c r="W7" s="210">
        <v>0</v>
      </c>
      <c r="X7" s="210">
        <v>0</v>
      </c>
      <c r="Y7" s="210">
        <v>0</v>
      </c>
      <c r="Z7" s="215">
        <v>0</v>
      </c>
      <c r="AA7" s="248">
        <v>0</v>
      </c>
      <c r="AB7" s="214">
        <v>0</v>
      </c>
      <c r="AC7" s="210">
        <v>0</v>
      </c>
      <c r="AD7" s="210">
        <v>0</v>
      </c>
      <c r="AE7" s="215">
        <v>0</v>
      </c>
      <c r="AF7" s="214">
        <v>0</v>
      </c>
      <c r="AG7" s="215">
        <v>0</v>
      </c>
      <c r="AH7" s="214">
        <v>0</v>
      </c>
      <c r="AI7" s="215">
        <v>0</v>
      </c>
      <c r="AJ7" s="210">
        <v>0</v>
      </c>
      <c r="AK7" s="210">
        <v>0</v>
      </c>
      <c r="AL7" s="210">
        <v>0</v>
      </c>
      <c r="AM7" s="247">
        <v>0</v>
      </c>
      <c r="AN7" s="248">
        <v>0</v>
      </c>
      <c r="AO7" s="209">
        <v>0</v>
      </c>
      <c r="AP7" s="210">
        <v>0</v>
      </c>
      <c r="AQ7" s="210">
        <v>0</v>
      </c>
      <c r="AR7" s="210">
        <v>0</v>
      </c>
      <c r="AS7" s="210">
        <v>0</v>
      </c>
      <c r="AT7" s="247">
        <v>0</v>
      </c>
      <c r="AU7" s="214">
        <v>0</v>
      </c>
      <c r="AV7" s="210">
        <v>0</v>
      </c>
      <c r="AW7" s="210">
        <v>0</v>
      </c>
      <c r="AX7" s="210">
        <v>0</v>
      </c>
      <c r="AY7" s="215">
        <v>0</v>
      </c>
      <c r="AZ7" s="209">
        <v>0</v>
      </c>
      <c r="BA7" s="210">
        <v>0</v>
      </c>
      <c r="BB7" s="210">
        <v>0</v>
      </c>
      <c r="BC7" s="215">
        <v>0</v>
      </c>
    </row>
    <row r="8" spans="2:55" s="261" customFormat="1" ht="21" customHeight="1">
      <c r="B8" s="198" t="s">
        <v>346</v>
      </c>
      <c r="C8" s="247">
        <v>0</v>
      </c>
      <c r="D8" s="286">
        <v>0</v>
      </c>
      <c r="E8" s="210">
        <v>0</v>
      </c>
      <c r="F8" s="210">
        <v>0</v>
      </c>
      <c r="G8" s="210">
        <v>0</v>
      </c>
      <c r="H8" s="210">
        <v>0</v>
      </c>
      <c r="I8" s="210">
        <v>0</v>
      </c>
      <c r="J8" s="210">
        <v>0</v>
      </c>
      <c r="K8" s="210">
        <v>0</v>
      </c>
      <c r="L8" s="210">
        <v>0</v>
      </c>
      <c r="M8" s="210">
        <v>0</v>
      </c>
      <c r="N8" s="210">
        <v>0</v>
      </c>
      <c r="O8" s="210">
        <v>0</v>
      </c>
      <c r="P8" s="210">
        <v>0</v>
      </c>
      <c r="Q8" s="215">
        <v>0</v>
      </c>
      <c r="R8" s="214">
        <v>0</v>
      </c>
      <c r="S8" s="210">
        <v>0</v>
      </c>
      <c r="T8" s="210">
        <v>0</v>
      </c>
      <c r="U8" s="210">
        <v>0</v>
      </c>
      <c r="V8" s="210">
        <v>0</v>
      </c>
      <c r="W8" s="210">
        <v>0</v>
      </c>
      <c r="X8" s="210">
        <v>0</v>
      </c>
      <c r="Y8" s="210">
        <v>0</v>
      </c>
      <c r="Z8" s="215">
        <v>0</v>
      </c>
      <c r="AA8" s="248">
        <v>0</v>
      </c>
      <c r="AB8" s="214">
        <v>0</v>
      </c>
      <c r="AC8" s="210">
        <v>0</v>
      </c>
      <c r="AD8" s="210">
        <v>0</v>
      </c>
      <c r="AE8" s="215">
        <v>0</v>
      </c>
      <c r="AF8" s="214">
        <v>0</v>
      </c>
      <c r="AG8" s="215">
        <v>0</v>
      </c>
      <c r="AH8" s="214">
        <v>0</v>
      </c>
      <c r="AI8" s="215">
        <v>0</v>
      </c>
      <c r="AJ8" s="210">
        <v>0</v>
      </c>
      <c r="AK8" s="210">
        <v>0</v>
      </c>
      <c r="AL8" s="210">
        <v>0</v>
      </c>
      <c r="AM8" s="247">
        <v>0</v>
      </c>
      <c r="AN8" s="248">
        <v>0</v>
      </c>
      <c r="AO8" s="209">
        <v>0</v>
      </c>
      <c r="AP8" s="210">
        <v>0</v>
      </c>
      <c r="AQ8" s="210">
        <v>0</v>
      </c>
      <c r="AR8" s="210">
        <v>0</v>
      </c>
      <c r="AS8" s="210">
        <v>0</v>
      </c>
      <c r="AT8" s="247">
        <v>0</v>
      </c>
      <c r="AU8" s="214">
        <v>0</v>
      </c>
      <c r="AV8" s="210">
        <v>0</v>
      </c>
      <c r="AW8" s="210">
        <v>0</v>
      </c>
      <c r="AX8" s="210">
        <v>0</v>
      </c>
      <c r="AY8" s="215">
        <v>0</v>
      </c>
      <c r="AZ8" s="209">
        <v>0</v>
      </c>
      <c r="BA8" s="210">
        <v>0</v>
      </c>
      <c r="BB8" s="210">
        <v>0</v>
      </c>
      <c r="BC8" s="215">
        <v>0</v>
      </c>
    </row>
    <row r="9" spans="2:55" s="261" customFormat="1" ht="21" customHeight="1">
      <c r="B9" s="198" t="s">
        <v>347</v>
      </c>
      <c r="C9" s="247">
        <v>0</v>
      </c>
      <c r="D9" s="286">
        <v>0</v>
      </c>
      <c r="E9" s="210">
        <v>0</v>
      </c>
      <c r="F9" s="210">
        <v>0</v>
      </c>
      <c r="G9" s="210">
        <v>0</v>
      </c>
      <c r="H9" s="210">
        <v>0</v>
      </c>
      <c r="I9" s="210">
        <v>0</v>
      </c>
      <c r="J9" s="210">
        <v>0</v>
      </c>
      <c r="K9" s="210">
        <v>0</v>
      </c>
      <c r="L9" s="210">
        <v>0</v>
      </c>
      <c r="M9" s="210">
        <v>0</v>
      </c>
      <c r="N9" s="210">
        <v>0</v>
      </c>
      <c r="O9" s="210">
        <v>0</v>
      </c>
      <c r="P9" s="210">
        <v>0</v>
      </c>
      <c r="Q9" s="215">
        <v>0</v>
      </c>
      <c r="R9" s="214">
        <v>0</v>
      </c>
      <c r="S9" s="210">
        <v>0</v>
      </c>
      <c r="T9" s="210">
        <v>0</v>
      </c>
      <c r="U9" s="210">
        <v>0</v>
      </c>
      <c r="V9" s="210">
        <v>0</v>
      </c>
      <c r="W9" s="210">
        <v>0</v>
      </c>
      <c r="X9" s="210">
        <v>0</v>
      </c>
      <c r="Y9" s="210">
        <v>0</v>
      </c>
      <c r="Z9" s="215">
        <v>0</v>
      </c>
      <c r="AA9" s="248">
        <v>0</v>
      </c>
      <c r="AB9" s="214">
        <v>0</v>
      </c>
      <c r="AC9" s="210">
        <v>0</v>
      </c>
      <c r="AD9" s="210">
        <v>0</v>
      </c>
      <c r="AE9" s="215">
        <v>0</v>
      </c>
      <c r="AF9" s="214">
        <v>0</v>
      </c>
      <c r="AG9" s="215">
        <v>0</v>
      </c>
      <c r="AH9" s="214">
        <v>0</v>
      </c>
      <c r="AI9" s="215">
        <v>0</v>
      </c>
      <c r="AJ9" s="210">
        <v>0</v>
      </c>
      <c r="AK9" s="210">
        <v>0</v>
      </c>
      <c r="AL9" s="210">
        <v>0</v>
      </c>
      <c r="AM9" s="247">
        <v>0</v>
      </c>
      <c r="AN9" s="248">
        <v>0</v>
      </c>
      <c r="AO9" s="209">
        <v>0</v>
      </c>
      <c r="AP9" s="210">
        <v>0</v>
      </c>
      <c r="AQ9" s="210">
        <v>0</v>
      </c>
      <c r="AR9" s="210">
        <v>0</v>
      </c>
      <c r="AS9" s="210">
        <v>0</v>
      </c>
      <c r="AT9" s="247">
        <v>0</v>
      </c>
      <c r="AU9" s="214">
        <v>0</v>
      </c>
      <c r="AV9" s="210">
        <v>0</v>
      </c>
      <c r="AW9" s="210">
        <v>0</v>
      </c>
      <c r="AX9" s="210">
        <v>0</v>
      </c>
      <c r="AY9" s="215">
        <v>0</v>
      </c>
      <c r="AZ9" s="209">
        <v>0</v>
      </c>
      <c r="BA9" s="210">
        <v>0</v>
      </c>
      <c r="BB9" s="210">
        <v>0</v>
      </c>
      <c r="BC9" s="215">
        <v>0</v>
      </c>
    </row>
    <row r="10" spans="2:55" s="261" customFormat="1" ht="21" customHeight="1">
      <c r="B10" s="198" t="s">
        <v>348</v>
      </c>
      <c r="C10" s="247">
        <v>0</v>
      </c>
      <c r="D10" s="286">
        <v>0</v>
      </c>
      <c r="E10" s="210">
        <v>0</v>
      </c>
      <c r="F10" s="210">
        <v>0</v>
      </c>
      <c r="G10" s="210">
        <v>0</v>
      </c>
      <c r="H10" s="210">
        <v>0</v>
      </c>
      <c r="I10" s="210">
        <v>0</v>
      </c>
      <c r="J10" s="210">
        <v>0</v>
      </c>
      <c r="K10" s="210">
        <v>0</v>
      </c>
      <c r="L10" s="210">
        <v>0</v>
      </c>
      <c r="M10" s="210">
        <v>0</v>
      </c>
      <c r="N10" s="210">
        <v>0</v>
      </c>
      <c r="O10" s="210">
        <v>0</v>
      </c>
      <c r="P10" s="210">
        <v>0</v>
      </c>
      <c r="Q10" s="215">
        <v>0</v>
      </c>
      <c r="R10" s="214">
        <v>0</v>
      </c>
      <c r="S10" s="210">
        <v>0</v>
      </c>
      <c r="T10" s="210">
        <v>0</v>
      </c>
      <c r="U10" s="210">
        <v>0</v>
      </c>
      <c r="V10" s="210">
        <v>0</v>
      </c>
      <c r="W10" s="210">
        <v>0</v>
      </c>
      <c r="X10" s="210">
        <v>0</v>
      </c>
      <c r="Y10" s="210">
        <v>0</v>
      </c>
      <c r="Z10" s="215">
        <v>0</v>
      </c>
      <c r="AA10" s="248">
        <v>0</v>
      </c>
      <c r="AB10" s="214">
        <v>0</v>
      </c>
      <c r="AC10" s="210">
        <v>0</v>
      </c>
      <c r="AD10" s="210">
        <v>0</v>
      </c>
      <c r="AE10" s="215">
        <v>0</v>
      </c>
      <c r="AF10" s="214">
        <v>0</v>
      </c>
      <c r="AG10" s="215">
        <v>0</v>
      </c>
      <c r="AH10" s="214">
        <v>0</v>
      </c>
      <c r="AI10" s="215">
        <v>0</v>
      </c>
      <c r="AJ10" s="210">
        <v>0</v>
      </c>
      <c r="AK10" s="210">
        <v>0</v>
      </c>
      <c r="AL10" s="210">
        <v>0</v>
      </c>
      <c r="AM10" s="247">
        <v>0</v>
      </c>
      <c r="AN10" s="248">
        <v>0</v>
      </c>
      <c r="AO10" s="209">
        <v>0</v>
      </c>
      <c r="AP10" s="210">
        <v>0</v>
      </c>
      <c r="AQ10" s="210">
        <v>0</v>
      </c>
      <c r="AR10" s="210">
        <v>0</v>
      </c>
      <c r="AS10" s="210">
        <v>0</v>
      </c>
      <c r="AT10" s="247">
        <v>0</v>
      </c>
      <c r="AU10" s="214">
        <v>0</v>
      </c>
      <c r="AV10" s="210">
        <v>0</v>
      </c>
      <c r="AW10" s="210">
        <v>0</v>
      </c>
      <c r="AX10" s="210">
        <v>0</v>
      </c>
      <c r="AY10" s="215">
        <v>0</v>
      </c>
      <c r="AZ10" s="209">
        <v>0</v>
      </c>
      <c r="BA10" s="210">
        <v>0</v>
      </c>
      <c r="BB10" s="210">
        <v>0</v>
      </c>
      <c r="BC10" s="215">
        <v>0</v>
      </c>
    </row>
    <row r="11" spans="2:55" s="261" customFormat="1" ht="21" customHeight="1">
      <c r="B11" s="198" t="s">
        <v>349</v>
      </c>
      <c r="C11" s="247">
        <v>0</v>
      </c>
      <c r="D11" s="286">
        <v>0</v>
      </c>
      <c r="E11" s="210">
        <v>0</v>
      </c>
      <c r="F11" s="210">
        <v>0</v>
      </c>
      <c r="G11" s="210">
        <v>0</v>
      </c>
      <c r="H11" s="210">
        <v>0</v>
      </c>
      <c r="I11" s="210">
        <v>0</v>
      </c>
      <c r="J11" s="210">
        <v>0</v>
      </c>
      <c r="K11" s="210">
        <v>0</v>
      </c>
      <c r="L11" s="210">
        <v>0</v>
      </c>
      <c r="M11" s="210">
        <v>0</v>
      </c>
      <c r="N11" s="210">
        <v>0</v>
      </c>
      <c r="O11" s="210">
        <v>0</v>
      </c>
      <c r="P11" s="210">
        <v>0</v>
      </c>
      <c r="Q11" s="215">
        <v>0</v>
      </c>
      <c r="R11" s="214">
        <v>0</v>
      </c>
      <c r="S11" s="210">
        <v>0</v>
      </c>
      <c r="T11" s="210">
        <v>0</v>
      </c>
      <c r="U11" s="210">
        <v>0</v>
      </c>
      <c r="V11" s="210">
        <v>0</v>
      </c>
      <c r="W11" s="210">
        <v>0</v>
      </c>
      <c r="X11" s="210">
        <v>0</v>
      </c>
      <c r="Y11" s="210">
        <v>0</v>
      </c>
      <c r="Z11" s="215">
        <v>0</v>
      </c>
      <c r="AA11" s="248">
        <v>0</v>
      </c>
      <c r="AB11" s="214">
        <v>0</v>
      </c>
      <c r="AC11" s="210">
        <v>0</v>
      </c>
      <c r="AD11" s="210">
        <v>0</v>
      </c>
      <c r="AE11" s="215">
        <v>0</v>
      </c>
      <c r="AF11" s="214">
        <v>0</v>
      </c>
      <c r="AG11" s="215">
        <v>0</v>
      </c>
      <c r="AH11" s="214">
        <v>0</v>
      </c>
      <c r="AI11" s="215">
        <v>0</v>
      </c>
      <c r="AJ11" s="210">
        <v>0</v>
      </c>
      <c r="AK11" s="210">
        <v>0</v>
      </c>
      <c r="AL11" s="210">
        <v>0</v>
      </c>
      <c r="AM11" s="247">
        <v>0</v>
      </c>
      <c r="AN11" s="248">
        <v>0</v>
      </c>
      <c r="AO11" s="209">
        <v>0</v>
      </c>
      <c r="AP11" s="210">
        <v>0</v>
      </c>
      <c r="AQ11" s="210">
        <v>0</v>
      </c>
      <c r="AR11" s="210">
        <v>0</v>
      </c>
      <c r="AS11" s="210">
        <v>0</v>
      </c>
      <c r="AT11" s="247">
        <v>0</v>
      </c>
      <c r="AU11" s="214">
        <v>0</v>
      </c>
      <c r="AV11" s="210">
        <v>0</v>
      </c>
      <c r="AW11" s="210">
        <v>0</v>
      </c>
      <c r="AX11" s="210">
        <v>0</v>
      </c>
      <c r="AY11" s="215">
        <v>0</v>
      </c>
      <c r="AZ11" s="209">
        <v>0</v>
      </c>
      <c r="BA11" s="210">
        <v>0</v>
      </c>
      <c r="BB11" s="210">
        <v>0</v>
      </c>
      <c r="BC11" s="215">
        <v>0</v>
      </c>
    </row>
    <row r="12" spans="2:55" s="261" customFormat="1" ht="21" customHeight="1">
      <c r="B12" s="198" t="s">
        <v>350</v>
      </c>
      <c r="C12" s="247">
        <v>0</v>
      </c>
      <c r="D12" s="286">
        <v>0</v>
      </c>
      <c r="E12" s="210">
        <v>0</v>
      </c>
      <c r="F12" s="210">
        <v>0</v>
      </c>
      <c r="G12" s="210">
        <v>0</v>
      </c>
      <c r="H12" s="210">
        <v>0</v>
      </c>
      <c r="I12" s="210">
        <v>0</v>
      </c>
      <c r="J12" s="210">
        <v>0</v>
      </c>
      <c r="K12" s="210">
        <v>0</v>
      </c>
      <c r="L12" s="210">
        <v>0</v>
      </c>
      <c r="M12" s="210">
        <v>0</v>
      </c>
      <c r="N12" s="210">
        <v>0</v>
      </c>
      <c r="O12" s="210">
        <v>0</v>
      </c>
      <c r="P12" s="210">
        <v>0</v>
      </c>
      <c r="Q12" s="215">
        <v>0</v>
      </c>
      <c r="R12" s="214">
        <v>0</v>
      </c>
      <c r="S12" s="210">
        <v>0</v>
      </c>
      <c r="T12" s="210">
        <v>0</v>
      </c>
      <c r="U12" s="210">
        <v>0</v>
      </c>
      <c r="V12" s="210">
        <v>0</v>
      </c>
      <c r="W12" s="210">
        <v>0</v>
      </c>
      <c r="X12" s="210">
        <v>0</v>
      </c>
      <c r="Y12" s="210">
        <v>0</v>
      </c>
      <c r="Z12" s="215">
        <v>0</v>
      </c>
      <c r="AA12" s="248">
        <v>0</v>
      </c>
      <c r="AB12" s="214">
        <v>0</v>
      </c>
      <c r="AC12" s="210">
        <v>0</v>
      </c>
      <c r="AD12" s="210">
        <v>0</v>
      </c>
      <c r="AE12" s="215">
        <v>0</v>
      </c>
      <c r="AF12" s="214">
        <v>0</v>
      </c>
      <c r="AG12" s="215">
        <v>0</v>
      </c>
      <c r="AH12" s="214">
        <v>0</v>
      </c>
      <c r="AI12" s="215">
        <v>0</v>
      </c>
      <c r="AJ12" s="210">
        <v>0</v>
      </c>
      <c r="AK12" s="210">
        <v>0</v>
      </c>
      <c r="AL12" s="210">
        <v>0</v>
      </c>
      <c r="AM12" s="247">
        <v>0</v>
      </c>
      <c r="AN12" s="248">
        <v>0</v>
      </c>
      <c r="AO12" s="209">
        <v>0</v>
      </c>
      <c r="AP12" s="210">
        <v>0</v>
      </c>
      <c r="AQ12" s="210">
        <v>0</v>
      </c>
      <c r="AR12" s="210">
        <v>0</v>
      </c>
      <c r="AS12" s="210">
        <v>0</v>
      </c>
      <c r="AT12" s="247">
        <v>0</v>
      </c>
      <c r="AU12" s="214">
        <v>0</v>
      </c>
      <c r="AV12" s="210">
        <v>0</v>
      </c>
      <c r="AW12" s="210">
        <v>0</v>
      </c>
      <c r="AX12" s="210">
        <v>0</v>
      </c>
      <c r="AY12" s="215">
        <v>0</v>
      </c>
      <c r="AZ12" s="209">
        <v>0</v>
      </c>
      <c r="BA12" s="210">
        <v>0</v>
      </c>
      <c r="BB12" s="210">
        <v>0</v>
      </c>
      <c r="BC12" s="215">
        <v>0</v>
      </c>
    </row>
    <row r="13" spans="2:55" s="261" customFormat="1" ht="21" customHeight="1">
      <c r="B13" s="198" t="s">
        <v>351</v>
      </c>
      <c r="C13" s="247">
        <v>0</v>
      </c>
      <c r="D13" s="286">
        <v>0</v>
      </c>
      <c r="E13" s="210">
        <v>0</v>
      </c>
      <c r="F13" s="210">
        <v>0</v>
      </c>
      <c r="G13" s="210">
        <v>0</v>
      </c>
      <c r="H13" s="210">
        <v>0</v>
      </c>
      <c r="I13" s="210">
        <v>0</v>
      </c>
      <c r="J13" s="210">
        <v>0</v>
      </c>
      <c r="K13" s="210">
        <v>0</v>
      </c>
      <c r="L13" s="210">
        <v>0</v>
      </c>
      <c r="M13" s="210">
        <v>0</v>
      </c>
      <c r="N13" s="210">
        <v>0</v>
      </c>
      <c r="O13" s="210">
        <v>0</v>
      </c>
      <c r="P13" s="210">
        <v>0</v>
      </c>
      <c r="Q13" s="215">
        <v>0</v>
      </c>
      <c r="R13" s="214">
        <v>0</v>
      </c>
      <c r="S13" s="210">
        <v>0</v>
      </c>
      <c r="T13" s="210">
        <v>0</v>
      </c>
      <c r="U13" s="210">
        <v>0</v>
      </c>
      <c r="V13" s="210">
        <v>0</v>
      </c>
      <c r="W13" s="210">
        <v>0</v>
      </c>
      <c r="X13" s="210">
        <v>0</v>
      </c>
      <c r="Y13" s="210">
        <v>0</v>
      </c>
      <c r="Z13" s="215">
        <v>0</v>
      </c>
      <c r="AA13" s="248">
        <v>0</v>
      </c>
      <c r="AB13" s="214">
        <v>0</v>
      </c>
      <c r="AC13" s="210">
        <v>0</v>
      </c>
      <c r="AD13" s="210">
        <v>0</v>
      </c>
      <c r="AE13" s="215">
        <v>0</v>
      </c>
      <c r="AF13" s="214">
        <v>0</v>
      </c>
      <c r="AG13" s="215">
        <v>0</v>
      </c>
      <c r="AH13" s="214">
        <v>0</v>
      </c>
      <c r="AI13" s="215">
        <v>0</v>
      </c>
      <c r="AJ13" s="210">
        <v>0</v>
      </c>
      <c r="AK13" s="210">
        <v>0</v>
      </c>
      <c r="AL13" s="210">
        <v>0</v>
      </c>
      <c r="AM13" s="247">
        <v>0</v>
      </c>
      <c r="AN13" s="248">
        <v>0</v>
      </c>
      <c r="AO13" s="209">
        <v>0</v>
      </c>
      <c r="AP13" s="210">
        <v>0</v>
      </c>
      <c r="AQ13" s="210">
        <v>0</v>
      </c>
      <c r="AR13" s="210">
        <v>0</v>
      </c>
      <c r="AS13" s="210">
        <v>0</v>
      </c>
      <c r="AT13" s="247">
        <v>0</v>
      </c>
      <c r="AU13" s="214">
        <v>0</v>
      </c>
      <c r="AV13" s="210">
        <v>0</v>
      </c>
      <c r="AW13" s="210">
        <v>0</v>
      </c>
      <c r="AX13" s="210">
        <v>0</v>
      </c>
      <c r="AY13" s="215">
        <v>0</v>
      </c>
      <c r="AZ13" s="209">
        <v>0</v>
      </c>
      <c r="BA13" s="210">
        <v>0</v>
      </c>
      <c r="BB13" s="210">
        <v>0</v>
      </c>
      <c r="BC13" s="215">
        <v>0</v>
      </c>
    </row>
    <row r="14" spans="2:55" s="261" customFormat="1" ht="21" customHeight="1">
      <c r="B14" s="198" t="s">
        <v>352</v>
      </c>
      <c r="C14" s="247">
        <v>0</v>
      </c>
      <c r="D14" s="286">
        <v>0</v>
      </c>
      <c r="E14" s="210">
        <v>0</v>
      </c>
      <c r="F14" s="210">
        <v>0</v>
      </c>
      <c r="G14" s="210">
        <v>0</v>
      </c>
      <c r="H14" s="210">
        <v>0</v>
      </c>
      <c r="I14" s="210">
        <v>0</v>
      </c>
      <c r="J14" s="210">
        <v>0</v>
      </c>
      <c r="K14" s="210">
        <v>0</v>
      </c>
      <c r="L14" s="210">
        <v>0</v>
      </c>
      <c r="M14" s="210">
        <v>0</v>
      </c>
      <c r="N14" s="210">
        <v>0</v>
      </c>
      <c r="O14" s="210">
        <v>0</v>
      </c>
      <c r="P14" s="210">
        <v>0</v>
      </c>
      <c r="Q14" s="215">
        <v>0</v>
      </c>
      <c r="R14" s="214">
        <v>0</v>
      </c>
      <c r="S14" s="210">
        <v>0</v>
      </c>
      <c r="T14" s="210">
        <v>0</v>
      </c>
      <c r="U14" s="210">
        <v>0</v>
      </c>
      <c r="V14" s="210">
        <v>0</v>
      </c>
      <c r="W14" s="210">
        <v>0</v>
      </c>
      <c r="X14" s="210">
        <v>0</v>
      </c>
      <c r="Y14" s="210">
        <v>0</v>
      </c>
      <c r="Z14" s="215">
        <v>0</v>
      </c>
      <c r="AA14" s="248">
        <v>0</v>
      </c>
      <c r="AB14" s="214">
        <v>0</v>
      </c>
      <c r="AC14" s="210">
        <v>0</v>
      </c>
      <c r="AD14" s="210">
        <v>0</v>
      </c>
      <c r="AE14" s="215">
        <v>0</v>
      </c>
      <c r="AF14" s="214">
        <v>0</v>
      </c>
      <c r="AG14" s="215">
        <v>0</v>
      </c>
      <c r="AH14" s="214">
        <v>0</v>
      </c>
      <c r="AI14" s="215">
        <v>0</v>
      </c>
      <c r="AJ14" s="210">
        <v>0</v>
      </c>
      <c r="AK14" s="210">
        <v>0</v>
      </c>
      <c r="AL14" s="210">
        <v>0</v>
      </c>
      <c r="AM14" s="247">
        <v>0</v>
      </c>
      <c r="AN14" s="248">
        <v>0</v>
      </c>
      <c r="AO14" s="209">
        <v>0</v>
      </c>
      <c r="AP14" s="210">
        <v>0</v>
      </c>
      <c r="AQ14" s="210">
        <v>0</v>
      </c>
      <c r="AR14" s="210">
        <v>0</v>
      </c>
      <c r="AS14" s="210">
        <v>0</v>
      </c>
      <c r="AT14" s="247">
        <v>0</v>
      </c>
      <c r="AU14" s="214">
        <v>0</v>
      </c>
      <c r="AV14" s="210">
        <v>0</v>
      </c>
      <c r="AW14" s="210">
        <v>0</v>
      </c>
      <c r="AX14" s="210">
        <v>0</v>
      </c>
      <c r="AY14" s="215">
        <v>0</v>
      </c>
      <c r="AZ14" s="209">
        <v>0</v>
      </c>
      <c r="BA14" s="210">
        <v>0</v>
      </c>
      <c r="BB14" s="210">
        <v>0</v>
      </c>
      <c r="BC14" s="215">
        <v>0</v>
      </c>
    </row>
    <row r="15" spans="2:55" s="261" customFormat="1" ht="21" customHeight="1">
      <c r="B15" s="198" t="s">
        <v>353</v>
      </c>
      <c r="C15" s="247">
        <v>0</v>
      </c>
      <c r="D15" s="286">
        <v>0</v>
      </c>
      <c r="E15" s="210">
        <v>0</v>
      </c>
      <c r="F15" s="210">
        <v>0</v>
      </c>
      <c r="G15" s="210">
        <v>0</v>
      </c>
      <c r="H15" s="210">
        <v>0</v>
      </c>
      <c r="I15" s="210">
        <v>0</v>
      </c>
      <c r="J15" s="210">
        <v>0</v>
      </c>
      <c r="K15" s="210">
        <v>0</v>
      </c>
      <c r="L15" s="210">
        <v>0</v>
      </c>
      <c r="M15" s="210">
        <v>0</v>
      </c>
      <c r="N15" s="210">
        <v>0</v>
      </c>
      <c r="O15" s="210">
        <v>0</v>
      </c>
      <c r="P15" s="210">
        <v>0</v>
      </c>
      <c r="Q15" s="215">
        <v>0</v>
      </c>
      <c r="R15" s="214">
        <v>0</v>
      </c>
      <c r="S15" s="210">
        <v>0</v>
      </c>
      <c r="T15" s="210">
        <v>0</v>
      </c>
      <c r="U15" s="210">
        <v>0</v>
      </c>
      <c r="V15" s="210">
        <v>0</v>
      </c>
      <c r="W15" s="210">
        <v>0</v>
      </c>
      <c r="X15" s="210">
        <v>0</v>
      </c>
      <c r="Y15" s="210">
        <v>0</v>
      </c>
      <c r="Z15" s="215">
        <v>0</v>
      </c>
      <c r="AA15" s="248">
        <v>0</v>
      </c>
      <c r="AB15" s="214">
        <v>0</v>
      </c>
      <c r="AC15" s="210">
        <v>0</v>
      </c>
      <c r="AD15" s="210">
        <v>0</v>
      </c>
      <c r="AE15" s="215">
        <v>0</v>
      </c>
      <c r="AF15" s="214">
        <v>0</v>
      </c>
      <c r="AG15" s="215">
        <v>0</v>
      </c>
      <c r="AH15" s="214">
        <v>0</v>
      </c>
      <c r="AI15" s="215">
        <v>0</v>
      </c>
      <c r="AJ15" s="210">
        <v>0</v>
      </c>
      <c r="AK15" s="210">
        <v>0</v>
      </c>
      <c r="AL15" s="210">
        <v>0</v>
      </c>
      <c r="AM15" s="247">
        <v>0</v>
      </c>
      <c r="AN15" s="248">
        <v>0</v>
      </c>
      <c r="AO15" s="209">
        <v>0</v>
      </c>
      <c r="AP15" s="210">
        <v>0</v>
      </c>
      <c r="AQ15" s="210">
        <v>0</v>
      </c>
      <c r="AR15" s="210">
        <v>0</v>
      </c>
      <c r="AS15" s="210">
        <v>0</v>
      </c>
      <c r="AT15" s="247">
        <v>0</v>
      </c>
      <c r="AU15" s="214">
        <v>0</v>
      </c>
      <c r="AV15" s="210">
        <v>0</v>
      </c>
      <c r="AW15" s="210">
        <v>0</v>
      </c>
      <c r="AX15" s="210">
        <v>0</v>
      </c>
      <c r="AY15" s="215">
        <v>0</v>
      </c>
      <c r="AZ15" s="209">
        <v>0</v>
      </c>
      <c r="BA15" s="210">
        <v>0</v>
      </c>
      <c r="BB15" s="210">
        <v>0</v>
      </c>
      <c r="BC15" s="215">
        <v>0</v>
      </c>
    </row>
    <row r="16" spans="2:55" s="261" customFormat="1" ht="21" customHeight="1">
      <c r="B16" s="198" t="s">
        <v>354</v>
      </c>
      <c r="C16" s="247">
        <v>0</v>
      </c>
      <c r="D16" s="286">
        <v>0</v>
      </c>
      <c r="E16" s="210">
        <v>0</v>
      </c>
      <c r="F16" s="210">
        <v>0</v>
      </c>
      <c r="G16" s="210">
        <v>0</v>
      </c>
      <c r="H16" s="210">
        <v>0</v>
      </c>
      <c r="I16" s="210">
        <v>0</v>
      </c>
      <c r="J16" s="210">
        <v>0</v>
      </c>
      <c r="K16" s="210">
        <v>0</v>
      </c>
      <c r="L16" s="210">
        <v>0</v>
      </c>
      <c r="M16" s="210">
        <v>0</v>
      </c>
      <c r="N16" s="210">
        <v>0</v>
      </c>
      <c r="O16" s="210">
        <v>0</v>
      </c>
      <c r="P16" s="210">
        <v>0</v>
      </c>
      <c r="Q16" s="215">
        <v>0</v>
      </c>
      <c r="R16" s="214">
        <v>0</v>
      </c>
      <c r="S16" s="210">
        <v>0</v>
      </c>
      <c r="T16" s="210">
        <v>0</v>
      </c>
      <c r="U16" s="210">
        <v>0</v>
      </c>
      <c r="V16" s="210">
        <v>0</v>
      </c>
      <c r="W16" s="210">
        <v>0</v>
      </c>
      <c r="X16" s="210">
        <v>0</v>
      </c>
      <c r="Y16" s="210">
        <v>0</v>
      </c>
      <c r="Z16" s="215">
        <v>0</v>
      </c>
      <c r="AA16" s="248">
        <v>0</v>
      </c>
      <c r="AB16" s="214">
        <v>0</v>
      </c>
      <c r="AC16" s="210">
        <v>0</v>
      </c>
      <c r="AD16" s="210">
        <v>0</v>
      </c>
      <c r="AE16" s="215">
        <v>0</v>
      </c>
      <c r="AF16" s="214">
        <v>0</v>
      </c>
      <c r="AG16" s="215">
        <v>0</v>
      </c>
      <c r="AH16" s="214">
        <v>0</v>
      </c>
      <c r="AI16" s="215">
        <v>0</v>
      </c>
      <c r="AJ16" s="210">
        <v>0</v>
      </c>
      <c r="AK16" s="210">
        <v>0</v>
      </c>
      <c r="AL16" s="210">
        <v>0</v>
      </c>
      <c r="AM16" s="247">
        <v>0</v>
      </c>
      <c r="AN16" s="248">
        <v>0</v>
      </c>
      <c r="AO16" s="209">
        <v>0</v>
      </c>
      <c r="AP16" s="210">
        <v>0</v>
      </c>
      <c r="AQ16" s="210">
        <v>0</v>
      </c>
      <c r="AR16" s="210">
        <v>0</v>
      </c>
      <c r="AS16" s="210">
        <v>0</v>
      </c>
      <c r="AT16" s="247">
        <v>0</v>
      </c>
      <c r="AU16" s="214">
        <v>0</v>
      </c>
      <c r="AV16" s="210">
        <v>0</v>
      </c>
      <c r="AW16" s="210">
        <v>0</v>
      </c>
      <c r="AX16" s="210">
        <v>0</v>
      </c>
      <c r="AY16" s="215">
        <v>0</v>
      </c>
      <c r="AZ16" s="209">
        <v>0</v>
      </c>
      <c r="BA16" s="210">
        <v>0</v>
      </c>
      <c r="BB16" s="210">
        <v>0</v>
      </c>
      <c r="BC16" s="215">
        <v>0</v>
      </c>
    </row>
    <row r="17" spans="2:55" s="261" customFormat="1" ht="21" customHeight="1">
      <c r="B17" s="198" t="s">
        <v>355</v>
      </c>
      <c r="C17" s="247">
        <v>0</v>
      </c>
      <c r="D17" s="286">
        <v>0</v>
      </c>
      <c r="E17" s="210">
        <v>0</v>
      </c>
      <c r="F17" s="210">
        <v>0</v>
      </c>
      <c r="G17" s="210">
        <v>0</v>
      </c>
      <c r="H17" s="210">
        <v>0</v>
      </c>
      <c r="I17" s="210">
        <v>0</v>
      </c>
      <c r="J17" s="210">
        <v>0</v>
      </c>
      <c r="K17" s="210">
        <v>0</v>
      </c>
      <c r="L17" s="210">
        <v>0</v>
      </c>
      <c r="M17" s="210">
        <v>0</v>
      </c>
      <c r="N17" s="210">
        <v>0</v>
      </c>
      <c r="O17" s="210">
        <v>0</v>
      </c>
      <c r="P17" s="210">
        <v>0</v>
      </c>
      <c r="Q17" s="215">
        <v>0</v>
      </c>
      <c r="R17" s="214">
        <v>0</v>
      </c>
      <c r="S17" s="210">
        <v>0</v>
      </c>
      <c r="T17" s="210">
        <v>0</v>
      </c>
      <c r="U17" s="210">
        <v>0</v>
      </c>
      <c r="V17" s="210">
        <v>0</v>
      </c>
      <c r="W17" s="210">
        <v>0</v>
      </c>
      <c r="X17" s="210">
        <v>0</v>
      </c>
      <c r="Y17" s="210">
        <v>0</v>
      </c>
      <c r="Z17" s="215">
        <v>0</v>
      </c>
      <c r="AA17" s="248">
        <v>0</v>
      </c>
      <c r="AB17" s="214">
        <v>0</v>
      </c>
      <c r="AC17" s="210">
        <v>0</v>
      </c>
      <c r="AD17" s="210">
        <v>0</v>
      </c>
      <c r="AE17" s="215">
        <v>0</v>
      </c>
      <c r="AF17" s="214">
        <v>0</v>
      </c>
      <c r="AG17" s="215">
        <v>0</v>
      </c>
      <c r="AH17" s="214">
        <v>0</v>
      </c>
      <c r="AI17" s="215">
        <v>0</v>
      </c>
      <c r="AJ17" s="210">
        <v>0</v>
      </c>
      <c r="AK17" s="210">
        <v>0</v>
      </c>
      <c r="AL17" s="210">
        <v>0</v>
      </c>
      <c r="AM17" s="247">
        <v>0</v>
      </c>
      <c r="AN17" s="248">
        <v>0</v>
      </c>
      <c r="AO17" s="209">
        <v>0</v>
      </c>
      <c r="AP17" s="210">
        <v>0</v>
      </c>
      <c r="AQ17" s="210">
        <v>0</v>
      </c>
      <c r="AR17" s="210">
        <v>0</v>
      </c>
      <c r="AS17" s="210">
        <v>0</v>
      </c>
      <c r="AT17" s="247">
        <v>0</v>
      </c>
      <c r="AU17" s="214">
        <v>0</v>
      </c>
      <c r="AV17" s="210">
        <v>0</v>
      </c>
      <c r="AW17" s="210">
        <v>0</v>
      </c>
      <c r="AX17" s="210">
        <v>0</v>
      </c>
      <c r="AY17" s="215">
        <v>0</v>
      </c>
      <c r="AZ17" s="209">
        <v>0</v>
      </c>
      <c r="BA17" s="210">
        <v>0</v>
      </c>
      <c r="BB17" s="210">
        <v>0</v>
      </c>
      <c r="BC17" s="215">
        <v>0</v>
      </c>
    </row>
    <row r="18" spans="2:55" s="261" customFormat="1" ht="21" customHeight="1">
      <c r="B18" s="198" t="s">
        <v>356</v>
      </c>
      <c r="C18" s="247">
        <v>0</v>
      </c>
      <c r="D18" s="286">
        <v>0</v>
      </c>
      <c r="E18" s="210">
        <v>0</v>
      </c>
      <c r="F18" s="210">
        <v>0</v>
      </c>
      <c r="G18" s="210">
        <v>0</v>
      </c>
      <c r="H18" s="210">
        <v>0</v>
      </c>
      <c r="I18" s="210">
        <v>0</v>
      </c>
      <c r="J18" s="210">
        <v>0</v>
      </c>
      <c r="K18" s="210">
        <v>0</v>
      </c>
      <c r="L18" s="210">
        <v>0</v>
      </c>
      <c r="M18" s="210">
        <v>0</v>
      </c>
      <c r="N18" s="210">
        <v>0</v>
      </c>
      <c r="O18" s="210">
        <v>0</v>
      </c>
      <c r="P18" s="210">
        <v>0</v>
      </c>
      <c r="Q18" s="215">
        <v>0</v>
      </c>
      <c r="R18" s="214">
        <v>0</v>
      </c>
      <c r="S18" s="210">
        <v>0</v>
      </c>
      <c r="T18" s="210">
        <v>0</v>
      </c>
      <c r="U18" s="210">
        <v>0</v>
      </c>
      <c r="V18" s="210">
        <v>0</v>
      </c>
      <c r="W18" s="210">
        <v>0</v>
      </c>
      <c r="X18" s="210">
        <v>0</v>
      </c>
      <c r="Y18" s="210">
        <v>0</v>
      </c>
      <c r="Z18" s="215">
        <v>0</v>
      </c>
      <c r="AA18" s="248">
        <v>0</v>
      </c>
      <c r="AB18" s="214">
        <v>0</v>
      </c>
      <c r="AC18" s="210">
        <v>0</v>
      </c>
      <c r="AD18" s="210">
        <v>0</v>
      </c>
      <c r="AE18" s="215">
        <v>0</v>
      </c>
      <c r="AF18" s="214">
        <v>0</v>
      </c>
      <c r="AG18" s="215">
        <v>0</v>
      </c>
      <c r="AH18" s="214">
        <v>0</v>
      </c>
      <c r="AI18" s="215">
        <v>0</v>
      </c>
      <c r="AJ18" s="210">
        <v>0</v>
      </c>
      <c r="AK18" s="210">
        <v>0</v>
      </c>
      <c r="AL18" s="210">
        <v>0</v>
      </c>
      <c r="AM18" s="247">
        <v>0</v>
      </c>
      <c r="AN18" s="248">
        <v>0</v>
      </c>
      <c r="AO18" s="209">
        <v>0</v>
      </c>
      <c r="AP18" s="210">
        <v>0</v>
      </c>
      <c r="AQ18" s="210">
        <v>0</v>
      </c>
      <c r="AR18" s="210">
        <v>0</v>
      </c>
      <c r="AS18" s="210">
        <v>0</v>
      </c>
      <c r="AT18" s="247">
        <v>0</v>
      </c>
      <c r="AU18" s="214">
        <v>0</v>
      </c>
      <c r="AV18" s="210">
        <v>0</v>
      </c>
      <c r="AW18" s="210">
        <v>0</v>
      </c>
      <c r="AX18" s="210">
        <v>0</v>
      </c>
      <c r="AY18" s="215">
        <v>0</v>
      </c>
      <c r="AZ18" s="209">
        <v>0</v>
      </c>
      <c r="BA18" s="210">
        <v>0</v>
      </c>
      <c r="BB18" s="210">
        <v>0</v>
      </c>
      <c r="BC18" s="215">
        <v>0</v>
      </c>
    </row>
    <row r="19" spans="2:55" s="261" customFormat="1" ht="21" customHeight="1">
      <c r="B19" s="198" t="s">
        <v>357</v>
      </c>
      <c r="C19" s="247">
        <v>0</v>
      </c>
      <c r="D19" s="286">
        <v>0</v>
      </c>
      <c r="E19" s="210">
        <v>0</v>
      </c>
      <c r="F19" s="210">
        <v>0</v>
      </c>
      <c r="G19" s="210">
        <v>0</v>
      </c>
      <c r="H19" s="210">
        <v>0</v>
      </c>
      <c r="I19" s="210">
        <v>0</v>
      </c>
      <c r="J19" s="210">
        <v>0</v>
      </c>
      <c r="K19" s="210">
        <v>0</v>
      </c>
      <c r="L19" s="210">
        <v>0</v>
      </c>
      <c r="M19" s="210">
        <v>0</v>
      </c>
      <c r="N19" s="210">
        <v>0</v>
      </c>
      <c r="O19" s="210">
        <v>0</v>
      </c>
      <c r="P19" s="210">
        <v>0</v>
      </c>
      <c r="Q19" s="215">
        <v>0</v>
      </c>
      <c r="R19" s="214">
        <v>0</v>
      </c>
      <c r="S19" s="210">
        <v>0</v>
      </c>
      <c r="T19" s="210">
        <v>0</v>
      </c>
      <c r="U19" s="210">
        <v>0</v>
      </c>
      <c r="V19" s="210">
        <v>0</v>
      </c>
      <c r="W19" s="210">
        <v>0</v>
      </c>
      <c r="X19" s="210">
        <v>0</v>
      </c>
      <c r="Y19" s="210">
        <v>0</v>
      </c>
      <c r="Z19" s="215">
        <v>0</v>
      </c>
      <c r="AA19" s="248">
        <v>0</v>
      </c>
      <c r="AB19" s="214">
        <v>0</v>
      </c>
      <c r="AC19" s="210">
        <v>0</v>
      </c>
      <c r="AD19" s="210">
        <v>0</v>
      </c>
      <c r="AE19" s="215">
        <v>0</v>
      </c>
      <c r="AF19" s="214">
        <v>0</v>
      </c>
      <c r="AG19" s="215">
        <v>0</v>
      </c>
      <c r="AH19" s="214">
        <v>0</v>
      </c>
      <c r="AI19" s="215">
        <v>0</v>
      </c>
      <c r="AJ19" s="210">
        <v>0</v>
      </c>
      <c r="AK19" s="210">
        <v>0</v>
      </c>
      <c r="AL19" s="210">
        <v>0</v>
      </c>
      <c r="AM19" s="247">
        <v>0</v>
      </c>
      <c r="AN19" s="248">
        <v>0</v>
      </c>
      <c r="AO19" s="209">
        <v>0</v>
      </c>
      <c r="AP19" s="210">
        <v>0</v>
      </c>
      <c r="AQ19" s="210">
        <v>0</v>
      </c>
      <c r="AR19" s="210">
        <v>0</v>
      </c>
      <c r="AS19" s="210">
        <v>0</v>
      </c>
      <c r="AT19" s="247">
        <v>0</v>
      </c>
      <c r="AU19" s="214">
        <v>0</v>
      </c>
      <c r="AV19" s="210">
        <v>0</v>
      </c>
      <c r="AW19" s="210">
        <v>0</v>
      </c>
      <c r="AX19" s="210">
        <v>0</v>
      </c>
      <c r="AY19" s="215">
        <v>0</v>
      </c>
      <c r="AZ19" s="209">
        <v>0</v>
      </c>
      <c r="BA19" s="210">
        <v>0</v>
      </c>
      <c r="BB19" s="210">
        <v>0</v>
      </c>
      <c r="BC19" s="215">
        <v>0</v>
      </c>
    </row>
    <row r="20" spans="2:55" s="261" customFormat="1" ht="21" customHeight="1">
      <c r="B20" s="198" t="s">
        <v>358</v>
      </c>
      <c r="C20" s="247">
        <v>0</v>
      </c>
      <c r="D20" s="286">
        <v>0</v>
      </c>
      <c r="E20" s="210">
        <v>0</v>
      </c>
      <c r="F20" s="210">
        <v>0</v>
      </c>
      <c r="G20" s="210">
        <v>0</v>
      </c>
      <c r="H20" s="210">
        <v>0</v>
      </c>
      <c r="I20" s="210">
        <v>0</v>
      </c>
      <c r="J20" s="210">
        <v>0</v>
      </c>
      <c r="K20" s="210">
        <v>0</v>
      </c>
      <c r="L20" s="210">
        <v>0</v>
      </c>
      <c r="M20" s="210">
        <v>0</v>
      </c>
      <c r="N20" s="210">
        <v>0</v>
      </c>
      <c r="O20" s="210">
        <v>0</v>
      </c>
      <c r="P20" s="210">
        <v>0</v>
      </c>
      <c r="Q20" s="215">
        <v>0</v>
      </c>
      <c r="R20" s="214">
        <v>0</v>
      </c>
      <c r="S20" s="210">
        <v>0</v>
      </c>
      <c r="T20" s="210">
        <v>0</v>
      </c>
      <c r="U20" s="210">
        <v>0</v>
      </c>
      <c r="V20" s="210">
        <v>0</v>
      </c>
      <c r="W20" s="210">
        <v>0</v>
      </c>
      <c r="X20" s="210">
        <v>0</v>
      </c>
      <c r="Y20" s="210">
        <v>0</v>
      </c>
      <c r="Z20" s="215">
        <v>0</v>
      </c>
      <c r="AA20" s="248">
        <v>0</v>
      </c>
      <c r="AB20" s="214">
        <v>0</v>
      </c>
      <c r="AC20" s="210">
        <v>0</v>
      </c>
      <c r="AD20" s="210">
        <v>0</v>
      </c>
      <c r="AE20" s="215">
        <v>0</v>
      </c>
      <c r="AF20" s="214">
        <v>0</v>
      </c>
      <c r="AG20" s="215">
        <v>0</v>
      </c>
      <c r="AH20" s="214">
        <v>0</v>
      </c>
      <c r="AI20" s="215">
        <v>0</v>
      </c>
      <c r="AJ20" s="210">
        <v>0</v>
      </c>
      <c r="AK20" s="210">
        <v>0</v>
      </c>
      <c r="AL20" s="210">
        <v>0</v>
      </c>
      <c r="AM20" s="247">
        <v>0</v>
      </c>
      <c r="AN20" s="248">
        <v>0</v>
      </c>
      <c r="AO20" s="209">
        <v>0</v>
      </c>
      <c r="AP20" s="210">
        <v>0</v>
      </c>
      <c r="AQ20" s="210">
        <v>0</v>
      </c>
      <c r="AR20" s="210">
        <v>0</v>
      </c>
      <c r="AS20" s="210">
        <v>0</v>
      </c>
      <c r="AT20" s="247">
        <v>0</v>
      </c>
      <c r="AU20" s="214">
        <v>0</v>
      </c>
      <c r="AV20" s="210">
        <v>0</v>
      </c>
      <c r="AW20" s="210">
        <v>0</v>
      </c>
      <c r="AX20" s="210">
        <v>0</v>
      </c>
      <c r="AY20" s="215">
        <v>0</v>
      </c>
      <c r="AZ20" s="209">
        <v>0</v>
      </c>
      <c r="BA20" s="210">
        <v>0</v>
      </c>
      <c r="BB20" s="210">
        <v>0</v>
      </c>
      <c r="BC20" s="215">
        <v>0</v>
      </c>
    </row>
    <row r="21" spans="2:55" s="261" customFormat="1" ht="21" customHeight="1">
      <c r="B21" s="198" t="s">
        <v>359</v>
      </c>
      <c r="C21" s="247">
        <v>0</v>
      </c>
      <c r="D21" s="286">
        <v>0</v>
      </c>
      <c r="E21" s="210">
        <v>0</v>
      </c>
      <c r="F21" s="210">
        <v>0</v>
      </c>
      <c r="G21" s="210">
        <v>0</v>
      </c>
      <c r="H21" s="210">
        <v>0</v>
      </c>
      <c r="I21" s="210">
        <v>0</v>
      </c>
      <c r="J21" s="210">
        <v>0</v>
      </c>
      <c r="K21" s="210">
        <v>0</v>
      </c>
      <c r="L21" s="210">
        <v>0</v>
      </c>
      <c r="M21" s="210">
        <v>0</v>
      </c>
      <c r="N21" s="210">
        <v>0</v>
      </c>
      <c r="O21" s="210">
        <v>0</v>
      </c>
      <c r="P21" s="210">
        <v>0</v>
      </c>
      <c r="Q21" s="215">
        <v>0</v>
      </c>
      <c r="R21" s="214">
        <v>0</v>
      </c>
      <c r="S21" s="210">
        <v>0</v>
      </c>
      <c r="T21" s="210">
        <v>0</v>
      </c>
      <c r="U21" s="210">
        <v>0</v>
      </c>
      <c r="V21" s="210">
        <v>0</v>
      </c>
      <c r="W21" s="210">
        <v>0</v>
      </c>
      <c r="X21" s="210">
        <v>0</v>
      </c>
      <c r="Y21" s="210">
        <v>0</v>
      </c>
      <c r="Z21" s="215">
        <v>0</v>
      </c>
      <c r="AA21" s="248">
        <v>0</v>
      </c>
      <c r="AB21" s="214">
        <v>0</v>
      </c>
      <c r="AC21" s="210">
        <v>0</v>
      </c>
      <c r="AD21" s="210">
        <v>0</v>
      </c>
      <c r="AE21" s="215">
        <v>0</v>
      </c>
      <c r="AF21" s="214">
        <v>0</v>
      </c>
      <c r="AG21" s="215">
        <v>0</v>
      </c>
      <c r="AH21" s="214">
        <v>0</v>
      </c>
      <c r="AI21" s="215">
        <v>0</v>
      </c>
      <c r="AJ21" s="210">
        <v>0</v>
      </c>
      <c r="AK21" s="210">
        <v>0</v>
      </c>
      <c r="AL21" s="210">
        <v>0</v>
      </c>
      <c r="AM21" s="247">
        <v>0</v>
      </c>
      <c r="AN21" s="248">
        <v>0</v>
      </c>
      <c r="AO21" s="209">
        <v>0</v>
      </c>
      <c r="AP21" s="210">
        <v>0</v>
      </c>
      <c r="AQ21" s="210">
        <v>0</v>
      </c>
      <c r="AR21" s="210">
        <v>0</v>
      </c>
      <c r="AS21" s="210">
        <v>0</v>
      </c>
      <c r="AT21" s="247">
        <v>0</v>
      </c>
      <c r="AU21" s="214">
        <v>0</v>
      </c>
      <c r="AV21" s="210">
        <v>0</v>
      </c>
      <c r="AW21" s="210">
        <v>0</v>
      </c>
      <c r="AX21" s="210">
        <v>0</v>
      </c>
      <c r="AY21" s="215">
        <v>0</v>
      </c>
      <c r="AZ21" s="209">
        <v>0</v>
      </c>
      <c r="BA21" s="210">
        <v>0</v>
      </c>
      <c r="BB21" s="210">
        <v>0</v>
      </c>
      <c r="BC21" s="215">
        <v>0</v>
      </c>
    </row>
    <row r="22" spans="2:55" s="261" customFormat="1" ht="21" customHeight="1">
      <c r="B22" s="198" t="s">
        <v>360</v>
      </c>
      <c r="C22" s="247">
        <v>0</v>
      </c>
      <c r="D22" s="286">
        <v>0</v>
      </c>
      <c r="E22" s="210">
        <v>0</v>
      </c>
      <c r="F22" s="210">
        <v>0</v>
      </c>
      <c r="G22" s="210">
        <v>0</v>
      </c>
      <c r="H22" s="210">
        <v>0</v>
      </c>
      <c r="I22" s="210">
        <v>0</v>
      </c>
      <c r="J22" s="210">
        <v>0</v>
      </c>
      <c r="K22" s="210">
        <v>0</v>
      </c>
      <c r="L22" s="210">
        <v>0</v>
      </c>
      <c r="M22" s="210">
        <v>0</v>
      </c>
      <c r="N22" s="210">
        <v>0</v>
      </c>
      <c r="O22" s="210">
        <v>0</v>
      </c>
      <c r="P22" s="210">
        <v>0</v>
      </c>
      <c r="Q22" s="215">
        <v>0</v>
      </c>
      <c r="R22" s="214">
        <v>0</v>
      </c>
      <c r="S22" s="210">
        <v>0</v>
      </c>
      <c r="T22" s="210">
        <v>0</v>
      </c>
      <c r="U22" s="210">
        <v>0</v>
      </c>
      <c r="V22" s="210">
        <v>0</v>
      </c>
      <c r="W22" s="210">
        <v>0</v>
      </c>
      <c r="X22" s="210">
        <v>0</v>
      </c>
      <c r="Y22" s="210">
        <v>0</v>
      </c>
      <c r="Z22" s="215">
        <v>0</v>
      </c>
      <c r="AA22" s="248">
        <v>0</v>
      </c>
      <c r="AB22" s="214">
        <v>0</v>
      </c>
      <c r="AC22" s="210">
        <v>0</v>
      </c>
      <c r="AD22" s="210">
        <v>0</v>
      </c>
      <c r="AE22" s="215">
        <v>0</v>
      </c>
      <c r="AF22" s="214">
        <v>0</v>
      </c>
      <c r="AG22" s="215">
        <v>0</v>
      </c>
      <c r="AH22" s="214">
        <v>0</v>
      </c>
      <c r="AI22" s="215">
        <v>0</v>
      </c>
      <c r="AJ22" s="210">
        <v>0</v>
      </c>
      <c r="AK22" s="210">
        <v>0</v>
      </c>
      <c r="AL22" s="210">
        <v>0</v>
      </c>
      <c r="AM22" s="247">
        <v>0</v>
      </c>
      <c r="AN22" s="248">
        <v>0</v>
      </c>
      <c r="AO22" s="209">
        <v>0</v>
      </c>
      <c r="AP22" s="210">
        <v>0</v>
      </c>
      <c r="AQ22" s="210">
        <v>0</v>
      </c>
      <c r="AR22" s="210">
        <v>0</v>
      </c>
      <c r="AS22" s="210">
        <v>0</v>
      </c>
      <c r="AT22" s="247">
        <v>0</v>
      </c>
      <c r="AU22" s="214">
        <v>0</v>
      </c>
      <c r="AV22" s="210">
        <v>0</v>
      </c>
      <c r="AW22" s="210">
        <v>0</v>
      </c>
      <c r="AX22" s="210">
        <v>0</v>
      </c>
      <c r="AY22" s="215">
        <v>0</v>
      </c>
      <c r="AZ22" s="209">
        <v>0</v>
      </c>
      <c r="BA22" s="210">
        <v>0</v>
      </c>
      <c r="BB22" s="210">
        <v>0</v>
      </c>
      <c r="BC22" s="215">
        <v>0</v>
      </c>
    </row>
    <row r="23" spans="2:55" s="261" customFormat="1" ht="21" customHeight="1">
      <c r="B23" s="198" t="s">
        <v>361</v>
      </c>
      <c r="C23" s="247">
        <v>0</v>
      </c>
      <c r="D23" s="286">
        <v>0</v>
      </c>
      <c r="E23" s="210">
        <v>0</v>
      </c>
      <c r="F23" s="210">
        <v>0</v>
      </c>
      <c r="G23" s="210">
        <v>0</v>
      </c>
      <c r="H23" s="210">
        <v>0</v>
      </c>
      <c r="I23" s="210">
        <v>0</v>
      </c>
      <c r="J23" s="210">
        <v>0</v>
      </c>
      <c r="K23" s="210">
        <v>0</v>
      </c>
      <c r="L23" s="210">
        <v>0</v>
      </c>
      <c r="M23" s="210">
        <v>0</v>
      </c>
      <c r="N23" s="210">
        <v>0</v>
      </c>
      <c r="O23" s="210">
        <v>0</v>
      </c>
      <c r="P23" s="210">
        <v>0</v>
      </c>
      <c r="Q23" s="215">
        <v>0</v>
      </c>
      <c r="R23" s="214">
        <v>0</v>
      </c>
      <c r="S23" s="210">
        <v>0</v>
      </c>
      <c r="T23" s="210">
        <v>0</v>
      </c>
      <c r="U23" s="210">
        <v>0</v>
      </c>
      <c r="V23" s="210">
        <v>0</v>
      </c>
      <c r="W23" s="210">
        <v>0</v>
      </c>
      <c r="X23" s="210">
        <v>0</v>
      </c>
      <c r="Y23" s="210">
        <v>0</v>
      </c>
      <c r="Z23" s="215">
        <v>0</v>
      </c>
      <c r="AA23" s="248">
        <v>0</v>
      </c>
      <c r="AB23" s="214">
        <v>0</v>
      </c>
      <c r="AC23" s="210">
        <v>0</v>
      </c>
      <c r="AD23" s="210">
        <v>0</v>
      </c>
      <c r="AE23" s="215">
        <v>0</v>
      </c>
      <c r="AF23" s="214">
        <v>0</v>
      </c>
      <c r="AG23" s="215">
        <v>0</v>
      </c>
      <c r="AH23" s="214">
        <v>0</v>
      </c>
      <c r="AI23" s="215">
        <v>0</v>
      </c>
      <c r="AJ23" s="210">
        <v>0</v>
      </c>
      <c r="AK23" s="210">
        <v>0</v>
      </c>
      <c r="AL23" s="210">
        <v>0</v>
      </c>
      <c r="AM23" s="247">
        <v>0</v>
      </c>
      <c r="AN23" s="248">
        <v>0</v>
      </c>
      <c r="AO23" s="209">
        <v>0</v>
      </c>
      <c r="AP23" s="210">
        <v>0</v>
      </c>
      <c r="AQ23" s="210">
        <v>0</v>
      </c>
      <c r="AR23" s="210">
        <v>0</v>
      </c>
      <c r="AS23" s="210">
        <v>0</v>
      </c>
      <c r="AT23" s="247">
        <v>0</v>
      </c>
      <c r="AU23" s="214">
        <v>0</v>
      </c>
      <c r="AV23" s="210">
        <v>0</v>
      </c>
      <c r="AW23" s="210">
        <v>0</v>
      </c>
      <c r="AX23" s="210">
        <v>0</v>
      </c>
      <c r="AY23" s="215">
        <v>0</v>
      </c>
      <c r="AZ23" s="209">
        <v>0</v>
      </c>
      <c r="BA23" s="210">
        <v>0</v>
      </c>
      <c r="BB23" s="210">
        <v>0</v>
      </c>
      <c r="BC23" s="215">
        <v>0</v>
      </c>
    </row>
    <row r="24" spans="2:55" s="261" customFormat="1" ht="21" customHeight="1">
      <c r="B24" s="198" t="s">
        <v>362</v>
      </c>
      <c r="C24" s="247">
        <v>0</v>
      </c>
      <c r="D24" s="286">
        <v>0</v>
      </c>
      <c r="E24" s="210">
        <v>0</v>
      </c>
      <c r="F24" s="210">
        <v>0</v>
      </c>
      <c r="G24" s="210">
        <v>0</v>
      </c>
      <c r="H24" s="210">
        <v>0</v>
      </c>
      <c r="I24" s="210">
        <v>0</v>
      </c>
      <c r="J24" s="210">
        <v>0</v>
      </c>
      <c r="K24" s="210">
        <v>0</v>
      </c>
      <c r="L24" s="210">
        <v>0</v>
      </c>
      <c r="M24" s="210">
        <v>0</v>
      </c>
      <c r="N24" s="210">
        <v>0</v>
      </c>
      <c r="O24" s="210">
        <v>0</v>
      </c>
      <c r="P24" s="210">
        <v>0</v>
      </c>
      <c r="Q24" s="215">
        <v>0</v>
      </c>
      <c r="R24" s="214">
        <v>0</v>
      </c>
      <c r="S24" s="210">
        <v>0</v>
      </c>
      <c r="T24" s="210">
        <v>0</v>
      </c>
      <c r="U24" s="210">
        <v>0</v>
      </c>
      <c r="V24" s="210">
        <v>0</v>
      </c>
      <c r="W24" s="210">
        <v>0</v>
      </c>
      <c r="X24" s="210">
        <v>0</v>
      </c>
      <c r="Y24" s="210">
        <v>0</v>
      </c>
      <c r="Z24" s="215">
        <v>0</v>
      </c>
      <c r="AA24" s="248">
        <v>0</v>
      </c>
      <c r="AB24" s="214">
        <v>0</v>
      </c>
      <c r="AC24" s="210">
        <v>0</v>
      </c>
      <c r="AD24" s="210">
        <v>0</v>
      </c>
      <c r="AE24" s="215">
        <v>0</v>
      </c>
      <c r="AF24" s="214">
        <v>0</v>
      </c>
      <c r="AG24" s="215">
        <v>0</v>
      </c>
      <c r="AH24" s="214">
        <v>0</v>
      </c>
      <c r="AI24" s="215">
        <v>0</v>
      </c>
      <c r="AJ24" s="210">
        <v>0</v>
      </c>
      <c r="AK24" s="210">
        <v>0</v>
      </c>
      <c r="AL24" s="210">
        <v>0</v>
      </c>
      <c r="AM24" s="247">
        <v>0</v>
      </c>
      <c r="AN24" s="248">
        <v>0</v>
      </c>
      <c r="AO24" s="209">
        <v>0</v>
      </c>
      <c r="AP24" s="210">
        <v>0</v>
      </c>
      <c r="AQ24" s="210">
        <v>0</v>
      </c>
      <c r="AR24" s="210">
        <v>0</v>
      </c>
      <c r="AS24" s="210">
        <v>0</v>
      </c>
      <c r="AT24" s="247">
        <v>0</v>
      </c>
      <c r="AU24" s="214">
        <v>0</v>
      </c>
      <c r="AV24" s="210">
        <v>0</v>
      </c>
      <c r="AW24" s="210">
        <v>0</v>
      </c>
      <c r="AX24" s="210">
        <v>0</v>
      </c>
      <c r="AY24" s="215">
        <v>0</v>
      </c>
      <c r="AZ24" s="209">
        <v>0</v>
      </c>
      <c r="BA24" s="210">
        <v>0</v>
      </c>
      <c r="BB24" s="210">
        <v>0</v>
      </c>
      <c r="BC24" s="215">
        <v>0</v>
      </c>
    </row>
    <row r="25" spans="2:55" s="261" customFormat="1" ht="21" customHeight="1" thickBot="1">
      <c r="B25" s="201" t="s">
        <v>363</v>
      </c>
      <c r="C25" s="250">
        <v>0</v>
      </c>
      <c r="D25" s="287">
        <v>0</v>
      </c>
      <c r="E25" s="249">
        <v>0</v>
      </c>
      <c r="F25" s="249">
        <v>0</v>
      </c>
      <c r="G25" s="249">
        <v>0</v>
      </c>
      <c r="H25" s="249">
        <v>0</v>
      </c>
      <c r="I25" s="249">
        <v>0</v>
      </c>
      <c r="J25" s="249">
        <v>0</v>
      </c>
      <c r="K25" s="249">
        <v>0</v>
      </c>
      <c r="L25" s="249">
        <v>0</v>
      </c>
      <c r="M25" s="249">
        <v>0</v>
      </c>
      <c r="N25" s="249">
        <v>0</v>
      </c>
      <c r="O25" s="249">
        <v>0</v>
      </c>
      <c r="P25" s="249">
        <v>0</v>
      </c>
      <c r="Q25" s="217">
        <v>0</v>
      </c>
      <c r="R25" s="216">
        <v>0</v>
      </c>
      <c r="S25" s="249">
        <v>0</v>
      </c>
      <c r="T25" s="249">
        <v>0</v>
      </c>
      <c r="U25" s="249">
        <v>0</v>
      </c>
      <c r="V25" s="249">
        <v>0</v>
      </c>
      <c r="W25" s="249">
        <v>0</v>
      </c>
      <c r="X25" s="249">
        <v>0</v>
      </c>
      <c r="Y25" s="249">
        <v>0</v>
      </c>
      <c r="Z25" s="217">
        <v>0</v>
      </c>
      <c r="AA25" s="260">
        <v>0</v>
      </c>
      <c r="AB25" s="216">
        <v>0</v>
      </c>
      <c r="AC25" s="249">
        <v>0</v>
      </c>
      <c r="AD25" s="249">
        <v>0</v>
      </c>
      <c r="AE25" s="217">
        <v>0</v>
      </c>
      <c r="AF25" s="216">
        <v>0</v>
      </c>
      <c r="AG25" s="217">
        <v>0</v>
      </c>
      <c r="AH25" s="216">
        <v>0</v>
      </c>
      <c r="AI25" s="217">
        <v>0</v>
      </c>
      <c r="AJ25" s="249">
        <v>0</v>
      </c>
      <c r="AK25" s="249">
        <v>0</v>
      </c>
      <c r="AL25" s="249">
        <v>0</v>
      </c>
      <c r="AM25" s="250">
        <v>0</v>
      </c>
      <c r="AN25" s="260">
        <v>0</v>
      </c>
      <c r="AO25" s="251">
        <v>0</v>
      </c>
      <c r="AP25" s="249">
        <v>0</v>
      </c>
      <c r="AQ25" s="249">
        <v>0</v>
      </c>
      <c r="AR25" s="249">
        <v>0</v>
      </c>
      <c r="AS25" s="249">
        <v>0</v>
      </c>
      <c r="AT25" s="250">
        <v>0</v>
      </c>
      <c r="AU25" s="216">
        <v>0</v>
      </c>
      <c r="AV25" s="249">
        <v>0</v>
      </c>
      <c r="AW25" s="249">
        <v>0</v>
      </c>
      <c r="AX25" s="249">
        <v>0</v>
      </c>
      <c r="AY25" s="217">
        <v>0</v>
      </c>
      <c r="AZ25" s="251">
        <v>0</v>
      </c>
      <c r="BA25" s="249">
        <v>0</v>
      </c>
      <c r="BB25" s="249">
        <v>0</v>
      </c>
      <c r="BC25" s="217">
        <v>0</v>
      </c>
    </row>
    <row r="26" spans="2:55" s="261" customFormat="1" ht="21" customHeight="1" thickBot="1" thickTop="1">
      <c r="B26" s="252" t="s">
        <v>93</v>
      </c>
      <c r="C26" s="254">
        <f aca="true" t="shared" si="0" ref="C26:AH26">SUM(C6:C25)</f>
        <v>0</v>
      </c>
      <c r="D26" s="317">
        <f t="shared" si="0"/>
        <v>0</v>
      </c>
      <c r="E26" s="253">
        <f t="shared" si="0"/>
        <v>0</v>
      </c>
      <c r="F26" s="253">
        <f t="shared" si="0"/>
        <v>0</v>
      </c>
      <c r="G26" s="253">
        <f t="shared" si="0"/>
        <v>0</v>
      </c>
      <c r="H26" s="253">
        <f t="shared" si="0"/>
        <v>0</v>
      </c>
      <c r="I26" s="253">
        <f t="shared" si="0"/>
        <v>0</v>
      </c>
      <c r="J26" s="253">
        <f t="shared" si="0"/>
        <v>0</v>
      </c>
      <c r="K26" s="253">
        <f t="shared" si="0"/>
        <v>0</v>
      </c>
      <c r="L26" s="253">
        <f t="shared" si="0"/>
        <v>0</v>
      </c>
      <c r="M26" s="253">
        <f t="shared" si="0"/>
        <v>0</v>
      </c>
      <c r="N26" s="253">
        <f t="shared" si="0"/>
        <v>0</v>
      </c>
      <c r="O26" s="253">
        <f t="shared" si="0"/>
        <v>0</v>
      </c>
      <c r="P26" s="253">
        <f t="shared" si="0"/>
        <v>0</v>
      </c>
      <c r="Q26" s="219">
        <f t="shared" si="0"/>
        <v>0</v>
      </c>
      <c r="R26" s="218">
        <f t="shared" si="0"/>
        <v>0</v>
      </c>
      <c r="S26" s="253">
        <f t="shared" si="0"/>
        <v>0</v>
      </c>
      <c r="T26" s="212">
        <f t="shared" si="0"/>
        <v>0</v>
      </c>
      <c r="U26" s="212">
        <f t="shared" si="0"/>
        <v>0</v>
      </c>
      <c r="V26" s="212">
        <f t="shared" si="0"/>
        <v>0</v>
      </c>
      <c r="W26" s="212">
        <f t="shared" si="0"/>
        <v>0</v>
      </c>
      <c r="X26" s="212">
        <f t="shared" si="0"/>
        <v>0</v>
      </c>
      <c r="Y26" s="212">
        <f t="shared" si="0"/>
        <v>0</v>
      </c>
      <c r="Z26" s="255">
        <f t="shared" si="0"/>
        <v>0</v>
      </c>
      <c r="AA26" s="256">
        <f t="shared" si="0"/>
        <v>0</v>
      </c>
      <c r="AB26" s="257">
        <f t="shared" si="0"/>
        <v>0</v>
      </c>
      <c r="AC26" s="212">
        <f t="shared" si="0"/>
        <v>0</v>
      </c>
      <c r="AD26" s="212">
        <f t="shared" si="0"/>
        <v>0</v>
      </c>
      <c r="AE26" s="255">
        <f t="shared" si="0"/>
        <v>0</v>
      </c>
      <c r="AF26" s="257">
        <f t="shared" si="0"/>
        <v>0</v>
      </c>
      <c r="AG26" s="255">
        <f t="shared" si="0"/>
        <v>0</v>
      </c>
      <c r="AH26" s="257">
        <f t="shared" si="0"/>
        <v>0</v>
      </c>
      <c r="AI26" s="255">
        <f aca="true" t="shared" si="1" ref="AI26:BC26">SUM(AI6:AI25)</f>
        <v>0</v>
      </c>
      <c r="AJ26" s="212">
        <f t="shared" si="1"/>
        <v>0</v>
      </c>
      <c r="AK26" s="212">
        <f t="shared" si="1"/>
        <v>0</v>
      </c>
      <c r="AL26" s="212">
        <f t="shared" si="1"/>
        <v>0</v>
      </c>
      <c r="AM26" s="258">
        <f t="shared" si="1"/>
        <v>0</v>
      </c>
      <c r="AN26" s="256">
        <f t="shared" si="1"/>
        <v>0</v>
      </c>
      <c r="AO26" s="211">
        <f t="shared" si="1"/>
        <v>0</v>
      </c>
      <c r="AP26" s="212">
        <f t="shared" si="1"/>
        <v>0</v>
      </c>
      <c r="AQ26" s="212">
        <f t="shared" si="1"/>
        <v>0</v>
      </c>
      <c r="AR26" s="212">
        <f t="shared" si="1"/>
        <v>0</v>
      </c>
      <c r="AS26" s="212">
        <f t="shared" si="1"/>
        <v>0</v>
      </c>
      <c r="AT26" s="258">
        <f t="shared" si="1"/>
        <v>0</v>
      </c>
      <c r="AU26" s="218">
        <f t="shared" si="1"/>
        <v>0</v>
      </c>
      <c r="AV26" s="253">
        <f t="shared" si="1"/>
        <v>0</v>
      </c>
      <c r="AW26" s="253">
        <f t="shared" si="1"/>
        <v>0</v>
      </c>
      <c r="AX26" s="253">
        <f t="shared" si="1"/>
        <v>0</v>
      </c>
      <c r="AY26" s="219">
        <f t="shared" si="1"/>
        <v>0</v>
      </c>
      <c r="AZ26" s="259">
        <f t="shared" si="1"/>
        <v>0</v>
      </c>
      <c r="BA26" s="253">
        <f t="shared" si="1"/>
        <v>0</v>
      </c>
      <c r="BB26" s="253">
        <f t="shared" si="1"/>
        <v>0</v>
      </c>
      <c r="BC26" s="219">
        <f t="shared" si="1"/>
        <v>0</v>
      </c>
    </row>
    <row r="27" ht="13.5" thickTop="1"/>
  </sheetData>
  <sheetProtection/>
  <mergeCells count="66">
    <mergeCell ref="AT4:AT5"/>
    <mergeCell ref="BA4:BA5"/>
    <mergeCell ref="AV3:AV5"/>
    <mergeCell ref="AW3:AW5"/>
    <mergeCell ref="V4:V5"/>
    <mergeCell ref="W4:W5"/>
    <mergeCell ref="X4:X5"/>
    <mergeCell ref="Y4:Y5"/>
    <mergeCell ref="BA3:BC3"/>
    <mergeCell ref="AQ3:AR3"/>
    <mergeCell ref="BB4:BB5"/>
    <mergeCell ref="BC4:BC5"/>
    <mergeCell ref="Z4:Z5"/>
    <mergeCell ref="AQ4:AQ5"/>
    <mergeCell ref="AR4:AR5"/>
    <mergeCell ref="AS4:AS5"/>
    <mergeCell ref="AO3:AO5"/>
    <mergeCell ref="AS3:AT3"/>
    <mergeCell ref="AU3:AU5"/>
    <mergeCell ref="AP3:AP5"/>
    <mergeCell ref="P4:P5"/>
    <mergeCell ref="Q4:Q5"/>
    <mergeCell ref="R4:R5"/>
    <mergeCell ref="S4:S5"/>
    <mergeCell ref="T4:T5"/>
    <mergeCell ref="U4:U5"/>
    <mergeCell ref="E4:E5"/>
    <mergeCell ref="F4:F5"/>
    <mergeCell ref="G4:G5"/>
    <mergeCell ref="H4:H5"/>
    <mergeCell ref="I4:I5"/>
    <mergeCell ref="AM3:AM5"/>
    <mergeCell ref="N4:N5"/>
    <mergeCell ref="O4:O5"/>
    <mergeCell ref="AE3:AE5"/>
    <mergeCell ref="AG3:AG5"/>
    <mergeCell ref="AZ2:BC2"/>
    <mergeCell ref="E3:F3"/>
    <mergeCell ref="G3:O3"/>
    <mergeCell ref="P3:Q3"/>
    <mergeCell ref="R3:U3"/>
    <mergeCell ref="V3:Z3"/>
    <mergeCell ref="AX3:AX5"/>
    <mergeCell ref="AY3:AY5"/>
    <mergeCell ref="AC3:AC5"/>
    <mergeCell ref="AD3:AD5"/>
    <mergeCell ref="AF2:AG2"/>
    <mergeCell ref="AH2:AI2"/>
    <mergeCell ref="AJ2:AM2"/>
    <mergeCell ref="AN2:AN5"/>
    <mergeCell ref="AO2:AT2"/>
    <mergeCell ref="AU2:AY2"/>
    <mergeCell ref="AI3:AI5"/>
    <mergeCell ref="AJ3:AJ5"/>
    <mergeCell ref="AK3:AK5"/>
    <mergeCell ref="AL3:AL5"/>
    <mergeCell ref="C2:C5"/>
    <mergeCell ref="D2:D5"/>
    <mergeCell ref="E2:Q2"/>
    <mergeCell ref="R2:Z2"/>
    <mergeCell ref="AA2:AA5"/>
    <mergeCell ref="AB2:AE2"/>
    <mergeCell ref="J4:J5"/>
    <mergeCell ref="K4:K5"/>
    <mergeCell ref="L4:L5"/>
    <mergeCell ref="M4: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P26"/>
  <sheetViews>
    <sheetView view="pageBreakPreview" zoomScale="60" zoomScaleNormal="82"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B2" sqref="B2"/>
    </sheetView>
  </sheetViews>
  <sheetFormatPr defaultColWidth="8.875" defaultRowHeight="13.5"/>
  <cols>
    <col min="1" max="1" width="4.50390625" style="261" customWidth="1"/>
    <col min="2" max="2" width="22.50390625" style="261" customWidth="1"/>
    <col min="3" max="3" width="7.125" style="261" customWidth="1"/>
    <col min="4" max="4" width="5.625" style="261" customWidth="1"/>
    <col min="5" max="12" width="4.875" style="261" customWidth="1"/>
    <col min="13" max="13" width="7.375" style="261" customWidth="1"/>
    <col min="14" max="14" width="5.875" style="261" customWidth="1"/>
    <col min="15" max="15" width="6.125" style="261" customWidth="1"/>
    <col min="16" max="17" width="4.875" style="261" customWidth="1"/>
    <col min="18" max="18" width="6.00390625" style="261" customWidth="1"/>
    <col min="19" max="19" width="5.875" style="261" customWidth="1"/>
    <col min="20" max="22" width="4.875" style="261" customWidth="1"/>
    <col min="23" max="23" width="6.375" style="261" customWidth="1"/>
    <col min="24" max="24" width="8.625" style="261" customWidth="1"/>
    <col min="25" max="25" width="5.875" style="261" customWidth="1"/>
    <col min="26" max="26" width="8.625" style="261" customWidth="1"/>
    <col min="27" max="30" width="7.125" style="261" customWidth="1"/>
    <col min="31" max="31" width="8.50390625" style="261" customWidth="1"/>
    <col min="32" max="32" width="9.125" style="261" customWidth="1"/>
    <col min="33" max="37" width="7.125" style="261" customWidth="1"/>
    <col min="38" max="42" width="6.00390625" style="261" customWidth="1"/>
    <col min="43" max="16384" width="8.875" style="261" customWidth="1"/>
  </cols>
  <sheetData>
    <row r="1" spans="2:42" s="330" customFormat="1" ht="33" customHeight="1" thickBot="1">
      <c r="B1" s="262" t="s">
        <v>397</v>
      </c>
      <c r="C1" s="242"/>
      <c r="AP1" s="263" t="s">
        <v>55</v>
      </c>
    </row>
    <row r="2" spans="1:42" s="242" customFormat="1" ht="66.75" customHeight="1" thickTop="1">
      <c r="A2" s="264"/>
      <c r="B2" s="243"/>
      <c r="C2" s="657" t="s">
        <v>56</v>
      </c>
      <c r="D2" s="597" t="s">
        <v>338</v>
      </c>
      <c r="E2" s="598"/>
      <c r="F2" s="598"/>
      <c r="G2" s="598"/>
      <c r="H2" s="598"/>
      <c r="I2" s="598"/>
      <c r="J2" s="598"/>
      <c r="K2" s="598"/>
      <c r="L2" s="598"/>
      <c r="M2" s="599"/>
      <c r="N2" s="597" t="s">
        <v>395</v>
      </c>
      <c r="O2" s="598"/>
      <c r="P2" s="598"/>
      <c r="Q2" s="599"/>
      <c r="R2" s="594" t="s">
        <v>183</v>
      </c>
      <c r="S2" s="602" t="s">
        <v>184</v>
      </c>
      <c r="T2" s="597" t="s">
        <v>185</v>
      </c>
      <c r="U2" s="598"/>
      <c r="V2" s="599"/>
      <c r="W2" s="597" t="s">
        <v>180</v>
      </c>
      <c r="X2" s="598"/>
      <c r="Y2" s="659" t="s">
        <v>186</v>
      </c>
      <c r="Z2" s="599"/>
      <c r="AA2" s="593" t="s">
        <v>131</v>
      </c>
      <c r="AB2" s="593"/>
      <c r="AC2" s="593"/>
      <c r="AD2" s="593"/>
      <c r="AE2" s="593"/>
      <c r="AF2" s="593"/>
      <c r="AG2" s="659" t="s">
        <v>187</v>
      </c>
      <c r="AH2" s="598"/>
      <c r="AI2" s="598"/>
      <c r="AJ2" s="598"/>
      <c r="AK2" s="599"/>
      <c r="AL2" s="669" t="s">
        <v>188</v>
      </c>
      <c r="AM2" s="670"/>
      <c r="AN2" s="670"/>
      <c r="AO2" s="670"/>
      <c r="AP2" s="671"/>
    </row>
    <row r="3" spans="1:42" s="242" customFormat="1" ht="28.5" customHeight="1">
      <c r="A3" s="264"/>
      <c r="B3" s="244"/>
      <c r="C3" s="607"/>
      <c r="D3" s="265"/>
      <c r="E3" s="664" t="s">
        <v>189</v>
      </c>
      <c r="F3" s="665"/>
      <c r="G3" s="665"/>
      <c r="H3" s="665"/>
      <c r="I3" s="665"/>
      <c r="J3" s="665"/>
      <c r="K3" s="665"/>
      <c r="L3" s="665"/>
      <c r="M3" s="666"/>
      <c r="N3" s="630" t="s">
        <v>165</v>
      </c>
      <c r="O3" s="545" t="s">
        <v>166</v>
      </c>
      <c r="P3" s="545" t="s">
        <v>167</v>
      </c>
      <c r="Q3" s="546" t="s">
        <v>168</v>
      </c>
      <c r="R3" s="595"/>
      <c r="S3" s="603"/>
      <c r="T3" s="581" t="s">
        <v>190</v>
      </c>
      <c r="U3" s="545" t="s">
        <v>191</v>
      </c>
      <c r="V3" s="546" t="s">
        <v>192</v>
      </c>
      <c r="W3" s="226"/>
      <c r="X3" s="606" t="s">
        <v>142</v>
      </c>
      <c r="Y3" s="266"/>
      <c r="Z3" s="578" t="s">
        <v>193</v>
      </c>
      <c r="AA3" s="627" t="s">
        <v>194</v>
      </c>
      <c r="AB3" s="627" t="s">
        <v>195</v>
      </c>
      <c r="AC3" s="610" t="s">
        <v>142</v>
      </c>
      <c r="AD3" s="612"/>
      <c r="AE3" s="610" t="s">
        <v>150</v>
      </c>
      <c r="AF3" s="612"/>
      <c r="AG3" s="545" t="s">
        <v>151</v>
      </c>
      <c r="AH3" s="545" t="s">
        <v>152</v>
      </c>
      <c r="AI3" s="545" t="s">
        <v>153</v>
      </c>
      <c r="AJ3" s="545" t="s">
        <v>154</v>
      </c>
      <c r="AK3" s="546" t="s">
        <v>155</v>
      </c>
      <c r="AL3" s="663" t="s">
        <v>196</v>
      </c>
      <c r="AM3" s="600" t="s">
        <v>197</v>
      </c>
      <c r="AN3" s="600" t="s">
        <v>198</v>
      </c>
      <c r="AO3" s="545" t="s">
        <v>199</v>
      </c>
      <c r="AP3" s="546" t="s">
        <v>72</v>
      </c>
    </row>
    <row r="4" spans="1:42" s="242" customFormat="1" ht="27" customHeight="1">
      <c r="A4" s="264"/>
      <c r="B4" s="244"/>
      <c r="C4" s="607"/>
      <c r="D4" s="265"/>
      <c r="E4" s="667"/>
      <c r="F4" s="615"/>
      <c r="G4" s="615"/>
      <c r="H4" s="615"/>
      <c r="I4" s="615"/>
      <c r="J4" s="615"/>
      <c r="K4" s="615"/>
      <c r="L4" s="615"/>
      <c r="M4" s="668"/>
      <c r="N4" s="630"/>
      <c r="O4" s="545"/>
      <c r="P4" s="545"/>
      <c r="Q4" s="546"/>
      <c r="R4" s="595"/>
      <c r="S4" s="603"/>
      <c r="T4" s="582"/>
      <c r="U4" s="545"/>
      <c r="V4" s="546"/>
      <c r="W4" s="226"/>
      <c r="X4" s="607"/>
      <c r="Y4" s="266"/>
      <c r="Z4" s="579"/>
      <c r="AA4" s="628"/>
      <c r="AB4" s="628"/>
      <c r="AC4" s="600" t="s">
        <v>170</v>
      </c>
      <c r="AD4" s="600" t="s">
        <v>171</v>
      </c>
      <c r="AE4" s="600" t="s">
        <v>200</v>
      </c>
      <c r="AF4" s="663" t="s">
        <v>72</v>
      </c>
      <c r="AG4" s="545"/>
      <c r="AH4" s="545"/>
      <c r="AI4" s="545"/>
      <c r="AJ4" s="545"/>
      <c r="AK4" s="546"/>
      <c r="AL4" s="603"/>
      <c r="AM4" s="609"/>
      <c r="AN4" s="609"/>
      <c r="AO4" s="545"/>
      <c r="AP4" s="546"/>
    </row>
    <row r="5" spans="1:42" s="245" customFormat="1" ht="130.5" customHeight="1">
      <c r="A5" s="227"/>
      <c r="B5" s="246"/>
      <c r="C5" s="607"/>
      <c r="D5" s="265"/>
      <c r="E5" s="397" t="s">
        <v>201</v>
      </c>
      <c r="F5" s="397" t="s">
        <v>202</v>
      </c>
      <c r="G5" s="397" t="s">
        <v>203</v>
      </c>
      <c r="H5" s="397" t="s">
        <v>204</v>
      </c>
      <c r="I5" s="397" t="s">
        <v>205</v>
      </c>
      <c r="J5" s="397" t="s">
        <v>206</v>
      </c>
      <c r="K5" s="397" t="s">
        <v>207</v>
      </c>
      <c r="L5" s="397" t="s">
        <v>208</v>
      </c>
      <c r="M5" s="393" t="s">
        <v>72</v>
      </c>
      <c r="N5" s="581"/>
      <c r="O5" s="600"/>
      <c r="P5" s="600"/>
      <c r="Q5" s="578"/>
      <c r="R5" s="595"/>
      <c r="S5" s="603"/>
      <c r="T5" s="582"/>
      <c r="U5" s="600"/>
      <c r="V5" s="578"/>
      <c r="W5" s="226"/>
      <c r="X5" s="607"/>
      <c r="Y5" s="266"/>
      <c r="Z5" s="579"/>
      <c r="AA5" s="628"/>
      <c r="AB5" s="628"/>
      <c r="AC5" s="609"/>
      <c r="AD5" s="609"/>
      <c r="AE5" s="609"/>
      <c r="AF5" s="603"/>
      <c r="AG5" s="600"/>
      <c r="AH5" s="600"/>
      <c r="AI5" s="600"/>
      <c r="AJ5" s="600"/>
      <c r="AK5" s="578"/>
      <c r="AL5" s="603"/>
      <c r="AM5" s="609"/>
      <c r="AN5" s="609"/>
      <c r="AO5" s="600"/>
      <c r="AP5" s="578"/>
    </row>
    <row r="6" spans="2:42" s="330" customFormat="1" ht="22.5" customHeight="1">
      <c r="B6" s="159" t="s">
        <v>344</v>
      </c>
      <c r="C6" s="406">
        <v>30</v>
      </c>
      <c r="D6" s="407">
        <v>1</v>
      </c>
      <c r="E6" s="408">
        <v>0</v>
      </c>
      <c r="F6" s="408">
        <v>0</v>
      </c>
      <c r="G6" s="408">
        <v>0</v>
      </c>
      <c r="H6" s="408">
        <v>1</v>
      </c>
      <c r="I6" s="408">
        <v>0</v>
      </c>
      <c r="J6" s="408">
        <v>8</v>
      </c>
      <c r="K6" s="408">
        <v>0</v>
      </c>
      <c r="L6" s="408">
        <v>0</v>
      </c>
      <c r="M6" s="409">
        <v>5</v>
      </c>
      <c r="N6" s="407">
        <v>1</v>
      </c>
      <c r="O6" s="408">
        <v>0</v>
      </c>
      <c r="P6" s="408">
        <v>0</v>
      </c>
      <c r="Q6" s="409">
        <v>0</v>
      </c>
      <c r="R6" s="354">
        <v>0</v>
      </c>
      <c r="S6" s="410">
        <v>0</v>
      </c>
      <c r="T6" s="407">
        <v>0</v>
      </c>
      <c r="U6" s="408">
        <v>0</v>
      </c>
      <c r="V6" s="409">
        <v>0</v>
      </c>
      <c r="W6" s="407">
        <v>0</v>
      </c>
      <c r="X6" s="406">
        <v>0</v>
      </c>
      <c r="Y6" s="408">
        <v>0</v>
      </c>
      <c r="Z6" s="409">
        <v>0</v>
      </c>
      <c r="AA6" s="411">
        <v>0</v>
      </c>
      <c r="AB6" s="408">
        <v>0</v>
      </c>
      <c r="AC6" s="408">
        <v>0</v>
      </c>
      <c r="AD6" s="408">
        <v>0</v>
      </c>
      <c r="AE6" s="408">
        <v>0</v>
      </c>
      <c r="AF6" s="406">
        <v>0</v>
      </c>
      <c r="AG6" s="408">
        <v>0</v>
      </c>
      <c r="AH6" s="408">
        <v>0</v>
      </c>
      <c r="AI6" s="408">
        <v>0</v>
      </c>
      <c r="AJ6" s="408">
        <v>0</v>
      </c>
      <c r="AK6" s="409">
        <v>0</v>
      </c>
      <c r="AL6" s="411">
        <v>0</v>
      </c>
      <c r="AM6" s="408">
        <v>0</v>
      </c>
      <c r="AN6" s="408">
        <v>1</v>
      </c>
      <c r="AO6" s="408">
        <v>0</v>
      </c>
      <c r="AP6" s="409">
        <v>0</v>
      </c>
    </row>
    <row r="7" spans="2:42" s="330" customFormat="1" ht="22.5" customHeight="1">
      <c r="B7" s="159" t="s">
        <v>345</v>
      </c>
      <c r="C7" s="406">
        <v>9</v>
      </c>
      <c r="D7" s="407">
        <v>1</v>
      </c>
      <c r="E7" s="408">
        <v>0</v>
      </c>
      <c r="F7" s="408">
        <v>1</v>
      </c>
      <c r="G7" s="408">
        <v>0</v>
      </c>
      <c r="H7" s="408">
        <v>0</v>
      </c>
      <c r="I7" s="408">
        <v>0</v>
      </c>
      <c r="J7" s="408">
        <v>3</v>
      </c>
      <c r="K7" s="408">
        <v>0</v>
      </c>
      <c r="L7" s="408">
        <v>0</v>
      </c>
      <c r="M7" s="409">
        <v>1</v>
      </c>
      <c r="N7" s="407">
        <v>1</v>
      </c>
      <c r="O7" s="408">
        <v>0</v>
      </c>
      <c r="P7" s="408">
        <v>0</v>
      </c>
      <c r="Q7" s="409">
        <v>0</v>
      </c>
      <c r="R7" s="354">
        <v>0</v>
      </c>
      <c r="S7" s="410">
        <v>0</v>
      </c>
      <c r="T7" s="407">
        <v>0</v>
      </c>
      <c r="U7" s="408">
        <v>0</v>
      </c>
      <c r="V7" s="409">
        <v>0</v>
      </c>
      <c r="W7" s="407">
        <v>0</v>
      </c>
      <c r="X7" s="406">
        <v>0</v>
      </c>
      <c r="Y7" s="408">
        <v>0</v>
      </c>
      <c r="Z7" s="409">
        <v>0</v>
      </c>
      <c r="AA7" s="411">
        <v>0</v>
      </c>
      <c r="AB7" s="408">
        <v>0</v>
      </c>
      <c r="AC7" s="408">
        <v>0</v>
      </c>
      <c r="AD7" s="408">
        <v>0</v>
      </c>
      <c r="AE7" s="408">
        <v>0</v>
      </c>
      <c r="AF7" s="406">
        <v>0</v>
      </c>
      <c r="AG7" s="408">
        <v>0</v>
      </c>
      <c r="AH7" s="408">
        <v>0</v>
      </c>
      <c r="AI7" s="408">
        <v>0</v>
      </c>
      <c r="AJ7" s="408">
        <v>0</v>
      </c>
      <c r="AK7" s="409">
        <v>0</v>
      </c>
      <c r="AL7" s="411">
        <v>0</v>
      </c>
      <c r="AM7" s="408">
        <v>0</v>
      </c>
      <c r="AN7" s="408">
        <v>1</v>
      </c>
      <c r="AO7" s="408">
        <v>0</v>
      </c>
      <c r="AP7" s="409">
        <v>0</v>
      </c>
    </row>
    <row r="8" spans="2:42" s="330" customFormat="1" ht="22.5" customHeight="1">
      <c r="B8" s="159" t="s">
        <v>346</v>
      </c>
      <c r="C8" s="406">
        <v>83</v>
      </c>
      <c r="D8" s="407">
        <v>7</v>
      </c>
      <c r="E8" s="408">
        <v>1</v>
      </c>
      <c r="F8" s="408">
        <v>0</v>
      </c>
      <c r="G8" s="408">
        <v>0</v>
      </c>
      <c r="H8" s="408">
        <v>0</v>
      </c>
      <c r="I8" s="408">
        <v>0</v>
      </c>
      <c r="J8" s="408">
        <v>3</v>
      </c>
      <c r="K8" s="408">
        <v>0</v>
      </c>
      <c r="L8" s="408">
        <v>1</v>
      </c>
      <c r="M8" s="409">
        <v>51</v>
      </c>
      <c r="N8" s="407">
        <v>3</v>
      </c>
      <c r="O8" s="408">
        <v>1</v>
      </c>
      <c r="P8" s="408">
        <v>0</v>
      </c>
      <c r="Q8" s="409">
        <v>0</v>
      </c>
      <c r="R8" s="354">
        <v>1</v>
      </c>
      <c r="S8" s="410">
        <v>0</v>
      </c>
      <c r="T8" s="407">
        <v>0</v>
      </c>
      <c r="U8" s="408">
        <v>0</v>
      </c>
      <c r="V8" s="409">
        <v>0</v>
      </c>
      <c r="W8" s="407">
        <v>2</v>
      </c>
      <c r="X8" s="406">
        <v>2</v>
      </c>
      <c r="Y8" s="408">
        <v>0</v>
      </c>
      <c r="Z8" s="409">
        <v>0</v>
      </c>
      <c r="AA8" s="411">
        <v>0</v>
      </c>
      <c r="AB8" s="408">
        <v>1</v>
      </c>
      <c r="AC8" s="408">
        <v>0</v>
      </c>
      <c r="AD8" s="408">
        <v>1</v>
      </c>
      <c r="AE8" s="408">
        <v>0</v>
      </c>
      <c r="AF8" s="406">
        <v>0</v>
      </c>
      <c r="AG8" s="408">
        <v>0</v>
      </c>
      <c r="AH8" s="408">
        <v>1</v>
      </c>
      <c r="AI8" s="408">
        <v>0</v>
      </c>
      <c r="AJ8" s="408">
        <v>0</v>
      </c>
      <c r="AK8" s="409">
        <v>0</v>
      </c>
      <c r="AL8" s="411">
        <v>0</v>
      </c>
      <c r="AM8" s="408">
        <v>0</v>
      </c>
      <c r="AN8" s="408">
        <v>4</v>
      </c>
      <c r="AO8" s="408">
        <v>0</v>
      </c>
      <c r="AP8" s="409">
        <v>0</v>
      </c>
    </row>
    <row r="9" spans="2:42" s="330" customFormat="1" ht="22.5" customHeight="1">
      <c r="B9" s="159" t="s">
        <v>347</v>
      </c>
      <c r="C9" s="406">
        <v>28</v>
      </c>
      <c r="D9" s="407">
        <v>2</v>
      </c>
      <c r="E9" s="408">
        <v>0</v>
      </c>
      <c r="F9" s="408">
        <v>1</v>
      </c>
      <c r="G9" s="408">
        <v>0</v>
      </c>
      <c r="H9" s="408">
        <v>0</v>
      </c>
      <c r="I9" s="408">
        <v>0</v>
      </c>
      <c r="J9" s="408">
        <v>1</v>
      </c>
      <c r="K9" s="408">
        <v>0</v>
      </c>
      <c r="L9" s="408">
        <v>0</v>
      </c>
      <c r="M9" s="409">
        <v>22</v>
      </c>
      <c r="N9" s="407">
        <v>2</v>
      </c>
      <c r="O9" s="408">
        <v>0</v>
      </c>
      <c r="P9" s="408">
        <v>0</v>
      </c>
      <c r="Q9" s="409">
        <v>0</v>
      </c>
      <c r="R9" s="354">
        <v>0</v>
      </c>
      <c r="S9" s="410">
        <v>0</v>
      </c>
      <c r="T9" s="407">
        <v>0</v>
      </c>
      <c r="U9" s="408">
        <v>0</v>
      </c>
      <c r="V9" s="409">
        <v>0</v>
      </c>
      <c r="W9" s="407">
        <v>0</v>
      </c>
      <c r="X9" s="406">
        <v>0</v>
      </c>
      <c r="Y9" s="408">
        <v>0</v>
      </c>
      <c r="Z9" s="409">
        <v>0</v>
      </c>
      <c r="AA9" s="411">
        <v>0</v>
      </c>
      <c r="AB9" s="408">
        <v>0</v>
      </c>
      <c r="AC9" s="408">
        <v>0</v>
      </c>
      <c r="AD9" s="408">
        <v>0</v>
      </c>
      <c r="AE9" s="408">
        <v>0</v>
      </c>
      <c r="AF9" s="406">
        <v>0</v>
      </c>
      <c r="AG9" s="408">
        <v>0</v>
      </c>
      <c r="AH9" s="408">
        <v>0</v>
      </c>
      <c r="AI9" s="408">
        <v>0</v>
      </c>
      <c r="AJ9" s="408">
        <v>0</v>
      </c>
      <c r="AK9" s="409">
        <v>0</v>
      </c>
      <c r="AL9" s="411">
        <v>0</v>
      </c>
      <c r="AM9" s="408">
        <v>0</v>
      </c>
      <c r="AN9" s="408">
        <v>0</v>
      </c>
      <c r="AO9" s="408">
        <v>0</v>
      </c>
      <c r="AP9" s="409">
        <v>2</v>
      </c>
    </row>
    <row r="10" spans="2:42" s="330" customFormat="1" ht="22.5" customHeight="1">
      <c r="B10" s="159" t="s">
        <v>348</v>
      </c>
      <c r="C10" s="406">
        <v>477</v>
      </c>
      <c r="D10" s="407">
        <v>10</v>
      </c>
      <c r="E10" s="408">
        <v>18</v>
      </c>
      <c r="F10" s="408">
        <v>0</v>
      </c>
      <c r="G10" s="408">
        <v>0</v>
      </c>
      <c r="H10" s="408">
        <v>1</v>
      </c>
      <c r="I10" s="408">
        <v>4</v>
      </c>
      <c r="J10" s="408">
        <v>11</v>
      </c>
      <c r="K10" s="408">
        <v>0</v>
      </c>
      <c r="L10" s="408">
        <v>0</v>
      </c>
      <c r="M10" s="409">
        <v>408</v>
      </c>
      <c r="N10" s="407">
        <v>8</v>
      </c>
      <c r="O10" s="408">
        <v>0</v>
      </c>
      <c r="P10" s="408">
        <v>0</v>
      </c>
      <c r="Q10" s="409">
        <v>0</v>
      </c>
      <c r="R10" s="354">
        <v>1</v>
      </c>
      <c r="S10" s="410">
        <v>1</v>
      </c>
      <c r="T10" s="407">
        <v>0</v>
      </c>
      <c r="U10" s="408">
        <v>0</v>
      </c>
      <c r="V10" s="409">
        <v>0</v>
      </c>
      <c r="W10" s="407">
        <v>0</v>
      </c>
      <c r="X10" s="406">
        <v>0</v>
      </c>
      <c r="Y10" s="408">
        <v>0</v>
      </c>
      <c r="Z10" s="409">
        <v>0</v>
      </c>
      <c r="AA10" s="411">
        <v>0</v>
      </c>
      <c r="AB10" s="408">
        <v>0</v>
      </c>
      <c r="AC10" s="408">
        <v>0</v>
      </c>
      <c r="AD10" s="408">
        <v>0</v>
      </c>
      <c r="AE10" s="408">
        <v>0</v>
      </c>
      <c r="AF10" s="406">
        <v>0</v>
      </c>
      <c r="AG10" s="408">
        <v>0</v>
      </c>
      <c r="AH10" s="408">
        <v>0</v>
      </c>
      <c r="AI10" s="408">
        <v>0</v>
      </c>
      <c r="AJ10" s="408">
        <v>0</v>
      </c>
      <c r="AK10" s="409">
        <v>0</v>
      </c>
      <c r="AL10" s="411">
        <v>0</v>
      </c>
      <c r="AM10" s="408">
        <v>0</v>
      </c>
      <c r="AN10" s="408">
        <v>8</v>
      </c>
      <c r="AO10" s="408">
        <v>0</v>
      </c>
      <c r="AP10" s="409">
        <v>0</v>
      </c>
    </row>
    <row r="11" spans="2:42" s="330" customFormat="1" ht="22.5" customHeight="1">
      <c r="B11" s="159" t="s">
        <v>349</v>
      </c>
      <c r="C11" s="406">
        <v>41</v>
      </c>
      <c r="D11" s="407">
        <v>3</v>
      </c>
      <c r="E11" s="408">
        <v>0</v>
      </c>
      <c r="F11" s="408">
        <v>2</v>
      </c>
      <c r="G11" s="408">
        <v>0</v>
      </c>
      <c r="H11" s="408">
        <v>1</v>
      </c>
      <c r="I11" s="408">
        <v>0</v>
      </c>
      <c r="J11" s="408">
        <v>4</v>
      </c>
      <c r="K11" s="408">
        <v>0</v>
      </c>
      <c r="L11" s="408">
        <v>0</v>
      </c>
      <c r="M11" s="409">
        <v>25</v>
      </c>
      <c r="N11" s="407">
        <v>0</v>
      </c>
      <c r="O11" s="408">
        <v>1</v>
      </c>
      <c r="P11" s="408">
        <v>0</v>
      </c>
      <c r="Q11" s="409">
        <v>0</v>
      </c>
      <c r="R11" s="354">
        <v>8</v>
      </c>
      <c r="S11" s="410">
        <v>0</v>
      </c>
      <c r="T11" s="407">
        <v>0</v>
      </c>
      <c r="U11" s="408">
        <v>0</v>
      </c>
      <c r="V11" s="409">
        <v>0</v>
      </c>
      <c r="W11" s="407">
        <v>0</v>
      </c>
      <c r="X11" s="406">
        <v>0</v>
      </c>
      <c r="Y11" s="408">
        <v>0</v>
      </c>
      <c r="Z11" s="409">
        <v>0</v>
      </c>
      <c r="AA11" s="411">
        <v>0</v>
      </c>
      <c r="AB11" s="408">
        <v>0</v>
      </c>
      <c r="AC11" s="408">
        <v>0</v>
      </c>
      <c r="AD11" s="408">
        <v>0</v>
      </c>
      <c r="AE11" s="408">
        <v>0</v>
      </c>
      <c r="AF11" s="406">
        <v>0</v>
      </c>
      <c r="AG11" s="408">
        <v>0</v>
      </c>
      <c r="AH11" s="408">
        <v>0</v>
      </c>
      <c r="AI11" s="408">
        <v>0</v>
      </c>
      <c r="AJ11" s="408">
        <v>0</v>
      </c>
      <c r="AK11" s="409">
        <v>0</v>
      </c>
      <c r="AL11" s="411">
        <v>0</v>
      </c>
      <c r="AM11" s="408">
        <v>0</v>
      </c>
      <c r="AN11" s="408">
        <v>1</v>
      </c>
      <c r="AO11" s="408">
        <v>0</v>
      </c>
      <c r="AP11" s="409">
        <v>0</v>
      </c>
    </row>
    <row r="12" spans="2:42" s="330" customFormat="1" ht="22.5" customHeight="1">
      <c r="B12" s="159" t="s">
        <v>350</v>
      </c>
      <c r="C12" s="406">
        <v>95</v>
      </c>
      <c r="D12" s="407">
        <v>3</v>
      </c>
      <c r="E12" s="408">
        <v>0</v>
      </c>
      <c r="F12" s="408">
        <v>0</v>
      </c>
      <c r="G12" s="408">
        <v>0</v>
      </c>
      <c r="H12" s="408">
        <v>0</v>
      </c>
      <c r="I12" s="408">
        <v>0</v>
      </c>
      <c r="J12" s="408">
        <v>5</v>
      </c>
      <c r="K12" s="408">
        <v>0</v>
      </c>
      <c r="L12" s="408">
        <v>0</v>
      </c>
      <c r="M12" s="409">
        <v>87</v>
      </c>
      <c r="N12" s="407">
        <v>2</v>
      </c>
      <c r="O12" s="408">
        <v>0</v>
      </c>
      <c r="P12" s="408">
        <v>0</v>
      </c>
      <c r="Q12" s="409">
        <v>0</v>
      </c>
      <c r="R12" s="354">
        <v>0</v>
      </c>
      <c r="S12" s="410">
        <v>1</v>
      </c>
      <c r="T12" s="407">
        <v>0</v>
      </c>
      <c r="U12" s="408">
        <v>0</v>
      </c>
      <c r="V12" s="409">
        <v>0</v>
      </c>
      <c r="W12" s="407">
        <v>0</v>
      </c>
      <c r="X12" s="406">
        <v>0</v>
      </c>
      <c r="Y12" s="408">
        <v>0</v>
      </c>
      <c r="Z12" s="409">
        <v>0</v>
      </c>
      <c r="AA12" s="411">
        <v>0</v>
      </c>
      <c r="AB12" s="408">
        <v>0</v>
      </c>
      <c r="AC12" s="408">
        <v>0</v>
      </c>
      <c r="AD12" s="408">
        <v>0</v>
      </c>
      <c r="AE12" s="408">
        <v>0</v>
      </c>
      <c r="AF12" s="406">
        <v>0</v>
      </c>
      <c r="AG12" s="408">
        <v>0</v>
      </c>
      <c r="AH12" s="408">
        <v>0</v>
      </c>
      <c r="AI12" s="408">
        <v>0</v>
      </c>
      <c r="AJ12" s="408">
        <v>0</v>
      </c>
      <c r="AK12" s="409">
        <v>0</v>
      </c>
      <c r="AL12" s="411">
        <v>0</v>
      </c>
      <c r="AM12" s="408">
        <v>0</v>
      </c>
      <c r="AN12" s="408">
        <v>2</v>
      </c>
      <c r="AO12" s="408">
        <v>0</v>
      </c>
      <c r="AP12" s="409">
        <v>0</v>
      </c>
    </row>
    <row r="13" spans="2:42" s="330" customFormat="1" ht="22.5" customHeight="1">
      <c r="B13" s="159" t="s">
        <v>351</v>
      </c>
      <c r="C13" s="406">
        <v>27</v>
      </c>
      <c r="D13" s="407">
        <v>2</v>
      </c>
      <c r="E13" s="408">
        <v>0</v>
      </c>
      <c r="F13" s="408">
        <v>0</v>
      </c>
      <c r="G13" s="408">
        <v>0</v>
      </c>
      <c r="H13" s="408">
        <v>0</v>
      </c>
      <c r="I13" s="408">
        <v>0</v>
      </c>
      <c r="J13" s="408">
        <v>1</v>
      </c>
      <c r="K13" s="408">
        <v>0</v>
      </c>
      <c r="L13" s="408">
        <v>0</v>
      </c>
      <c r="M13" s="409">
        <v>20</v>
      </c>
      <c r="N13" s="407">
        <v>1</v>
      </c>
      <c r="O13" s="408">
        <v>0</v>
      </c>
      <c r="P13" s="408">
        <v>0</v>
      </c>
      <c r="Q13" s="409">
        <v>0</v>
      </c>
      <c r="R13" s="354">
        <v>1</v>
      </c>
      <c r="S13" s="410">
        <v>0</v>
      </c>
      <c r="T13" s="407">
        <v>0</v>
      </c>
      <c r="U13" s="408">
        <v>0</v>
      </c>
      <c r="V13" s="409">
        <v>0</v>
      </c>
      <c r="W13" s="407">
        <v>0</v>
      </c>
      <c r="X13" s="406">
        <v>0</v>
      </c>
      <c r="Y13" s="408">
        <v>0</v>
      </c>
      <c r="Z13" s="409">
        <v>0</v>
      </c>
      <c r="AA13" s="411">
        <v>0</v>
      </c>
      <c r="AB13" s="408">
        <v>0</v>
      </c>
      <c r="AC13" s="408">
        <v>0</v>
      </c>
      <c r="AD13" s="408">
        <v>0</v>
      </c>
      <c r="AE13" s="408">
        <v>0</v>
      </c>
      <c r="AF13" s="406">
        <v>0</v>
      </c>
      <c r="AG13" s="408">
        <v>0</v>
      </c>
      <c r="AH13" s="408">
        <v>0</v>
      </c>
      <c r="AI13" s="408">
        <v>0</v>
      </c>
      <c r="AJ13" s="408">
        <v>0</v>
      </c>
      <c r="AK13" s="409">
        <v>0</v>
      </c>
      <c r="AL13" s="411">
        <v>0</v>
      </c>
      <c r="AM13" s="408">
        <v>0</v>
      </c>
      <c r="AN13" s="408">
        <v>1</v>
      </c>
      <c r="AO13" s="408">
        <v>0</v>
      </c>
      <c r="AP13" s="409">
        <v>0</v>
      </c>
    </row>
    <row r="14" spans="2:42" s="330" customFormat="1" ht="22.5" customHeight="1">
      <c r="B14" s="159" t="s">
        <v>352</v>
      </c>
      <c r="C14" s="406">
        <v>16</v>
      </c>
      <c r="D14" s="407">
        <v>4</v>
      </c>
      <c r="E14" s="408">
        <v>0</v>
      </c>
      <c r="F14" s="408">
        <v>0</v>
      </c>
      <c r="G14" s="408">
        <v>0</v>
      </c>
      <c r="H14" s="408">
        <v>0</v>
      </c>
      <c r="I14" s="408">
        <v>0</v>
      </c>
      <c r="J14" s="408">
        <v>3</v>
      </c>
      <c r="K14" s="408">
        <v>0</v>
      </c>
      <c r="L14" s="408">
        <v>0</v>
      </c>
      <c r="M14" s="409">
        <v>7</v>
      </c>
      <c r="N14" s="407">
        <v>1</v>
      </c>
      <c r="O14" s="408">
        <v>2</v>
      </c>
      <c r="P14" s="408">
        <v>0</v>
      </c>
      <c r="Q14" s="409">
        <v>0</v>
      </c>
      <c r="R14" s="354">
        <v>1</v>
      </c>
      <c r="S14" s="410">
        <v>0</v>
      </c>
      <c r="T14" s="407">
        <v>0</v>
      </c>
      <c r="U14" s="408">
        <v>0</v>
      </c>
      <c r="V14" s="409">
        <v>0</v>
      </c>
      <c r="W14" s="407">
        <v>0</v>
      </c>
      <c r="X14" s="406">
        <v>0</v>
      </c>
      <c r="Y14" s="408">
        <v>0</v>
      </c>
      <c r="Z14" s="409">
        <v>0</v>
      </c>
      <c r="AA14" s="411">
        <v>0</v>
      </c>
      <c r="AB14" s="408">
        <v>0</v>
      </c>
      <c r="AC14" s="408">
        <v>0</v>
      </c>
      <c r="AD14" s="408">
        <v>0</v>
      </c>
      <c r="AE14" s="408">
        <v>0</v>
      </c>
      <c r="AF14" s="406">
        <v>0</v>
      </c>
      <c r="AG14" s="408">
        <v>0</v>
      </c>
      <c r="AH14" s="408">
        <v>0</v>
      </c>
      <c r="AI14" s="408">
        <v>0</v>
      </c>
      <c r="AJ14" s="408">
        <v>0</v>
      </c>
      <c r="AK14" s="409">
        <v>0</v>
      </c>
      <c r="AL14" s="411">
        <v>0</v>
      </c>
      <c r="AM14" s="408">
        <v>0</v>
      </c>
      <c r="AN14" s="408">
        <v>0</v>
      </c>
      <c r="AO14" s="408">
        <v>3</v>
      </c>
      <c r="AP14" s="409">
        <v>0</v>
      </c>
    </row>
    <row r="15" spans="2:42" s="330" customFormat="1" ht="22.5" customHeight="1">
      <c r="B15" s="159" t="s">
        <v>353</v>
      </c>
      <c r="C15" s="406">
        <v>30</v>
      </c>
      <c r="D15" s="407">
        <v>0</v>
      </c>
      <c r="E15" s="408">
        <v>0</v>
      </c>
      <c r="F15" s="408">
        <v>0</v>
      </c>
      <c r="G15" s="408">
        <v>0</v>
      </c>
      <c r="H15" s="408">
        <v>0</v>
      </c>
      <c r="I15" s="408">
        <v>0</v>
      </c>
      <c r="J15" s="408">
        <v>1</v>
      </c>
      <c r="K15" s="408">
        <v>0</v>
      </c>
      <c r="L15" s="408">
        <v>0</v>
      </c>
      <c r="M15" s="409">
        <v>24</v>
      </c>
      <c r="N15" s="407">
        <v>0</v>
      </c>
      <c r="O15" s="408">
        <v>0</v>
      </c>
      <c r="P15" s="408">
        <v>0</v>
      </c>
      <c r="Q15" s="409">
        <v>0</v>
      </c>
      <c r="R15" s="354">
        <v>0</v>
      </c>
      <c r="S15" s="410">
        <v>0</v>
      </c>
      <c r="T15" s="407">
        <v>0</v>
      </c>
      <c r="U15" s="408">
        <v>0</v>
      </c>
      <c r="V15" s="409">
        <v>0</v>
      </c>
      <c r="W15" s="407">
        <v>0</v>
      </c>
      <c r="X15" s="406">
        <v>0</v>
      </c>
      <c r="Y15" s="408">
        <v>0</v>
      </c>
      <c r="Z15" s="409">
        <v>0</v>
      </c>
      <c r="AA15" s="411">
        <v>0</v>
      </c>
      <c r="AB15" s="408">
        <v>0</v>
      </c>
      <c r="AC15" s="408">
        <v>0</v>
      </c>
      <c r="AD15" s="408">
        <v>0</v>
      </c>
      <c r="AE15" s="408">
        <v>0</v>
      </c>
      <c r="AF15" s="406">
        <v>0</v>
      </c>
      <c r="AG15" s="408">
        <v>0</v>
      </c>
      <c r="AH15" s="408">
        <v>0</v>
      </c>
      <c r="AI15" s="408">
        <v>0</v>
      </c>
      <c r="AJ15" s="408">
        <v>0</v>
      </c>
      <c r="AK15" s="409">
        <v>0</v>
      </c>
      <c r="AL15" s="411">
        <v>0</v>
      </c>
      <c r="AM15" s="408">
        <v>0</v>
      </c>
      <c r="AN15" s="408">
        <v>0</v>
      </c>
      <c r="AO15" s="408">
        <v>0</v>
      </c>
      <c r="AP15" s="409">
        <v>0</v>
      </c>
    </row>
    <row r="16" spans="2:42" s="330" customFormat="1" ht="22.5" customHeight="1">
      <c r="B16" s="159" t="s">
        <v>354</v>
      </c>
      <c r="C16" s="406">
        <v>89</v>
      </c>
      <c r="D16" s="407">
        <v>9</v>
      </c>
      <c r="E16" s="408">
        <v>0</v>
      </c>
      <c r="F16" s="408">
        <v>0</v>
      </c>
      <c r="G16" s="408">
        <v>0</v>
      </c>
      <c r="H16" s="408">
        <v>0</v>
      </c>
      <c r="I16" s="408">
        <v>0</v>
      </c>
      <c r="J16" s="408">
        <v>4</v>
      </c>
      <c r="K16" s="408">
        <v>0</v>
      </c>
      <c r="L16" s="408">
        <v>0</v>
      </c>
      <c r="M16" s="409">
        <v>63</v>
      </c>
      <c r="N16" s="407">
        <v>5</v>
      </c>
      <c r="O16" s="408">
        <v>1</v>
      </c>
      <c r="P16" s="408">
        <v>0</v>
      </c>
      <c r="Q16" s="409">
        <v>0</v>
      </c>
      <c r="R16" s="354">
        <v>3</v>
      </c>
      <c r="S16" s="410">
        <v>0</v>
      </c>
      <c r="T16" s="407">
        <v>0</v>
      </c>
      <c r="U16" s="408">
        <v>0</v>
      </c>
      <c r="V16" s="409">
        <v>0</v>
      </c>
      <c r="W16" s="407">
        <v>0</v>
      </c>
      <c r="X16" s="406">
        <v>0</v>
      </c>
      <c r="Y16" s="408">
        <v>0</v>
      </c>
      <c r="Z16" s="409">
        <v>0</v>
      </c>
      <c r="AA16" s="411">
        <v>0</v>
      </c>
      <c r="AB16" s="408">
        <v>0</v>
      </c>
      <c r="AC16" s="408">
        <v>0</v>
      </c>
      <c r="AD16" s="408">
        <v>0</v>
      </c>
      <c r="AE16" s="408">
        <v>0</v>
      </c>
      <c r="AF16" s="406">
        <v>0</v>
      </c>
      <c r="AG16" s="408">
        <v>0</v>
      </c>
      <c r="AH16" s="408">
        <v>0</v>
      </c>
      <c r="AI16" s="408">
        <v>0</v>
      </c>
      <c r="AJ16" s="408">
        <v>0</v>
      </c>
      <c r="AK16" s="409">
        <v>0</v>
      </c>
      <c r="AL16" s="411">
        <v>1</v>
      </c>
      <c r="AM16" s="408">
        <v>0</v>
      </c>
      <c r="AN16" s="408">
        <v>5</v>
      </c>
      <c r="AO16" s="408">
        <v>0</v>
      </c>
      <c r="AP16" s="409">
        <v>0</v>
      </c>
    </row>
    <row r="17" spans="2:42" s="330" customFormat="1" ht="22.5" customHeight="1">
      <c r="B17" s="159" t="s">
        <v>355</v>
      </c>
      <c r="C17" s="406">
        <v>89</v>
      </c>
      <c r="D17" s="407">
        <v>10</v>
      </c>
      <c r="E17" s="408">
        <v>2</v>
      </c>
      <c r="F17" s="408">
        <v>0</v>
      </c>
      <c r="G17" s="408">
        <v>0</v>
      </c>
      <c r="H17" s="408">
        <v>1</v>
      </c>
      <c r="I17" s="408">
        <v>0</v>
      </c>
      <c r="J17" s="408">
        <v>10</v>
      </c>
      <c r="K17" s="408">
        <v>0</v>
      </c>
      <c r="L17" s="408">
        <v>0</v>
      </c>
      <c r="M17" s="409">
        <v>53</v>
      </c>
      <c r="N17" s="407">
        <v>6</v>
      </c>
      <c r="O17" s="408">
        <v>0</v>
      </c>
      <c r="P17" s="408">
        <v>0</v>
      </c>
      <c r="Q17" s="409">
        <v>0</v>
      </c>
      <c r="R17" s="354">
        <v>4</v>
      </c>
      <c r="S17" s="410">
        <v>0</v>
      </c>
      <c r="T17" s="407">
        <v>0</v>
      </c>
      <c r="U17" s="408">
        <v>0</v>
      </c>
      <c r="V17" s="409">
        <v>0</v>
      </c>
      <c r="W17" s="407">
        <v>5</v>
      </c>
      <c r="X17" s="406">
        <v>5</v>
      </c>
      <c r="Y17" s="408">
        <v>0</v>
      </c>
      <c r="Z17" s="409">
        <v>0</v>
      </c>
      <c r="AA17" s="411">
        <v>0</v>
      </c>
      <c r="AB17" s="408">
        <v>0</v>
      </c>
      <c r="AC17" s="408">
        <v>0</v>
      </c>
      <c r="AD17" s="408">
        <v>0</v>
      </c>
      <c r="AE17" s="408">
        <v>0</v>
      </c>
      <c r="AF17" s="406">
        <v>0</v>
      </c>
      <c r="AG17" s="408">
        <v>0</v>
      </c>
      <c r="AH17" s="408">
        <v>0</v>
      </c>
      <c r="AI17" s="408">
        <v>0</v>
      </c>
      <c r="AJ17" s="408">
        <v>0</v>
      </c>
      <c r="AK17" s="409">
        <v>0</v>
      </c>
      <c r="AL17" s="411">
        <v>0</v>
      </c>
      <c r="AM17" s="408">
        <v>0</v>
      </c>
      <c r="AN17" s="408">
        <v>4</v>
      </c>
      <c r="AO17" s="408">
        <v>0</v>
      </c>
      <c r="AP17" s="409">
        <v>2</v>
      </c>
    </row>
    <row r="18" spans="2:42" s="330" customFormat="1" ht="22.5" customHeight="1">
      <c r="B18" s="159" t="s">
        <v>356</v>
      </c>
      <c r="C18" s="406">
        <v>191</v>
      </c>
      <c r="D18" s="407">
        <v>24</v>
      </c>
      <c r="E18" s="408">
        <v>3</v>
      </c>
      <c r="F18" s="408">
        <v>0</v>
      </c>
      <c r="G18" s="408">
        <v>0</v>
      </c>
      <c r="H18" s="408">
        <v>0</v>
      </c>
      <c r="I18" s="408">
        <v>11</v>
      </c>
      <c r="J18" s="408">
        <v>8</v>
      </c>
      <c r="K18" s="408">
        <v>0</v>
      </c>
      <c r="L18" s="408">
        <v>0</v>
      </c>
      <c r="M18" s="409">
        <v>106</v>
      </c>
      <c r="N18" s="407">
        <v>8</v>
      </c>
      <c r="O18" s="408">
        <v>1</v>
      </c>
      <c r="P18" s="408">
        <v>0</v>
      </c>
      <c r="Q18" s="409">
        <v>0</v>
      </c>
      <c r="R18" s="354">
        <v>5</v>
      </c>
      <c r="S18" s="410">
        <v>4</v>
      </c>
      <c r="T18" s="407">
        <v>10</v>
      </c>
      <c r="U18" s="408">
        <v>8</v>
      </c>
      <c r="V18" s="409">
        <v>0</v>
      </c>
      <c r="W18" s="407">
        <v>9</v>
      </c>
      <c r="X18" s="406">
        <v>7</v>
      </c>
      <c r="Y18" s="408">
        <v>2</v>
      </c>
      <c r="Z18" s="409">
        <v>2</v>
      </c>
      <c r="AA18" s="411">
        <v>2</v>
      </c>
      <c r="AB18" s="408">
        <v>0</v>
      </c>
      <c r="AC18" s="408">
        <v>2</v>
      </c>
      <c r="AD18" s="408">
        <v>0</v>
      </c>
      <c r="AE18" s="408">
        <v>0</v>
      </c>
      <c r="AF18" s="406">
        <v>0</v>
      </c>
      <c r="AG18" s="408">
        <v>0</v>
      </c>
      <c r="AH18" s="408">
        <v>2</v>
      </c>
      <c r="AI18" s="408">
        <v>0</v>
      </c>
      <c r="AJ18" s="408">
        <v>0</v>
      </c>
      <c r="AK18" s="409">
        <v>0</v>
      </c>
      <c r="AL18" s="411">
        <v>2</v>
      </c>
      <c r="AM18" s="408">
        <v>1</v>
      </c>
      <c r="AN18" s="408">
        <v>6</v>
      </c>
      <c r="AO18" s="408">
        <v>0</v>
      </c>
      <c r="AP18" s="409">
        <v>0</v>
      </c>
    </row>
    <row r="19" spans="2:42" s="330" customFormat="1" ht="22.5" customHeight="1">
      <c r="B19" s="159" t="s">
        <v>357</v>
      </c>
      <c r="C19" s="406">
        <v>19</v>
      </c>
      <c r="D19" s="407">
        <v>1</v>
      </c>
      <c r="E19" s="408">
        <v>0</v>
      </c>
      <c r="F19" s="408">
        <v>0</v>
      </c>
      <c r="G19" s="408">
        <v>0</v>
      </c>
      <c r="H19" s="408">
        <v>0</v>
      </c>
      <c r="I19" s="408">
        <v>0</v>
      </c>
      <c r="J19" s="408">
        <v>6</v>
      </c>
      <c r="K19" s="408">
        <v>0</v>
      </c>
      <c r="L19" s="408">
        <v>0</v>
      </c>
      <c r="M19" s="409">
        <v>4</v>
      </c>
      <c r="N19" s="407">
        <v>1</v>
      </c>
      <c r="O19" s="408">
        <v>0</v>
      </c>
      <c r="P19" s="408">
        <v>0</v>
      </c>
      <c r="Q19" s="409">
        <v>0</v>
      </c>
      <c r="R19" s="354">
        <v>0</v>
      </c>
      <c r="S19" s="410">
        <v>0</v>
      </c>
      <c r="T19" s="407">
        <v>0</v>
      </c>
      <c r="U19" s="408">
        <v>0</v>
      </c>
      <c r="V19" s="409">
        <v>0</v>
      </c>
      <c r="W19" s="407">
        <v>0</v>
      </c>
      <c r="X19" s="406">
        <v>0</v>
      </c>
      <c r="Y19" s="408">
        <v>0</v>
      </c>
      <c r="Z19" s="409">
        <v>0</v>
      </c>
      <c r="AA19" s="411">
        <v>0</v>
      </c>
      <c r="AB19" s="408">
        <v>0</v>
      </c>
      <c r="AC19" s="408">
        <v>0</v>
      </c>
      <c r="AD19" s="408">
        <v>0</v>
      </c>
      <c r="AE19" s="408">
        <v>0</v>
      </c>
      <c r="AF19" s="406">
        <v>0</v>
      </c>
      <c r="AG19" s="408">
        <v>0</v>
      </c>
      <c r="AH19" s="408">
        <v>0</v>
      </c>
      <c r="AI19" s="408">
        <v>0</v>
      </c>
      <c r="AJ19" s="408">
        <v>0</v>
      </c>
      <c r="AK19" s="409">
        <v>0</v>
      </c>
      <c r="AL19" s="411">
        <v>0</v>
      </c>
      <c r="AM19" s="408">
        <v>0</v>
      </c>
      <c r="AN19" s="408">
        <v>1</v>
      </c>
      <c r="AO19" s="408">
        <v>0</v>
      </c>
      <c r="AP19" s="409">
        <v>0</v>
      </c>
    </row>
    <row r="20" spans="2:42" s="330" customFormat="1" ht="22.5" customHeight="1">
      <c r="B20" s="159" t="s">
        <v>358</v>
      </c>
      <c r="C20" s="406">
        <v>110</v>
      </c>
      <c r="D20" s="407">
        <v>18</v>
      </c>
      <c r="E20" s="408">
        <v>0</v>
      </c>
      <c r="F20" s="408">
        <v>0</v>
      </c>
      <c r="G20" s="408">
        <v>0</v>
      </c>
      <c r="H20" s="408">
        <v>9</v>
      </c>
      <c r="I20" s="408">
        <v>3</v>
      </c>
      <c r="J20" s="408">
        <v>28</v>
      </c>
      <c r="K20" s="408">
        <v>0</v>
      </c>
      <c r="L20" s="408">
        <v>0</v>
      </c>
      <c r="M20" s="409">
        <v>30</v>
      </c>
      <c r="N20" s="407">
        <v>1</v>
      </c>
      <c r="O20" s="408">
        <v>11</v>
      </c>
      <c r="P20" s="408">
        <v>0</v>
      </c>
      <c r="Q20" s="409">
        <v>0</v>
      </c>
      <c r="R20" s="354">
        <v>6</v>
      </c>
      <c r="S20" s="410">
        <v>0</v>
      </c>
      <c r="T20" s="407">
        <v>0</v>
      </c>
      <c r="U20" s="408">
        <v>0</v>
      </c>
      <c r="V20" s="409">
        <v>0</v>
      </c>
      <c r="W20" s="407">
        <v>5</v>
      </c>
      <c r="X20" s="406">
        <v>5</v>
      </c>
      <c r="Y20" s="408">
        <v>0</v>
      </c>
      <c r="Z20" s="409">
        <v>0</v>
      </c>
      <c r="AA20" s="411">
        <v>0</v>
      </c>
      <c r="AB20" s="408">
        <v>0</v>
      </c>
      <c r="AC20" s="408">
        <v>0</v>
      </c>
      <c r="AD20" s="408">
        <v>0</v>
      </c>
      <c r="AE20" s="408">
        <v>0</v>
      </c>
      <c r="AF20" s="406">
        <v>0</v>
      </c>
      <c r="AG20" s="408">
        <v>0</v>
      </c>
      <c r="AH20" s="408">
        <v>0</v>
      </c>
      <c r="AI20" s="408">
        <v>0</v>
      </c>
      <c r="AJ20" s="408">
        <v>0</v>
      </c>
      <c r="AK20" s="409">
        <v>0</v>
      </c>
      <c r="AL20" s="411">
        <v>0</v>
      </c>
      <c r="AM20" s="408">
        <v>0</v>
      </c>
      <c r="AN20" s="408">
        <v>5</v>
      </c>
      <c r="AO20" s="408">
        <v>7</v>
      </c>
      <c r="AP20" s="409">
        <v>0</v>
      </c>
    </row>
    <row r="21" spans="2:42" s="330" customFormat="1" ht="22.5" customHeight="1">
      <c r="B21" s="159" t="s">
        <v>359</v>
      </c>
      <c r="C21" s="406">
        <v>444</v>
      </c>
      <c r="D21" s="407">
        <v>5</v>
      </c>
      <c r="E21" s="408">
        <v>0</v>
      </c>
      <c r="F21" s="408">
        <v>1</v>
      </c>
      <c r="G21" s="408">
        <v>0</v>
      </c>
      <c r="H21" s="408">
        <v>1</v>
      </c>
      <c r="I21" s="408">
        <v>0</v>
      </c>
      <c r="J21" s="408">
        <v>2</v>
      </c>
      <c r="K21" s="408">
        <v>2</v>
      </c>
      <c r="L21" s="408">
        <v>0</v>
      </c>
      <c r="M21" s="409">
        <v>434</v>
      </c>
      <c r="N21" s="407">
        <v>1</v>
      </c>
      <c r="O21" s="408">
        <v>2</v>
      </c>
      <c r="P21" s="408">
        <v>0</v>
      </c>
      <c r="Q21" s="409">
        <v>0</v>
      </c>
      <c r="R21" s="354">
        <v>2</v>
      </c>
      <c r="S21" s="410">
        <v>0</v>
      </c>
      <c r="T21" s="407">
        <v>0</v>
      </c>
      <c r="U21" s="408">
        <v>0</v>
      </c>
      <c r="V21" s="409">
        <v>0</v>
      </c>
      <c r="W21" s="407">
        <v>0</v>
      </c>
      <c r="X21" s="406">
        <v>0</v>
      </c>
      <c r="Y21" s="408">
        <v>0</v>
      </c>
      <c r="Z21" s="409">
        <v>0</v>
      </c>
      <c r="AA21" s="411">
        <v>0</v>
      </c>
      <c r="AB21" s="408">
        <v>0</v>
      </c>
      <c r="AC21" s="408">
        <v>0</v>
      </c>
      <c r="AD21" s="408">
        <v>0</v>
      </c>
      <c r="AE21" s="408">
        <v>0</v>
      </c>
      <c r="AF21" s="406">
        <v>0</v>
      </c>
      <c r="AG21" s="408">
        <v>0</v>
      </c>
      <c r="AH21" s="408">
        <v>0</v>
      </c>
      <c r="AI21" s="408">
        <v>0</v>
      </c>
      <c r="AJ21" s="408">
        <v>0</v>
      </c>
      <c r="AK21" s="409">
        <v>0</v>
      </c>
      <c r="AL21" s="411">
        <v>0</v>
      </c>
      <c r="AM21" s="408">
        <v>0</v>
      </c>
      <c r="AN21" s="408">
        <v>3</v>
      </c>
      <c r="AO21" s="408">
        <v>0</v>
      </c>
      <c r="AP21" s="409">
        <v>0</v>
      </c>
    </row>
    <row r="22" spans="2:42" s="330" customFormat="1" ht="22.5" customHeight="1">
      <c r="B22" s="159" t="s">
        <v>360</v>
      </c>
      <c r="C22" s="406">
        <v>79</v>
      </c>
      <c r="D22" s="407">
        <v>5</v>
      </c>
      <c r="E22" s="408">
        <v>0</v>
      </c>
      <c r="F22" s="408">
        <v>2</v>
      </c>
      <c r="G22" s="408">
        <v>0</v>
      </c>
      <c r="H22" s="408">
        <v>0</v>
      </c>
      <c r="I22" s="408">
        <v>0</v>
      </c>
      <c r="J22" s="408">
        <v>0</v>
      </c>
      <c r="K22" s="408">
        <v>0</v>
      </c>
      <c r="L22" s="408">
        <v>0</v>
      </c>
      <c r="M22" s="409">
        <v>60</v>
      </c>
      <c r="N22" s="407">
        <v>3</v>
      </c>
      <c r="O22" s="408">
        <v>0</v>
      </c>
      <c r="P22" s="408">
        <v>0</v>
      </c>
      <c r="Q22" s="409">
        <v>0</v>
      </c>
      <c r="R22" s="354">
        <v>2</v>
      </c>
      <c r="S22" s="410">
        <v>0</v>
      </c>
      <c r="T22" s="407">
        <v>3</v>
      </c>
      <c r="U22" s="408">
        <v>3</v>
      </c>
      <c r="V22" s="409">
        <v>0</v>
      </c>
      <c r="W22" s="407">
        <v>0</v>
      </c>
      <c r="X22" s="406">
        <v>0</v>
      </c>
      <c r="Y22" s="408">
        <v>0</v>
      </c>
      <c r="Z22" s="409">
        <v>0</v>
      </c>
      <c r="AA22" s="411">
        <v>0</v>
      </c>
      <c r="AB22" s="408">
        <v>0</v>
      </c>
      <c r="AC22" s="408">
        <v>0</v>
      </c>
      <c r="AD22" s="408">
        <v>0</v>
      </c>
      <c r="AE22" s="408">
        <v>0</v>
      </c>
      <c r="AF22" s="406">
        <v>0</v>
      </c>
      <c r="AG22" s="408">
        <v>0</v>
      </c>
      <c r="AH22" s="408">
        <v>0</v>
      </c>
      <c r="AI22" s="408">
        <v>0</v>
      </c>
      <c r="AJ22" s="408">
        <v>0</v>
      </c>
      <c r="AK22" s="409">
        <v>0</v>
      </c>
      <c r="AL22" s="411">
        <v>1</v>
      </c>
      <c r="AM22" s="408">
        <v>0</v>
      </c>
      <c r="AN22" s="408">
        <v>2</v>
      </c>
      <c r="AO22" s="408">
        <v>0</v>
      </c>
      <c r="AP22" s="409">
        <v>0</v>
      </c>
    </row>
    <row r="23" spans="2:42" s="330" customFormat="1" ht="22.5" customHeight="1">
      <c r="B23" s="159" t="s">
        <v>361</v>
      </c>
      <c r="C23" s="406">
        <v>19</v>
      </c>
      <c r="D23" s="407">
        <v>7</v>
      </c>
      <c r="E23" s="408">
        <v>0</v>
      </c>
      <c r="F23" s="408">
        <v>0</v>
      </c>
      <c r="G23" s="408">
        <v>1</v>
      </c>
      <c r="H23" s="408">
        <v>2</v>
      </c>
      <c r="I23" s="408">
        <v>0</v>
      </c>
      <c r="J23" s="408">
        <v>0</v>
      </c>
      <c r="K23" s="408">
        <v>0</v>
      </c>
      <c r="L23" s="408">
        <v>0</v>
      </c>
      <c r="M23" s="409">
        <v>7</v>
      </c>
      <c r="N23" s="407">
        <v>5</v>
      </c>
      <c r="O23" s="408">
        <v>0</v>
      </c>
      <c r="P23" s="408">
        <v>0</v>
      </c>
      <c r="Q23" s="409">
        <v>0</v>
      </c>
      <c r="R23" s="354">
        <v>2</v>
      </c>
      <c r="S23" s="410">
        <v>0</v>
      </c>
      <c r="T23" s="407">
        <v>3</v>
      </c>
      <c r="U23" s="408">
        <v>3</v>
      </c>
      <c r="V23" s="409">
        <v>0</v>
      </c>
      <c r="W23" s="407">
        <v>0</v>
      </c>
      <c r="X23" s="406">
        <v>0</v>
      </c>
      <c r="Y23" s="408">
        <v>0</v>
      </c>
      <c r="Z23" s="409">
        <v>0</v>
      </c>
      <c r="AA23" s="411">
        <v>0</v>
      </c>
      <c r="AB23" s="408">
        <v>0</v>
      </c>
      <c r="AC23" s="408">
        <v>0</v>
      </c>
      <c r="AD23" s="408">
        <v>0</v>
      </c>
      <c r="AE23" s="408">
        <v>0</v>
      </c>
      <c r="AF23" s="406">
        <v>0</v>
      </c>
      <c r="AG23" s="408">
        <v>0</v>
      </c>
      <c r="AH23" s="408">
        <v>0</v>
      </c>
      <c r="AI23" s="408">
        <v>0</v>
      </c>
      <c r="AJ23" s="408">
        <v>0</v>
      </c>
      <c r="AK23" s="409">
        <v>0</v>
      </c>
      <c r="AL23" s="411">
        <v>0</v>
      </c>
      <c r="AM23" s="408">
        <v>0</v>
      </c>
      <c r="AN23" s="408">
        <v>5</v>
      </c>
      <c r="AO23" s="408">
        <v>0</v>
      </c>
      <c r="AP23" s="409">
        <v>0</v>
      </c>
    </row>
    <row r="24" spans="2:42" s="330" customFormat="1" ht="22.5" customHeight="1">
      <c r="B24" s="159" t="s">
        <v>362</v>
      </c>
      <c r="C24" s="406">
        <v>76</v>
      </c>
      <c r="D24" s="407">
        <v>7</v>
      </c>
      <c r="E24" s="408">
        <v>0</v>
      </c>
      <c r="F24" s="408">
        <v>0</v>
      </c>
      <c r="G24" s="408">
        <v>0</v>
      </c>
      <c r="H24" s="408">
        <v>0</v>
      </c>
      <c r="I24" s="408">
        <v>0</v>
      </c>
      <c r="J24" s="408">
        <v>3</v>
      </c>
      <c r="K24" s="408">
        <v>0</v>
      </c>
      <c r="L24" s="408">
        <v>0</v>
      </c>
      <c r="M24" s="409">
        <v>35</v>
      </c>
      <c r="N24" s="407">
        <v>4</v>
      </c>
      <c r="O24" s="408">
        <v>0</v>
      </c>
      <c r="P24" s="408">
        <v>0</v>
      </c>
      <c r="Q24" s="409">
        <v>0</v>
      </c>
      <c r="R24" s="354">
        <v>3</v>
      </c>
      <c r="S24" s="410">
        <v>0</v>
      </c>
      <c r="T24" s="407">
        <v>0</v>
      </c>
      <c r="U24" s="408">
        <v>0</v>
      </c>
      <c r="V24" s="409">
        <v>0</v>
      </c>
      <c r="W24" s="407">
        <v>0</v>
      </c>
      <c r="X24" s="406">
        <v>0</v>
      </c>
      <c r="Y24" s="408">
        <v>0</v>
      </c>
      <c r="Z24" s="409">
        <v>0</v>
      </c>
      <c r="AA24" s="411">
        <v>0</v>
      </c>
      <c r="AB24" s="408">
        <v>0</v>
      </c>
      <c r="AC24" s="408">
        <v>0</v>
      </c>
      <c r="AD24" s="408">
        <v>0</v>
      </c>
      <c r="AE24" s="408">
        <v>0</v>
      </c>
      <c r="AF24" s="406">
        <v>0</v>
      </c>
      <c r="AG24" s="408">
        <v>0</v>
      </c>
      <c r="AH24" s="408">
        <v>0</v>
      </c>
      <c r="AI24" s="408">
        <v>0</v>
      </c>
      <c r="AJ24" s="408">
        <v>0</v>
      </c>
      <c r="AK24" s="409">
        <v>0</v>
      </c>
      <c r="AL24" s="411">
        <v>0</v>
      </c>
      <c r="AM24" s="408">
        <v>0</v>
      </c>
      <c r="AN24" s="408">
        <v>4</v>
      </c>
      <c r="AO24" s="408">
        <v>0</v>
      </c>
      <c r="AP24" s="409">
        <v>0</v>
      </c>
    </row>
    <row r="25" spans="2:42" s="330" customFormat="1" ht="22.5" customHeight="1" thickBot="1">
      <c r="B25" s="167" t="s">
        <v>363</v>
      </c>
      <c r="C25" s="412">
        <v>30</v>
      </c>
      <c r="D25" s="413">
        <v>3</v>
      </c>
      <c r="E25" s="414">
        <v>0</v>
      </c>
      <c r="F25" s="414">
        <v>0</v>
      </c>
      <c r="G25" s="414">
        <v>0</v>
      </c>
      <c r="H25" s="414">
        <v>0</v>
      </c>
      <c r="I25" s="414">
        <v>0</v>
      </c>
      <c r="J25" s="414">
        <v>0</v>
      </c>
      <c r="K25" s="414">
        <v>0</v>
      </c>
      <c r="L25" s="414">
        <v>0</v>
      </c>
      <c r="M25" s="415">
        <v>10</v>
      </c>
      <c r="N25" s="413">
        <v>1</v>
      </c>
      <c r="O25" s="414">
        <v>0</v>
      </c>
      <c r="P25" s="414">
        <v>0</v>
      </c>
      <c r="Q25" s="415">
        <v>0</v>
      </c>
      <c r="R25" s="355">
        <v>2</v>
      </c>
      <c r="S25" s="416">
        <v>0</v>
      </c>
      <c r="T25" s="413">
        <v>0</v>
      </c>
      <c r="U25" s="414">
        <v>0</v>
      </c>
      <c r="V25" s="415">
        <v>0</v>
      </c>
      <c r="W25" s="413">
        <v>0</v>
      </c>
      <c r="X25" s="412">
        <v>0</v>
      </c>
      <c r="Y25" s="414">
        <v>0</v>
      </c>
      <c r="Z25" s="415">
        <v>0</v>
      </c>
      <c r="AA25" s="417">
        <v>0</v>
      </c>
      <c r="AB25" s="414">
        <v>0</v>
      </c>
      <c r="AC25" s="414">
        <v>0</v>
      </c>
      <c r="AD25" s="414">
        <v>0</v>
      </c>
      <c r="AE25" s="414">
        <v>0</v>
      </c>
      <c r="AF25" s="412">
        <v>0</v>
      </c>
      <c r="AG25" s="414">
        <v>0</v>
      </c>
      <c r="AH25" s="414">
        <v>0</v>
      </c>
      <c r="AI25" s="414">
        <v>0</v>
      </c>
      <c r="AJ25" s="414">
        <v>0</v>
      </c>
      <c r="AK25" s="415">
        <v>0</v>
      </c>
      <c r="AL25" s="417">
        <v>1</v>
      </c>
      <c r="AM25" s="414">
        <v>0</v>
      </c>
      <c r="AN25" s="414">
        <v>0</v>
      </c>
      <c r="AO25" s="414">
        <v>0</v>
      </c>
      <c r="AP25" s="415">
        <v>0</v>
      </c>
    </row>
    <row r="26" spans="2:42" s="330" customFormat="1" ht="22.5" customHeight="1" thickBot="1" thickTop="1">
      <c r="B26" s="418" t="s">
        <v>93</v>
      </c>
      <c r="C26" s="258">
        <f>SUM(C6:C25)</f>
        <v>1982</v>
      </c>
      <c r="D26" s="257">
        <f aca="true" t="shared" si="0" ref="D26:AP26">SUM(D6:D25)</f>
        <v>122</v>
      </c>
      <c r="E26" s="212">
        <f t="shared" si="0"/>
        <v>24</v>
      </c>
      <c r="F26" s="212">
        <f t="shared" si="0"/>
        <v>7</v>
      </c>
      <c r="G26" s="212">
        <f t="shared" si="0"/>
        <v>1</v>
      </c>
      <c r="H26" s="212">
        <f t="shared" si="0"/>
        <v>16</v>
      </c>
      <c r="I26" s="212">
        <f t="shared" si="0"/>
        <v>18</v>
      </c>
      <c r="J26" s="212">
        <f t="shared" si="0"/>
        <v>101</v>
      </c>
      <c r="K26" s="212">
        <f t="shared" si="0"/>
        <v>2</v>
      </c>
      <c r="L26" s="212">
        <f t="shared" si="0"/>
        <v>1</v>
      </c>
      <c r="M26" s="255">
        <f t="shared" si="0"/>
        <v>1452</v>
      </c>
      <c r="N26" s="257">
        <f t="shared" si="0"/>
        <v>54</v>
      </c>
      <c r="O26" s="212">
        <f t="shared" si="0"/>
        <v>19</v>
      </c>
      <c r="P26" s="212">
        <f t="shared" si="0"/>
        <v>0</v>
      </c>
      <c r="Q26" s="255">
        <f t="shared" si="0"/>
        <v>0</v>
      </c>
      <c r="R26" s="256">
        <f t="shared" si="0"/>
        <v>41</v>
      </c>
      <c r="S26" s="419">
        <f t="shared" si="0"/>
        <v>6</v>
      </c>
      <c r="T26" s="257">
        <f t="shared" si="0"/>
        <v>16</v>
      </c>
      <c r="U26" s="212">
        <f t="shared" si="0"/>
        <v>14</v>
      </c>
      <c r="V26" s="255">
        <f t="shared" si="0"/>
        <v>0</v>
      </c>
      <c r="W26" s="257">
        <f t="shared" si="0"/>
        <v>21</v>
      </c>
      <c r="X26" s="258">
        <f t="shared" si="0"/>
        <v>19</v>
      </c>
      <c r="Y26" s="212">
        <f t="shared" si="0"/>
        <v>2</v>
      </c>
      <c r="Z26" s="255">
        <f t="shared" si="0"/>
        <v>2</v>
      </c>
      <c r="AA26" s="211">
        <f t="shared" si="0"/>
        <v>2</v>
      </c>
      <c r="AB26" s="212">
        <f t="shared" si="0"/>
        <v>1</v>
      </c>
      <c r="AC26" s="212">
        <f t="shared" si="0"/>
        <v>2</v>
      </c>
      <c r="AD26" s="212">
        <f t="shared" si="0"/>
        <v>1</v>
      </c>
      <c r="AE26" s="212">
        <f t="shared" si="0"/>
        <v>0</v>
      </c>
      <c r="AF26" s="258">
        <f t="shared" si="0"/>
        <v>0</v>
      </c>
      <c r="AG26" s="212">
        <f t="shared" si="0"/>
        <v>0</v>
      </c>
      <c r="AH26" s="212">
        <f t="shared" si="0"/>
        <v>3</v>
      </c>
      <c r="AI26" s="212">
        <f t="shared" si="0"/>
        <v>0</v>
      </c>
      <c r="AJ26" s="212">
        <f t="shared" si="0"/>
        <v>0</v>
      </c>
      <c r="AK26" s="255">
        <f t="shared" si="0"/>
        <v>0</v>
      </c>
      <c r="AL26" s="211">
        <f t="shared" si="0"/>
        <v>5</v>
      </c>
      <c r="AM26" s="212">
        <f t="shared" si="0"/>
        <v>1</v>
      </c>
      <c r="AN26" s="212">
        <f t="shared" si="0"/>
        <v>53</v>
      </c>
      <c r="AO26" s="212">
        <f t="shared" si="0"/>
        <v>10</v>
      </c>
      <c r="AP26" s="255">
        <f t="shared" si="0"/>
        <v>4</v>
      </c>
    </row>
    <row r="27" ht="13.5" thickTop="1"/>
  </sheetData>
  <sheetProtection/>
  <mergeCells count="39">
    <mergeCell ref="AM3:AM5"/>
    <mergeCell ref="AN3:AN5"/>
    <mergeCell ref="AO3:AO5"/>
    <mergeCell ref="AP3:AP5"/>
    <mergeCell ref="AC4:AC5"/>
    <mergeCell ref="AD4:AD5"/>
    <mergeCell ref="AE4:AE5"/>
    <mergeCell ref="AF4:AF5"/>
    <mergeCell ref="AG3:AG5"/>
    <mergeCell ref="X3:X5"/>
    <mergeCell ref="Z3:Z5"/>
    <mergeCell ref="AA3:AA5"/>
    <mergeCell ref="AB3:AB5"/>
    <mergeCell ref="AC3:AD3"/>
    <mergeCell ref="AE3:AF3"/>
    <mergeCell ref="W2:X2"/>
    <mergeCell ref="Y2:Z2"/>
    <mergeCell ref="AA2:AF2"/>
    <mergeCell ref="AG2:AK2"/>
    <mergeCell ref="AL2:AP2"/>
    <mergeCell ref="AH3:AH5"/>
    <mergeCell ref="AI3:AI5"/>
    <mergeCell ref="AJ3:AJ5"/>
    <mergeCell ref="AK3:AK5"/>
    <mergeCell ref="AL3:AL5"/>
    <mergeCell ref="E3:M4"/>
    <mergeCell ref="N3:N5"/>
    <mergeCell ref="O3:O5"/>
    <mergeCell ref="P3:P5"/>
    <mergeCell ref="Q3:Q5"/>
    <mergeCell ref="C2:C5"/>
    <mergeCell ref="D2:M2"/>
    <mergeCell ref="N2:Q2"/>
    <mergeCell ref="R2:R5"/>
    <mergeCell ref="S2:S5"/>
    <mergeCell ref="T2:V2"/>
    <mergeCell ref="T3:T5"/>
    <mergeCell ref="U3:U5"/>
    <mergeCell ref="V3:V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3.xml><?xml version="1.0" encoding="utf-8"?>
<worksheet xmlns="http://schemas.openxmlformats.org/spreadsheetml/2006/main" xmlns:r="http://schemas.openxmlformats.org/officeDocument/2006/relationships">
  <dimension ref="A1:AO26"/>
  <sheetViews>
    <sheetView zoomScale="70" zoomScaleNormal="7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B2" sqref="B2"/>
    </sheetView>
  </sheetViews>
  <sheetFormatPr defaultColWidth="8.875" defaultRowHeight="13.5"/>
  <cols>
    <col min="1" max="1" width="4.125" style="261" customWidth="1"/>
    <col min="2" max="2" width="22.50390625" style="261" customWidth="1"/>
    <col min="3" max="3" width="7.125" style="261" customWidth="1"/>
    <col min="4" max="4" width="5.375" style="261" customWidth="1"/>
    <col min="5" max="9" width="4.875" style="261" customWidth="1"/>
    <col min="10" max="10" width="5.625" style="261" customWidth="1"/>
    <col min="11" max="12" width="4.875" style="261" customWidth="1"/>
    <col min="13" max="13" width="7.50390625" style="261" customWidth="1"/>
    <col min="14" max="24" width="6.875" style="261" customWidth="1"/>
    <col min="25" max="25" width="8.375" style="261" customWidth="1"/>
    <col min="26" max="27" width="6.875" style="261" customWidth="1"/>
    <col min="28" max="28" width="8.00390625" style="261" customWidth="1"/>
    <col min="29" max="42" width="6.875" style="261" customWidth="1"/>
    <col min="43" max="16384" width="8.875" style="261" customWidth="1"/>
  </cols>
  <sheetData>
    <row r="1" spans="2:41" s="330" customFormat="1" ht="27.75" customHeight="1" thickBot="1">
      <c r="B1" s="262" t="s">
        <v>396</v>
      </c>
      <c r="C1" s="242"/>
      <c r="AO1" s="263" t="s">
        <v>55</v>
      </c>
    </row>
    <row r="2" spans="1:41" s="242" customFormat="1" ht="66.75" customHeight="1" thickTop="1">
      <c r="A2" s="264"/>
      <c r="B2" s="243"/>
      <c r="C2" s="657" t="s">
        <v>176</v>
      </c>
      <c r="D2" s="597" t="s">
        <v>338</v>
      </c>
      <c r="E2" s="598"/>
      <c r="F2" s="598"/>
      <c r="G2" s="598"/>
      <c r="H2" s="598"/>
      <c r="I2" s="598"/>
      <c r="J2" s="598"/>
      <c r="K2" s="598"/>
      <c r="L2" s="598"/>
      <c r="M2" s="599"/>
      <c r="N2" s="597" t="s">
        <v>395</v>
      </c>
      <c r="O2" s="598"/>
      <c r="P2" s="598"/>
      <c r="Q2" s="599"/>
      <c r="R2" s="594" t="s">
        <v>184</v>
      </c>
      <c r="S2" s="597" t="s">
        <v>185</v>
      </c>
      <c r="T2" s="598"/>
      <c r="U2" s="599"/>
      <c r="V2" s="597" t="s">
        <v>209</v>
      </c>
      <c r="W2" s="598"/>
      <c r="X2" s="659" t="s">
        <v>186</v>
      </c>
      <c r="Y2" s="599"/>
      <c r="Z2" s="576" t="s">
        <v>210</v>
      </c>
      <c r="AA2" s="593"/>
      <c r="AB2" s="593"/>
      <c r="AC2" s="593"/>
      <c r="AD2" s="593"/>
      <c r="AE2" s="593"/>
      <c r="AF2" s="659" t="s">
        <v>187</v>
      </c>
      <c r="AG2" s="598"/>
      <c r="AH2" s="598"/>
      <c r="AI2" s="598"/>
      <c r="AJ2" s="599"/>
      <c r="AK2" s="669" t="s">
        <v>188</v>
      </c>
      <c r="AL2" s="670"/>
      <c r="AM2" s="670"/>
      <c r="AN2" s="670"/>
      <c r="AO2" s="671"/>
    </row>
    <row r="3" spans="1:41" s="242" customFormat="1" ht="39.75" customHeight="1">
      <c r="A3" s="264"/>
      <c r="B3" s="244"/>
      <c r="C3" s="607"/>
      <c r="D3" s="265"/>
      <c r="E3" s="664" t="s">
        <v>189</v>
      </c>
      <c r="F3" s="665"/>
      <c r="G3" s="665"/>
      <c r="H3" s="665"/>
      <c r="I3" s="665"/>
      <c r="J3" s="665"/>
      <c r="K3" s="665"/>
      <c r="L3" s="665"/>
      <c r="M3" s="666"/>
      <c r="N3" s="630" t="s">
        <v>165</v>
      </c>
      <c r="O3" s="545" t="s">
        <v>166</v>
      </c>
      <c r="P3" s="545" t="s">
        <v>167</v>
      </c>
      <c r="Q3" s="546" t="s">
        <v>168</v>
      </c>
      <c r="R3" s="595"/>
      <c r="S3" s="581" t="s">
        <v>190</v>
      </c>
      <c r="T3" s="545" t="s">
        <v>191</v>
      </c>
      <c r="U3" s="546" t="s">
        <v>192</v>
      </c>
      <c r="V3" s="226"/>
      <c r="W3" s="606" t="s">
        <v>142</v>
      </c>
      <c r="X3" s="266"/>
      <c r="Y3" s="578" t="s">
        <v>193</v>
      </c>
      <c r="Z3" s="581" t="s">
        <v>194</v>
      </c>
      <c r="AA3" s="627" t="s">
        <v>195</v>
      </c>
      <c r="AB3" s="610" t="s">
        <v>142</v>
      </c>
      <c r="AC3" s="612"/>
      <c r="AD3" s="610" t="s">
        <v>150</v>
      </c>
      <c r="AE3" s="612"/>
      <c r="AF3" s="545" t="s">
        <v>151</v>
      </c>
      <c r="AG3" s="545" t="s">
        <v>152</v>
      </c>
      <c r="AH3" s="545" t="s">
        <v>153</v>
      </c>
      <c r="AI3" s="545" t="s">
        <v>154</v>
      </c>
      <c r="AJ3" s="546" t="s">
        <v>155</v>
      </c>
      <c r="AK3" s="663" t="s">
        <v>196</v>
      </c>
      <c r="AL3" s="600" t="s">
        <v>197</v>
      </c>
      <c r="AM3" s="600" t="s">
        <v>198</v>
      </c>
      <c r="AN3" s="545" t="s">
        <v>199</v>
      </c>
      <c r="AO3" s="546" t="s">
        <v>72</v>
      </c>
    </row>
    <row r="4" spans="1:41" s="242" customFormat="1" ht="27" customHeight="1">
      <c r="A4" s="264"/>
      <c r="B4" s="244"/>
      <c r="C4" s="607"/>
      <c r="D4" s="265"/>
      <c r="E4" s="667"/>
      <c r="F4" s="615"/>
      <c r="G4" s="615"/>
      <c r="H4" s="615"/>
      <c r="I4" s="615"/>
      <c r="J4" s="615"/>
      <c r="K4" s="615"/>
      <c r="L4" s="615"/>
      <c r="M4" s="668"/>
      <c r="N4" s="630"/>
      <c r="O4" s="545"/>
      <c r="P4" s="545"/>
      <c r="Q4" s="546"/>
      <c r="R4" s="595"/>
      <c r="S4" s="582"/>
      <c r="T4" s="545"/>
      <c r="U4" s="546"/>
      <c r="V4" s="226"/>
      <c r="W4" s="607"/>
      <c r="X4" s="266"/>
      <c r="Y4" s="579"/>
      <c r="Z4" s="582"/>
      <c r="AA4" s="628"/>
      <c r="AB4" s="600" t="s">
        <v>170</v>
      </c>
      <c r="AC4" s="600" t="s">
        <v>171</v>
      </c>
      <c r="AD4" s="600" t="s">
        <v>200</v>
      </c>
      <c r="AE4" s="663" t="s">
        <v>72</v>
      </c>
      <c r="AF4" s="545"/>
      <c r="AG4" s="545"/>
      <c r="AH4" s="545"/>
      <c r="AI4" s="545"/>
      <c r="AJ4" s="546"/>
      <c r="AK4" s="603"/>
      <c r="AL4" s="609"/>
      <c r="AM4" s="609"/>
      <c r="AN4" s="545"/>
      <c r="AO4" s="546"/>
    </row>
    <row r="5" spans="1:41" s="245" customFormat="1" ht="130.5" customHeight="1">
      <c r="A5" s="227"/>
      <c r="B5" s="246"/>
      <c r="C5" s="607"/>
      <c r="D5" s="265"/>
      <c r="E5" s="397" t="s">
        <v>201</v>
      </c>
      <c r="F5" s="397" t="s">
        <v>202</v>
      </c>
      <c r="G5" s="397" t="s">
        <v>203</v>
      </c>
      <c r="H5" s="397" t="s">
        <v>204</v>
      </c>
      <c r="I5" s="397" t="s">
        <v>205</v>
      </c>
      <c r="J5" s="397" t="s">
        <v>206</v>
      </c>
      <c r="K5" s="397" t="s">
        <v>207</v>
      </c>
      <c r="L5" s="397" t="s">
        <v>208</v>
      </c>
      <c r="M5" s="393" t="s">
        <v>72</v>
      </c>
      <c r="N5" s="581"/>
      <c r="O5" s="600"/>
      <c r="P5" s="600"/>
      <c r="Q5" s="578"/>
      <c r="R5" s="595"/>
      <c r="S5" s="582"/>
      <c r="T5" s="600"/>
      <c r="U5" s="578"/>
      <c r="V5" s="226"/>
      <c r="W5" s="607"/>
      <c r="X5" s="266"/>
      <c r="Y5" s="579"/>
      <c r="Z5" s="582"/>
      <c r="AA5" s="628"/>
      <c r="AB5" s="609"/>
      <c r="AC5" s="609"/>
      <c r="AD5" s="609"/>
      <c r="AE5" s="603"/>
      <c r="AF5" s="600"/>
      <c r="AG5" s="600"/>
      <c r="AH5" s="600"/>
      <c r="AI5" s="600"/>
      <c r="AJ5" s="578"/>
      <c r="AK5" s="603"/>
      <c r="AL5" s="609"/>
      <c r="AM5" s="609"/>
      <c r="AN5" s="600"/>
      <c r="AO5" s="578"/>
    </row>
    <row r="6" spans="2:41" s="330" customFormat="1" ht="22.5" customHeight="1">
      <c r="B6" s="159" t="s">
        <v>344</v>
      </c>
      <c r="C6" s="406">
        <v>10</v>
      </c>
      <c r="D6" s="407">
        <v>1</v>
      </c>
      <c r="E6" s="408">
        <v>0</v>
      </c>
      <c r="F6" s="408">
        <v>0</v>
      </c>
      <c r="G6" s="408">
        <v>0</v>
      </c>
      <c r="H6" s="408">
        <v>1</v>
      </c>
      <c r="I6" s="408">
        <v>0</v>
      </c>
      <c r="J6" s="408">
        <v>8</v>
      </c>
      <c r="K6" s="408">
        <v>0</v>
      </c>
      <c r="L6" s="408">
        <v>0</v>
      </c>
      <c r="M6" s="409">
        <v>0</v>
      </c>
      <c r="N6" s="407">
        <v>1</v>
      </c>
      <c r="O6" s="408">
        <v>0</v>
      </c>
      <c r="P6" s="408">
        <v>0</v>
      </c>
      <c r="Q6" s="409">
        <v>0</v>
      </c>
      <c r="R6" s="354">
        <v>0</v>
      </c>
      <c r="S6" s="407">
        <v>0</v>
      </c>
      <c r="T6" s="408">
        <v>0</v>
      </c>
      <c r="U6" s="409">
        <v>0</v>
      </c>
      <c r="V6" s="407">
        <v>0</v>
      </c>
      <c r="W6" s="406">
        <v>0</v>
      </c>
      <c r="X6" s="408">
        <v>0</v>
      </c>
      <c r="Y6" s="409">
        <v>0</v>
      </c>
      <c r="Z6" s="407">
        <v>0</v>
      </c>
      <c r="AA6" s="408">
        <v>0</v>
      </c>
      <c r="AB6" s="408">
        <v>0</v>
      </c>
      <c r="AC6" s="408">
        <v>0</v>
      </c>
      <c r="AD6" s="408">
        <v>0</v>
      </c>
      <c r="AE6" s="406">
        <v>0</v>
      </c>
      <c r="AF6" s="408">
        <v>0</v>
      </c>
      <c r="AG6" s="408">
        <v>0</v>
      </c>
      <c r="AH6" s="408">
        <v>0</v>
      </c>
      <c r="AI6" s="408">
        <v>0</v>
      </c>
      <c r="AJ6" s="409">
        <v>0</v>
      </c>
      <c r="AK6" s="411">
        <v>0</v>
      </c>
      <c r="AL6" s="408">
        <v>0</v>
      </c>
      <c r="AM6" s="408">
        <v>1</v>
      </c>
      <c r="AN6" s="408">
        <v>0</v>
      </c>
      <c r="AO6" s="409">
        <v>0</v>
      </c>
    </row>
    <row r="7" spans="2:41" s="330" customFormat="1" ht="22.5" customHeight="1">
      <c r="B7" s="159" t="s">
        <v>345</v>
      </c>
      <c r="C7" s="406">
        <v>3</v>
      </c>
      <c r="D7" s="407">
        <v>1</v>
      </c>
      <c r="E7" s="408">
        <v>0</v>
      </c>
      <c r="F7" s="408">
        <v>0</v>
      </c>
      <c r="G7" s="408">
        <v>0</v>
      </c>
      <c r="H7" s="408">
        <v>0</v>
      </c>
      <c r="I7" s="408">
        <v>0</v>
      </c>
      <c r="J7" s="408">
        <v>2</v>
      </c>
      <c r="K7" s="408">
        <v>0</v>
      </c>
      <c r="L7" s="408">
        <v>0</v>
      </c>
      <c r="M7" s="409">
        <v>0</v>
      </c>
      <c r="N7" s="407">
        <v>1</v>
      </c>
      <c r="O7" s="408">
        <v>0</v>
      </c>
      <c r="P7" s="408">
        <v>0</v>
      </c>
      <c r="Q7" s="409">
        <v>0</v>
      </c>
      <c r="R7" s="354">
        <v>0</v>
      </c>
      <c r="S7" s="407">
        <v>0</v>
      </c>
      <c r="T7" s="408">
        <v>0</v>
      </c>
      <c r="U7" s="409">
        <v>0</v>
      </c>
      <c r="V7" s="407">
        <v>0</v>
      </c>
      <c r="W7" s="406">
        <v>0</v>
      </c>
      <c r="X7" s="408">
        <v>0</v>
      </c>
      <c r="Y7" s="409">
        <v>0</v>
      </c>
      <c r="Z7" s="407">
        <v>0</v>
      </c>
      <c r="AA7" s="408">
        <v>0</v>
      </c>
      <c r="AB7" s="408">
        <v>0</v>
      </c>
      <c r="AC7" s="408">
        <v>0</v>
      </c>
      <c r="AD7" s="408">
        <v>0</v>
      </c>
      <c r="AE7" s="406">
        <v>0</v>
      </c>
      <c r="AF7" s="408">
        <v>0</v>
      </c>
      <c r="AG7" s="408">
        <v>0</v>
      </c>
      <c r="AH7" s="408">
        <v>0</v>
      </c>
      <c r="AI7" s="408">
        <v>0</v>
      </c>
      <c r="AJ7" s="409">
        <v>0</v>
      </c>
      <c r="AK7" s="411">
        <v>0</v>
      </c>
      <c r="AL7" s="408">
        <v>0</v>
      </c>
      <c r="AM7" s="408">
        <v>1</v>
      </c>
      <c r="AN7" s="408">
        <v>0</v>
      </c>
      <c r="AO7" s="409">
        <v>0</v>
      </c>
    </row>
    <row r="8" spans="2:41" s="330" customFormat="1" ht="22.5" customHeight="1">
      <c r="B8" s="159" t="s">
        <v>346</v>
      </c>
      <c r="C8" s="406">
        <v>17</v>
      </c>
      <c r="D8" s="407">
        <v>4</v>
      </c>
      <c r="E8" s="408">
        <v>0</v>
      </c>
      <c r="F8" s="408">
        <v>0</v>
      </c>
      <c r="G8" s="408">
        <v>0</v>
      </c>
      <c r="H8" s="408">
        <v>0</v>
      </c>
      <c r="I8" s="408">
        <v>0</v>
      </c>
      <c r="J8" s="408">
        <v>3</v>
      </c>
      <c r="K8" s="408">
        <v>0</v>
      </c>
      <c r="L8" s="408">
        <v>1</v>
      </c>
      <c r="M8" s="409">
        <v>9</v>
      </c>
      <c r="N8" s="407">
        <v>3</v>
      </c>
      <c r="O8" s="408">
        <v>1</v>
      </c>
      <c r="P8" s="408">
        <v>0</v>
      </c>
      <c r="Q8" s="409">
        <v>0</v>
      </c>
      <c r="R8" s="354">
        <v>0</v>
      </c>
      <c r="S8" s="407">
        <v>0</v>
      </c>
      <c r="T8" s="408">
        <v>0</v>
      </c>
      <c r="U8" s="409">
        <v>0</v>
      </c>
      <c r="V8" s="407">
        <v>1</v>
      </c>
      <c r="W8" s="406">
        <v>1</v>
      </c>
      <c r="X8" s="408">
        <v>0</v>
      </c>
      <c r="Y8" s="409">
        <v>0</v>
      </c>
      <c r="Z8" s="407">
        <v>0</v>
      </c>
      <c r="AA8" s="408">
        <v>0</v>
      </c>
      <c r="AB8" s="408">
        <v>0</v>
      </c>
      <c r="AC8" s="408">
        <v>0</v>
      </c>
      <c r="AD8" s="408">
        <v>0</v>
      </c>
      <c r="AE8" s="406">
        <v>0</v>
      </c>
      <c r="AF8" s="408">
        <v>0</v>
      </c>
      <c r="AG8" s="408">
        <v>0</v>
      </c>
      <c r="AH8" s="408">
        <v>0</v>
      </c>
      <c r="AI8" s="408">
        <v>0</v>
      </c>
      <c r="AJ8" s="409">
        <v>0</v>
      </c>
      <c r="AK8" s="411">
        <v>0</v>
      </c>
      <c r="AL8" s="408">
        <v>0</v>
      </c>
      <c r="AM8" s="408">
        <v>4</v>
      </c>
      <c r="AN8" s="408">
        <v>0</v>
      </c>
      <c r="AO8" s="409">
        <v>0</v>
      </c>
    </row>
    <row r="9" spans="2:41" s="330" customFormat="1" ht="22.5" customHeight="1">
      <c r="B9" s="159" t="s">
        <v>347</v>
      </c>
      <c r="C9" s="406">
        <v>15</v>
      </c>
      <c r="D9" s="407">
        <v>2</v>
      </c>
      <c r="E9" s="408">
        <v>0</v>
      </c>
      <c r="F9" s="408">
        <v>0</v>
      </c>
      <c r="G9" s="408">
        <v>0</v>
      </c>
      <c r="H9" s="408">
        <v>0</v>
      </c>
      <c r="I9" s="408">
        <v>0</v>
      </c>
      <c r="J9" s="408">
        <v>1</v>
      </c>
      <c r="K9" s="408">
        <v>0</v>
      </c>
      <c r="L9" s="408">
        <v>0</v>
      </c>
      <c r="M9" s="409">
        <v>12</v>
      </c>
      <c r="N9" s="407">
        <v>2</v>
      </c>
      <c r="O9" s="408">
        <v>0</v>
      </c>
      <c r="P9" s="408">
        <v>0</v>
      </c>
      <c r="Q9" s="409">
        <v>0</v>
      </c>
      <c r="R9" s="354">
        <v>0</v>
      </c>
      <c r="S9" s="407">
        <v>0</v>
      </c>
      <c r="T9" s="408">
        <v>0</v>
      </c>
      <c r="U9" s="409">
        <v>0</v>
      </c>
      <c r="V9" s="407">
        <v>0</v>
      </c>
      <c r="W9" s="406">
        <v>0</v>
      </c>
      <c r="X9" s="408">
        <v>0</v>
      </c>
      <c r="Y9" s="409">
        <v>0</v>
      </c>
      <c r="Z9" s="407">
        <v>0</v>
      </c>
      <c r="AA9" s="408">
        <v>0</v>
      </c>
      <c r="AB9" s="408">
        <v>0</v>
      </c>
      <c r="AC9" s="408">
        <v>0</v>
      </c>
      <c r="AD9" s="408">
        <v>0</v>
      </c>
      <c r="AE9" s="406">
        <v>0</v>
      </c>
      <c r="AF9" s="408">
        <v>0</v>
      </c>
      <c r="AG9" s="408">
        <v>0</v>
      </c>
      <c r="AH9" s="408">
        <v>0</v>
      </c>
      <c r="AI9" s="408">
        <v>0</v>
      </c>
      <c r="AJ9" s="409">
        <v>0</v>
      </c>
      <c r="AK9" s="411">
        <v>0</v>
      </c>
      <c r="AL9" s="408">
        <v>0</v>
      </c>
      <c r="AM9" s="408">
        <v>0</v>
      </c>
      <c r="AN9" s="408">
        <v>0</v>
      </c>
      <c r="AO9" s="409">
        <v>2</v>
      </c>
    </row>
    <row r="10" spans="2:41" s="330" customFormat="1" ht="22.5" customHeight="1">
      <c r="B10" s="159" t="s">
        <v>348</v>
      </c>
      <c r="C10" s="406">
        <v>49</v>
      </c>
      <c r="D10" s="407">
        <v>8</v>
      </c>
      <c r="E10" s="408">
        <v>8</v>
      </c>
      <c r="F10" s="408">
        <v>0</v>
      </c>
      <c r="G10" s="408">
        <v>0</v>
      </c>
      <c r="H10" s="408">
        <v>1</v>
      </c>
      <c r="I10" s="408">
        <v>2</v>
      </c>
      <c r="J10" s="408">
        <v>10</v>
      </c>
      <c r="K10" s="408">
        <v>0</v>
      </c>
      <c r="L10" s="408">
        <v>0</v>
      </c>
      <c r="M10" s="409">
        <v>20</v>
      </c>
      <c r="N10" s="407">
        <v>8</v>
      </c>
      <c r="O10" s="408">
        <v>0</v>
      </c>
      <c r="P10" s="408">
        <v>0</v>
      </c>
      <c r="Q10" s="409">
        <v>0</v>
      </c>
      <c r="R10" s="354">
        <v>0</v>
      </c>
      <c r="S10" s="407">
        <v>0</v>
      </c>
      <c r="T10" s="408">
        <v>0</v>
      </c>
      <c r="U10" s="409">
        <v>0</v>
      </c>
      <c r="V10" s="407">
        <v>0</v>
      </c>
      <c r="W10" s="406">
        <v>0</v>
      </c>
      <c r="X10" s="408">
        <v>0</v>
      </c>
      <c r="Y10" s="409">
        <v>0</v>
      </c>
      <c r="Z10" s="407">
        <v>0</v>
      </c>
      <c r="AA10" s="408">
        <v>0</v>
      </c>
      <c r="AB10" s="408">
        <v>0</v>
      </c>
      <c r="AC10" s="408">
        <v>0</v>
      </c>
      <c r="AD10" s="408">
        <v>0</v>
      </c>
      <c r="AE10" s="406">
        <v>0</v>
      </c>
      <c r="AF10" s="408">
        <v>0</v>
      </c>
      <c r="AG10" s="408">
        <v>0</v>
      </c>
      <c r="AH10" s="408">
        <v>0</v>
      </c>
      <c r="AI10" s="408">
        <v>0</v>
      </c>
      <c r="AJ10" s="409">
        <v>0</v>
      </c>
      <c r="AK10" s="411">
        <v>0</v>
      </c>
      <c r="AL10" s="408">
        <v>0</v>
      </c>
      <c r="AM10" s="408">
        <v>8</v>
      </c>
      <c r="AN10" s="408">
        <v>0</v>
      </c>
      <c r="AO10" s="409">
        <v>0</v>
      </c>
    </row>
    <row r="11" spans="2:41" s="330" customFormat="1" ht="22.5" customHeight="1">
      <c r="B11" s="159" t="s">
        <v>349</v>
      </c>
      <c r="C11" s="406">
        <v>1</v>
      </c>
      <c r="D11" s="407">
        <v>1</v>
      </c>
      <c r="E11" s="408">
        <v>0</v>
      </c>
      <c r="F11" s="408">
        <v>0</v>
      </c>
      <c r="G11" s="408">
        <v>0</v>
      </c>
      <c r="H11" s="408">
        <v>0</v>
      </c>
      <c r="I11" s="408">
        <v>0</v>
      </c>
      <c r="J11" s="408">
        <v>0</v>
      </c>
      <c r="K11" s="408">
        <v>0</v>
      </c>
      <c r="L11" s="408">
        <v>0</v>
      </c>
      <c r="M11" s="409">
        <v>0</v>
      </c>
      <c r="N11" s="407">
        <v>0</v>
      </c>
      <c r="O11" s="408">
        <v>1</v>
      </c>
      <c r="P11" s="408">
        <v>0</v>
      </c>
      <c r="Q11" s="409">
        <v>0</v>
      </c>
      <c r="R11" s="354">
        <v>0</v>
      </c>
      <c r="S11" s="407">
        <v>0</v>
      </c>
      <c r="T11" s="408">
        <v>0</v>
      </c>
      <c r="U11" s="409">
        <v>0</v>
      </c>
      <c r="V11" s="407">
        <v>0</v>
      </c>
      <c r="W11" s="406">
        <v>0</v>
      </c>
      <c r="X11" s="408">
        <v>0</v>
      </c>
      <c r="Y11" s="409">
        <v>0</v>
      </c>
      <c r="Z11" s="407">
        <v>0</v>
      </c>
      <c r="AA11" s="408">
        <v>0</v>
      </c>
      <c r="AB11" s="408">
        <v>0</v>
      </c>
      <c r="AC11" s="408">
        <v>0</v>
      </c>
      <c r="AD11" s="408">
        <v>0</v>
      </c>
      <c r="AE11" s="406">
        <v>0</v>
      </c>
      <c r="AF11" s="408">
        <v>0</v>
      </c>
      <c r="AG11" s="408">
        <v>0</v>
      </c>
      <c r="AH11" s="408">
        <v>0</v>
      </c>
      <c r="AI11" s="408">
        <v>0</v>
      </c>
      <c r="AJ11" s="409">
        <v>0</v>
      </c>
      <c r="AK11" s="411">
        <v>0</v>
      </c>
      <c r="AL11" s="408">
        <v>0</v>
      </c>
      <c r="AM11" s="408">
        <v>1</v>
      </c>
      <c r="AN11" s="408">
        <v>0</v>
      </c>
      <c r="AO11" s="409">
        <v>0</v>
      </c>
    </row>
    <row r="12" spans="2:41" s="330" customFormat="1" ht="22.5" customHeight="1">
      <c r="B12" s="159" t="s">
        <v>350</v>
      </c>
      <c r="C12" s="406">
        <v>9</v>
      </c>
      <c r="D12" s="407">
        <v>2</v>
      </c>
      <c r="E12" s="408">
        <v>0</v>
      </c>
      <c r="F12" s="408">
        <v>0</v>
      </c>
      <c r="G12" s="408">
        <v>0</v>
      </c>
      <c r="H12" s="408">
        <v>0</v>
      </c>
      <c r="I12" s="408">
        <v>0</v>
      </c>
      <c r="J12" s="408">
        <v>5</v>
      </c>
      <c r="K12" s="408">
        <v>0</v>
      </c>
      <c r="L12" s="408">
        <v>0</v>
      </c>
      <c r="M12" s="409">
        <v>2</v>
      </c>
      <c r="N12" s="407">
        <v>2</v>
      </c>
      <c r="O12" s="408">
        <v>0</v>
      </c>
      <c r="P12" s="408">
        <v>0</v>
      </c>
      <c r="Q12" s="409">
        <v>0</v>
      </c>
      <c r="R12" s="354">
        <v>0</v>
      </c>
      <c r="S12" s="407">
        <v>0</v>
      </c>
      <c r="T12" s="408">
        <v>0</v>
      </c>
      <c r="U12" s="409">
        <v>0</v>
      </c>
      <c r="V12" s="407">
        <v>0</v>
      </c>
      <c r="W12" s="406">
        <v>0</v>
      </c>
      <c r="X12" s="408">
        <v>0</v>
      </c>
      <c r="Y12" s="409">
        <v>0</v>
      </c>
      <c r="Z12" s="407">
        <v>0</v>
      </c>
      <c r="AA12" s="408">
        <v>0</v>
      </c>
      <c r="AB12" s="408">
        <v>0</v>
      </c>
      <c r="AC12" s="408">
        <v>0</v>
      </c>
      <c r="AD12" s="408">
        <v>0</v>
      </c>
      <c r="AE12" s="406">
        <v>0</v>
      </c>
      <c r="AF12" s="408">
        <v>0</v>
      </c>
      <c r="AG12" s="408">
        <v>0</v>
      </c>
      <c r="AH12" s="408">
        <v>0</v>
      </c>
      <c r="AI12" s="408">
        <v>0</v>
      </c>
      <c r="AJ12" s="409">
        <v>0</v>
      </c>
      <c r="AK12" s="411">
        <v>0</v>
      </c>
      <c r="AL12" s="408">
        <v>0</v>
      </c>
      <c r="AM12" s="408">
        <v>2</v>
      </c>
      <c r="AN12" s="408">
        <v>0</v>
      </c>
      <c r="AO12" s="409">
        <v>0</v>
      </c>
    </row>
    <row r="13" spans="2:41" s="330" customFormat="1" ht="22.5" customHeight="1">
      <c r="B13" s="159" t="s">
        <v>351</v>
      </c>
      <c r="C13" s="406">
        <v>2</v>
      </c>
      <c r="D13" s="407">
        <v>1</v>
      </c>
      <c r="E13" s="408">
        <v>0</v>
      </c>
      <c r="F13" s="408">
        <v>0</v>
      </c>
      <c r="G13" s="408">
        <v>0</v>
      </c>
      <c r="H13" s="408">
        <v>0</v>
      </c>
      <c r="I13" s="408">
        <v>0</v>
      </c>
      <c r="J13" s="408">
        <v>0</v>
      </c>
      <c r="K13" s="408">
        <v>0</v>
      </c>
      <c r="L13" s="408">
        <v>0</v>
      </c>
      <c r="M13" s="409">
        <v>1</v>
      </c>
      <c r="N13" s="407">
        <v>1</v>
      </c>
      <c r="O13" s="408">
        <v>0</v>
      </c>
      <c r="P13" s="408">
        <v>0</v>
      </c>
      <c r="Q13" s="409">
        <v>0</v>
      </c>
      <c r="R13" s="354">
        <v>0</v>
      </c>
      <c r="S13" s="407">
        <v>0</v>
      </c>
      <c r="T13" s="408">
        <v>0</v>
      </c>
      <c r="U13" s="409">
        <v>0</v>
      </c>
      <c r="V13" s="407">
        <v>0</v>
      </c>
      <c r="W13" s="406">
        <v>0</v>
      </c>
      <c r="X13" s="408">
        <v>0</v>
      </c>
      <c r="Y13" s="409">
        <v>0</v>
      </c>
      <c r="Z13" s="407">
        <v>0</v>
      </c>
      <c r="AA13" s="408">
        <v>0</v>
      </c>
      <c r="AB13" s="408">
        <v>0</v>
      </c>
      <c r="AC13" s="408">
        <v>0</v>
      </c>
      <c r="AD13" s="408">
        <v>0</v>
      </c>
      <c r="AE13" s="406">
        <v>0</v>
      </c>
      <c r="AF13" s="408">
        <v>0</v>
      </c>
      <c r="AG13" s="408">
        <v>0</v>
      </c>
      <c r="AH13" s="408">
        <v>0</v>
      </c>
      <c r="AI13" s="408">
        <v>0</v>
      </c>
      <c r="AJ13" s="409">
        <v>0</v>
      </c>
      <c r="AK13" s="411">
        <v>0</v>
      </c>
      <c r="AL13" s="408">
        <v>0</v>
      </c>
      <c r="AM13" s="408">
        <v>1</v>
      </c>
      <c r="AN13" s="408">
        <v>0</v>
      </c>
      <c r="AO13" s="409">
        <v>0</v>
      </c>
    </row>
    <row r="14" spans="2:41" s="330" customFormat="1" ht="22.5" customHeight="1">
      <c r="B14" s="159" t="s">
        <v>352</v>
      </c>
      <c r="C14" s="406">
        <v>10</v>
      </c>
      <c r="D14" s="407">
        <v>3</v>
      </c>
      <c r="E14" s="408">
        <v>0</v>
      </c>
      <c r="F14" s="408">
        <v>0</v>
      </c>
      <c r="G14" s="408">
        <v>0</v>
      </c>
      <c r="H14" s="408">
        <v>0</v>
      </c>
      <c r="I14" s="408">
        <v>0</v>
      </c>
      <c r="J14" s="408">
        <v>3</v>
      </c>
      <c r="K14" s="408">
        <v>0</v>
      </c>
      <c r="L14" s="408">
        <v>0</v>
      </c>
      <c r="M14" s="409">
        <v>4</v>
      </c>
      <c r="N14" s="407">
        <v>1</v>
      </c>
      <c r="O14" s="408">
        <v>2</v>
      </c>
      <c r="P14" s="408">
        <v>0</v>
      </c>
      <c r="Q14" s="409">
        <v>0</v>
      </c>
      <c r="R14" s="354">
        <v>0</v>
      </c>
      <c r="S14" s="407">
        <v>0</v>
      </c>
      <c r="T14" s="408">
        <v>0</v>
      </c>
      <c r="U14" s="409">
        <v>0</v>
      </c>
      <c r="V14" s="407">
        <v>0</v>
      </c>
      <c r="W14" s="406">
        <v>0</v>
      </c>
      <c r="X14" s="408">
        <v>0</v>
      </c>
      <c r="Y14" s="409">
        <v>0</v>
      </c>
      <c r="Z14" s="407">
        <v>0</v>
      </c>
      <c r="AA14" s="408">
        <v>0</v>
      </c>
      <c r="AB14" s="408">
        <v>0</v>
      </c>
      <c r="AC14" s="408">
        <v>0</v>
      </c>
      <c r="AD14" s="408">
        <v>0</v>
      </c>
      <c r="AE14" s="406">
        <v>0</v>
      </c>
      <c r="AF14" s="408">
        <v>0</v>
      </c>
      <c r="AG14" s="408">
        <v>0</v>
      </c>
      <c r="AH14" s="408">
        <v>0</v>
      </c>
      <c r="AI14" s="408">
        <v>0</v>
      </c>
      <c r="AJ14" s="409">
        <v>0</v>
      </c>
      <c r="AK14" s="411">
        <v>0</v>
      </c>
      <c r="AL14" s="408">
        <v>0</v>
      </c>
      <c r="AM14" s="408">
        <v>0</v>
      </c>
      <c r="AN14" s="408">
        <v>3</v>
      </c>
      <c r="AO14" s="409">
        <v>0</v>
      </c>
    </row>
    <row r="15" spans="2:41" s="330" customFormat="1" ht="22.5" customHeight="1">
      <c r="B15" s="159" t="s">
        <v>353</v>
      </c>
      <c r="C15" s="406">
        <v>9</v>
      </c>
      <c r="D15" s="407">
        <v>0</v>
      </c>
      <c r="E15" s="408">
        <v>0</v>
      </c>
      <c r="F15" s="408">
        <v>0</v>
      </c>
      <c r="G15" s="408">
        <v>0</v>
      </c>
      <c r="H15" s="408">
        <v>0</v>
      </c>
      <c r="I15" s="408">
        <v>0</v>
      </c>
      <c r="J15" s="408">
        <v>1</v>
      </c>
      <c r="K15" s="408">
        <v>0</v>
      </c>
      <c r="L15" s="408">
        <v>0</v>
      </c>
      <c r="M15" s="409">
        <v>8</v>
      </c>
      <c r="N15" s="407">
        <v>0</v>
      </c>
      <c r="O15" s="408">
        <v>0</v>
      </c>
      <c r="P15" s="408">
        <v>0</v>
      </c>
      <c r="Q15" s="409">
        <v>0</v>
      </c>
      <c r="R15" s="354">
        <v>0</v>
      </c>
      <c r="S15" s="407">
        <v>0</v>
      </c>
      <c r="T15" s="408">
        <v>0</v>
      </c>
      <c r="U15" s="409">
        <v>0</v>
      </c>
      <c r="V15" s="407">
        <v>0</v>
      </c>
      <c r="W15" s="406">
        <v>0</v>
      </c>
      <c r="X15" s="408">
        <v>0</v>
      </c>
      <c r="Y15" s="409">
        <v>0</v>
      </c>
      <c r="Z15" s="407">
        <v>0</v>
      </c>
      <c r="AA15" s="408">
        <v>0</v>
      </c>
      <c r="AB15" s="408">
        <v>0</v>
      </c>
      <c r="AC15" s="408">
        <v>0</v>
      </c>
      <c r="AD15" s="408">
        <v>0</v>
      </c>
      <c r="AE15" s="406">
        <v>0</v>
      </c>
      <c r="AF15" s="408">
        <v>0</v>
      </c>
      <c r="AG15" s="408">
        <v>0</v>
      </c>
      <c r="AH15" s="408">
        <v>0</v>
      </c>
      <c r="AI15" s="408">
        <v>0</v>
      </c>
      <c r="AJ15" s="409">
        <v>0</v>
      </c>
      <c r="AK15" s="411">
        <v>0</v>
      </c>
      <c r="AL15" s="408">
        <v>0</v>
      </c>
      <c r="AM15" s="408">
        <v>0</v>
      </c>
      <c r="AN15" s="408">
        <v>0</v>
      </c>
      <c r="AO15" s="409">
        <v>0</v>
      </c>
    </row>
    <row r="16" spans="2:41" s="330" customFormat="1" ht="22.5" customHeight="1">
      <c r="B16" s="159" t="s">
        <v>354</v>
      </c>
      <c r="C16" s="406">
        <v>9</v>
      </c>
      <c r="D16" s="407">
        <v>5</v>
      </c>
      <c r="E16" s="408">
        <v>0</v>
      </c>
      <c r="F16" s="408">
        <v>0</v>
      </c>
      <c r="G16" s="408">
        <v>0</v>
      </c>
      <c r="H16" s="408">
        <v>0</v>
      </c>
      <c r="I16" s="408">
        <v>0</v>
      </c>
      <c r="J16" s="408">
        <v>3</v>
      </c>
      <c r="K16" s="408">
        <v>0</v>
      </c>
      <c r="L16" s="408">
        <v>0</v>
      </c>
      <c r="M16" s="409">
        <v>0</v>
      </c>
      <c r="N16" s="407">
        <v>5</v>
      </c>
      <c r="O16" s="408">
        <v>0</v>
      </c>
      <c r="P16" s="408">
        <v>0</v>
      </c>
      <c r="Q16" s="409">
        <v>0</v>
      </c>
      <c r="R16" s="354">
        <v>0</v>
      </c>
      <c r="S16" s="407">
        <v>0</v>
      </c>
      <c r="T16" s="408">
        <v>0</v>
      </c>
      <c r="U16" s="409">
        <v>0</v>
      </c>
      <c r="V16" s="407">
        <v>0</v>
      </c>
      <c r="W16" s="406">
        <v>0</v>
      </c>
      <c r="X16" s="408">
        <v>0</v>
      </c>
      <c r="Y16" s="409">
        <v>0</v>
      </c>
      <c r="Z16" s="407">
        <v>0</v>
      </c>
      <c r="AA16" s="408">
        <v>0</v>
      </c>
      <c r="AB16" s="408">
        <v>0</v>
      </c>
      <c r="AC16" s="408">
        <v>0</v>
      </c>
      <c r="AD16" s="408">
        <v>0</v>
      </c>
      <c r="AE16" s="406">
        <v>0</v>
      </c>
      <c r="AF16" s="408">
        <v>0</v>
      </c>
      <c r="AG16" s="408">
        <v>0</v>
      </c>
      <c r="AH16" s="408">
        <v>0</v>
      </c>
      <c r="AI16" s="408">
        <v>0</v>
      </c>
      <c r="AJ16" s="409">
        <v>0</v>
      </c>
      <c r="AK16" s="411">
        <v>0</v>
      </c>
      <c r="AL16" s="408">
        <v>0</v>
      </c>
      <c r="AM16" s="408">
        <v>5</v>
      </c>
      <c r="AN16" s="408">
        <v>0</v>
      </c>
      <c r="AO16" s="409">
        <v>0</v>
      </c>
    </row>
    <row r="17" spans="2:41" s="330" customFormat="1" ht="22.5" customHeight="1">
      <c r="B17" s="159" t="s">
        <v>355</v>
      </c>
      <c r="C17" s="406">
        <v>38</v>
      </c>
      <c r="D17" s="407">
        <v>4</v>
      </c>
      <c r="E17" s="408">
        <v>2</v>
      </c>
      <c r="F17" s="408">
        <v>0</v>
      </c>
      <c r="G17" s="408">
        <v>0</v>
      </c>
      <c r="H17" s="408">
        <v>1</v>
      </c>
      <c r="I17" s="408">
        <v>0</v>
      </c>
      <c r="J17" s="408">
        <v>8</v>
      </c>
      <c r="K17" s="408">
        <v>0</v>
      </c>
      <c r="L17" s="408">
        <v>0</v>
      </c>
      <c r="M17" s="409">
        <v>23</v>
      </c>
      <c r="N17" s="407">
        <v>4</v>
      </c>
      <c r="O17" s="408">
        <v>0</v>
      </c>
      <c r="P17" s="408">
        <v>0</v>
      </c>
      <c r="Q17" s="409">
        <v>0</v>
      </c>
      <c r="R17" s="354">
        <v>0</v>
      </c>
      <c r="S17" s="407">
        <v>0</v>
      </c>
      <c r="T17" s="408">
        <v>0</v>
      </c>
      <c r="U17" s="409">
        <v>0</v>
      </c>
      <c r="V17" s="407">
        <v>3</v>
      </c>
      <c r="W17" s="406">
        <v>3</v>
      </c>
      <c r="X17" s="408">
        <v>0</v>
      </c>
      <c r="Y17" s="409">
        <v>0</v>
      </c>
      <c r="Z17" s="407">
        <v>0</v>
      </c>
      <c r="AA17" s="408">
        <v>0</v>
      </c>
      <c r="AB17" s="408">
        <v>0</v>
      </c>
      <c r="AC17" s="408">
        <v>0</v>
      </c>
      <c r="AD17" s="408">
        <v>0</v>
      </c>
      <c r="AE17" s="406">
        <v>0</v>
      </c>
      <c r="AF17" s="408">
        <v>0</v>
      </c>
      <c r="AG17" s="408">
        <v>0</v>
      </c>
      <c r="AH17" s="408">
        <v>0</v>
      </c>
      <c r="AI17" s="408">
        <v>0</v>
      </c>
      <c r="AJ17" s="409">
        <v>0</v>
      </c>
      <c r="AK17" s="411">
        <v>0</v>
      </c>
      <c r="AL17" s="408">
        <v>0</v>
      </c>
      <c r="AM17" s="408">
        <v>2</v>
      </c>
      <c r="AN17" s="408">
        <v>0</v>
      </c>
      <c r="AO17" s="409">
        <v>2</v>
      </c>
    </row>
    <row r="18" spans="2:41" s="330" customFormat="1" ht="22.5" customHeight="1">
      <c r="B18" s="159" t="s">
        <v>356</v>
      </c>
      <c r="C18" s="406">
        <v>42</v>
      </c>
      <c r="D18" s="407">
        <v>9</v>
      </c>
      <c r="E18" s="408">
        <v>1</v>
      </c>
      <c r="F18" s="408">
        <v>0</v>
      </c>
      <c r="G18" s="408">
        <v>0</v>
      </c>
      <c r="H18" s="408">
        <v>0</v>
      </c>
      <c r="I18" s="408">
        <v>6</v>
      </c>
      <c r="J18" s="408">
        <v>8</v>
      </c>
      <c r="K18" s="408">
        <v>0</v>
      </c>
      <c r="L18" s="408">
        <v>0</v>
      </c>
      <c r="M18" s="409">
        <v>18</v>
      </c>
      <c r="N18" s="407">
        <v>6</v>
      </c>
      <c r="O18" s="408">
        <v>1</v>
      </c>
      <c r="P18" s="408">
        <v>0</v>
      </c>
      <c r="Q18" s="409">
        <v>0</v>
      </c>
      <c r="R18" s="354">
        <v>0</v>
      </c>
      <c r="S18" s="407">
        <v>6</v>
      </c>
      <c r="T18" s="408">
        <v>4</v>
      </c>
      <c r="U18" s="409">
        <v>0</v>
      </c>
      <c r="V18" s="407">
        <v>5</v>
      </c>
      <c r="W18" s="406">
        <v>3</v>
      </c>
      <c r="X18" s="408">
        <v>0</v>
      </c>
      <c r="Y18" s="409">
        <v>0</v>
      </c>
      <c r="Z18" s="407">
        <v>0</v>
      </c>
      <c r="AA18" s="408">
        <v>0</v>
      </c>
      <c r="AB18" s="408">
        <v>0</v>
      </c>
      <c r="AC18" s="408">
        <v>0</v>
      </c>
      <c r="AD18" s="408">
        <v>0</v>
      </c>
      <c r="AE18" s="406">
        <v>0</v>
      </c>
      <c r="AF18" s="408">
        <v>0</v>
      </c>
      <c r="AG18" s="408">
        <v>0</v>
      </c>
      <c r="AH18" s="408">
        <v>0</v>
      </c>
      <c r="AI18" s="408">
        <v>0</v>
      </c>
      <c r="AJ18" s="409">
        <v>0</v>
      </c>
      <c r="AK18" s="411">
        <v>0</v>
      </c>
      <c r="AL18" s="408">
        <v>1</v>
      </c>
      <c r="AM18" s="408">
        <v>6</v>
      </c>
      <c r="AN18" s="408">
        <v>0</v>
      </c>
      <c r="AO18" s="409">
        <v>0</v>
      </c>
    </row>
    <row r="19" spans="2:41" s="330" customFormat="1" ht="22.5" customHeight="1">
      <c r="B19" s="159" t="s">
        <v>357</v>
      </c>
      <c r="C19" s="406">
        <v>6</v>
      </c>
      <c r="D19" s="407">
        <v>0</v>
      </c>
      <c r="E19" s="408">
        <v>0</v>
      </c>
      <c r="F19" s="408">
        <v>0</v>
      </c>
      <c r="G19" s="408">
        <v>0</v>
      </c>
      <c r="H19" s="408">
        <v>0</v>
      </c>
      <c r="I19" s="408">
        <v>0</v>
      </c>
      <c r="J19" s="408">
        <v>6</v>
      </c>
      <c r="K19" s="408">
        <v>0</v>
      </c>
      <c r="L19" s="408">
        <v>0</v>
      </c>
      <c r="M19" s="409">
        <v>0</v>
      </c>
      <c r="N19" s="407">
        <v>0</v>
      </c>
      <c r="O19" s="408">
        <v>0</v>
      </c>
      <c r="P19" s="408">
        <v>0</v>
      </c>
      <c r="Q19" s="409">
        <v>0</v>
      </c>
      <c r="R19" s="354">
        <v>0</v>
      </c>
      <c r="S19" s="407">
        <v>0</v>
      </c>
      <c r="T19" s="408">
        <v>0</v>
      </c>
      <c r="U19" s="409">
        <v>0</v>
      </c>
      <c r="V19" s="407">
        <v>0</v>
      </c>
      <c r="W19" s="406">
        <v>0</v>
      </c>
      <c r="X19" s="408">
        <v>0</v>
      </c>
      <c r="Y19" s="409">
        <v>0</v>
      </c>
      <c r="Z19" s="407">
        <v>0</v>
      </c>
      <c r="AA19" s="408">
        <v>0</v>
      </c>
      <c r="AB19" s="408">
        <v>0</v>
      </c>
      <c r="AC19" s="408">
        <v>0</v>
      </c>
      <c r="AD19" s="408">
        <v>0</v>
      </c>
      <c r="AE19" s="406">
        <v>0</v>
      </c>
      <c r="AF19" s="408">
        <v>0</v>
      </c>
      <c r="AG19" s="408">
        <v>0</v>
      </c>
      <c r="AH19" s="408">
        <v>0</v>
      </c>
      <c r="AI19" s="408">
        <v>0</v>
      </c>
      <c r="AJ19" s="409">
        <v>0</v>
      </c>
      <c r="AK19" s="411">
        <v>0</v>
      </c>
      <c r="AL19" s="408">
        <v>0</v>
      </c>
      <c r="AM19" s="408">
        <v>0</v>
      </c>
      <c r="AN19" s="408">
        <v>0</v>
      </c>
      <c r="AO19" s="409">
        <v>0</v>
      </c>
    </row>
    <row r="20" spans="2:41" s="330" customFormat="1" ht="22.5" customHeight="1">
      <c r="B20" s="159" t="s">
        <v>358</v>
      </c>
      <c r="C20" s="406">
        <v>53</v>
      </c>
      <c r="D20" s="407">
        <v>12</v>
      </c>
      <c r="E20" s="408">
        <v>0</v>
      </c>
      <c r="F20" s="408">
        <v>0</v>
      </c>
      <c r="G20" s="408">
        <v>0</v>
      </c>
      <c r="H20" s="408">
        <v>9</v>
      </c>
      <c r="I20" s="408">
        <v>3</v>
      </c>
      <c r="J20" s="408">
        <v>28</v>
      </c>
      <c r="K20" s="408">
        <v>0</v>
      </c>
      <c r="L20" s="408">
        <v>0</v>
      </c>
      <c r="M20" s="409">
        <v>1</v>
      </c>
      <c r="N20" s="407">
        <v>1</v>
      </c>
      <c r="O20" s="408">
        <v>11</v>
      </c>
      <c r="P20" s="408">
        <v>0</v>
      </c>
      <c r="Q20" s="409">
        <v>0</v>
      </c>
      <c r="R20" s="354">
        <v>0</v>
      </c>
      <c r="S20" s="407">
        <v>0</v>
      </c>
      <c r="T20" s="408">
        <v>0</v>
      </c>
      <c r="U20" s="409">
        <v>0</v>
      </c>
      <c r="V20" s="407">
        <v>0</v>
      </c>
      <c r="W20" s="406">
        <v>0</v>
      </c>
      <c r="X20" s="408">
        <v>0</v>
      </c>
      <c r="Y20" s="409">
        <v>0</v>
      </c>
      <c r="Z20" s="407">
        <v>0</v>
      </c>
      <c r="AA20" s="408">
        <v>0</v>
      </c>
      <c r="AB20" s="408">
        <v>0</v>
      </c>
      <c r="AC20" s="408">
        <v>0</v>
      </c>
      <c r="AD20" s="408">
        <v>0</v>
      </c>
      <c r="AE20" s="406">
        <v>0</v>
      </c>
      <c r="AF20" s="408">
        <v>0</v>
      </c>
      <c r="AG20" s="408">
        <v>0</v>
      </c>
      <c r="AH20" s="408">
        <v>0</v>
      </c>
      <c r="AI20" s="408">
        <v>0</v>
      </c>
      <c r="AJ20" s="409">
        <v>0</v>
      </c>
      <c r="AK20" s="411">
        <v>0</v>
      </c>
      <c r="AL20" s="408">
        <v>0</v>
      </c>
      <c r="AM20" s="408">
        <v>5</v>
      </c>
      <c r="AN20" s="408">
        <v>7</v>
      </c>
      <c r="AO20" s="409">
        <v>0</v>
      </c>
    </row>
    <row r="21" spans="2:41" s="330" customFormat="1" ht="22.5" customHeight="1">
      <c r="B21" s="159" t="s">
        <v>359</v>
      </c>
      <c r="C21" s="406">
        <v>15</v>
      </c>
      <c r="D21" s="407">
        <v>3</v>
      </c>
      <c r="E21" s="408">
        <v>0</v>
      </c>
      <c r="F21" s="408">
        <v>0</v>
      </c>
      <c r="G21" s="408">
        <v>0</v>
      </c>
      <c r="H21" s="408">
        <v>1</v>
      </c>
      <c r="I21" s="408">
        <v>0</v>
      </c>
      <c r="J21" s="408">
        <v>1</v>
      </c>
      <c r="K21" s="408">
        <v>2</v>
      </c>
      <c r="L21" s="408">
        <v>0</v>
      </c>
      <c r="M21" s="409">
        <v>8</v>
      </c>
      <c r="N21" s="407">
        <v>1</v>
      </c>
      <c r="O21" s="408">
        <v>2</v>
      </c>
      <c r="P21" s="408">
        <v>0</v>
      </c>
      <c r="Q21" s="409">
        <v>0</v>
      </c>
      <c r="R21" s="354">
        <v>0</v>
      </c>
      <c r="S21" s="407">
        <v>0</v>
      </c>
      <c r="T21" s="408">
        <v>0</v>
      </c>
      <c r="U21" s="409">
        <v>0</v>
      </c>
      <c r="V21" s="407">
        <v>0</v>
      </c>
      <c r="W21" s="406">
        <v>0</v>
      </c>
      <c r="X21" s="408">
        <v>0</v>
      </c>
      <c r="Y21" s="409">
        <v>0</v>
      </c>
      <c r="Z21" s="407">
        <v>0</v>
      </c>
      <c r="AA21" s="408">
        <v>0</v>
      </c>
      <c r="AB21" s="408">
        <v>0</v>
      </c>
      <c r="AC21" s="408">
        <v>0</v>
      </c>
      <c r="AD21" s="408">
        <v>0</v>
      </c>
      <c r="AE21" s="406">
        <v>0</v>
      </c>
      <c r="AF21" s="408">
        <v>0</v>
      </c>
      <c r="AG21" s="408">
        <v>0</v>
      </c>
      <c r="AH21" s="408">
        <v>0</v>
      </c>
      <c r="AI21" s="408">
        <v>0</v>
      </c>
      <c r="AJ21" s="409">
        <v>0</v>
      </c>
      <c r="AK21" s="411">
        <v>0</v>
      </c>
      <c r="AL21" s="408">
        <v>0</v>
      </c>
      <c r="AM21" s="408">
        <v>3</v>
      </c>
      <c r="AN21" s="408">
        <v>0</v>
      </c>
      <c r="AO21" s="409">
        <v>0</v>
      </c>
    </row>
    <row r="22" spans="2:41" s="330" customFormat="1" ht="22.5" customHeight="1">
      <c r="B22" s="159" t="s">
        <v>360</v>
      </c>
      <c r="C22" s="406">
        <v>12</v>
      </c>
      <c r="D22" s="407">
        <v>3</v>
      </c>
      <c r="E22" s="408">
        <v>0</v>
      </c>
      <c r="F22" s="408">
        <v>2</v>
      </c>
      <c r="G22" s="408">
        <v>0</v>
      </c>
      <c r="H22" s="408">
        <v>0</v>
      </c>
      <c r="I22" s="408">
        <v>0</v>
      </c>
      <c r="J22" s="408">
        <v>0</v>
      </c>
      <c r="K22" s="408">
        <v>0</v>
      </c>
      <c r="L22" s="408">
        <v>0</v>
      </c>
      <c r="M22" s="409">
        <v>7</v>
      </c>
      <c r="N22" s="407">
        <v>3</v>
      </c>
      <c r="O22" s="408">
        <v>0</v>
      </c>
      <c r="P22" s="408">
        <v>0</v>
      </c>
      <c r="Q22" s="409">
        <v>0</v>
      </c>
      <c r="R22" s="354">
        <v>0</v>
      </c>
      <c r="S22" s="407">
        <v>3</v>
      </c>
      <c r="T22" s="408">
        <v>3</v>
      </c>
      <c r="U22" s="409">
        <v>0</v>
      </c>
      <c r="V22" s="407">
        <v>0</v>
      </c>
      <c r="W22" s="406">
        <v>0</v>
      </c>
      <c r="X22" s="408">
        <v>0</v>
      </c>
      <c r="Y22" s="409">
        <v>0</v>
      </c>
      <c r="Z22" s="407">
        <v>0</v>
      </c>
      <c r="AA22" s="408">
        <v>0</v>
      </c>
      <c r="AB22" s="408">
        <v>0</v>
      </c>
      <c r="AC22" s="408">
        <v>0</v>
      </c>
      <c r="AD22" s="408">
        <v>0</v>
      </c>
      <c r="AE22" s="406">
        <v>0</v>
      </c>
      <c r="AF22" s="408">
        <v>0</v>
      </c>
      <c r="AG22" s="408">
        <v>0</v>
      </c>
      <c r="AH22" s="408">
        <v>0</v>
      </c>
      <c r="AI22" s="408">
        <v>0</v>
      </c>
      <c r="AJ22" s="409">
        <v>0</v>
      </c>
      <c r="AK22" s="411">
        <v>1</v>
      </c>
      <c r="AL22" s="408">
        <v>0</v>
      </c>
      <c r="AM22" s="408">
        <v>2</v>
      </c>
      <c r="AN22" s="408">
        <v>0</v>
      </c>
      <c r="AO22" s="409">
        <v>0</v>
      </c>
    </row>
    <row r="23" spans="2:41" s="330" customFormat="1" ht="22.5" customHeight="1">
      <c r="B23" s="159" t="s">
        <v>361</v>
      </c>
      <c r="C23" s="406">
        <v>5</v>
      </c>
      <c r="D23" s="407">
        <v>2</v>
      </c>
      <c r="E23" s="408">
        <v>0</v>
      </c>
      <c r="F23" s="408">
        <v>0</v>
      </c>
      <c r="G23" s="408">
        <v>1</v>
      </c>
      <c r="H23" s="408">
        <v>1</v>
      </c>
      <c r="I23" s="408">
        <v>0</v>
      </c>
      <c r="J23" s="408">
        <v>0</v>
      </c>
      <c r="K23" s="408">
        <v>0</v>
      </c>
      <c r="L23" s="408">
        <v>0</v>
      </c>
      <c r="M23" s="409">
        <v>1</v>
      </c>
      <c r="N23" s="407">
        <v>2</v>
      </c>
      <c r="O23" s="408">
        <v>0</v>
      </c>
      <c r="P23" s="408">
        <v>0</v>
      </c>
      <c r="Q23" s="409">
        <v>0</v>
      </c>
      <c r="R23" s="354">
        <v>0</v>
      </c>
      <c r="S23" s="407">
        <v>2</v>
      </c>
      <c r="T23" s="408">
        <v>2</v>
      </c>
      <c r="U23" s="409">
        <v>0</v>
      </c>
      <c r="V23" s="407">
        <v>0</v>
      </c>
      <c r="W23" s="406">
        <v>0</v>
      </c>
      <c r="X23" s="408">
        <v>0</v>
      </c>
      <c r="Y23" s="409">
        <v>0</v>
      </c>
      <c r="Z23" s="407">
        <v>0</v>
      </c>
      <c r="AA23" s="408">
        <v>0</v>
      </c>
      <c r="AB23" s="408">
        <v>0</v>
      </c>
      <c r="AC23" s="408">
        <v>0</v>
      </c>
      <c r="AD23" s="408">
        <v>0</v>
      </c>
      <c r="AE23" s="406">
        <v>0</v>
      </c>
      <c r="AF23" s="408">
        <v>0</v>
      </c>
      <c r="AG23" s="408">
        <v>0</v>
      </c>
      <c r="AH23" s="408">
        <v>0</v>
      </c>
      <c r="AI23" s="408">
        <v>0</v>
      </c>
      <c r="AJ23" s="409">
        <v>0</v>
      </c>
      <c r="AK23" s="411">
        <v>0</v>
      </c>
      <c r="AL23" s="408">
        <v>0</v>
      </c>
      <c r="AM23" s="408">
        <v>2</v>
      </c>
      <c r="AN23" s="408">
        <v>0</v>
      </c>
      <c r="AO23" s="409">
        <v>0</v>
      </c>
    </row>
    <row r="24" spans="2:41" s="330" customFormat="1" ht="22.5" customHeight="1">
      <c r="B24" s="159" t="s">
        <v>362</v>
      </c>
      <c r="C24" s="406">
        <v>6</v>
      </c>
      <c r="D24" s="407">
        <v>0</v>
      </c>
      <c r="E24" s="408">
        <v>0</v>
      </c>
      <c r="F24" s="408">
        <v>0</v>
      </c>
      <c r="G24" s="408">
        <v>0</v>
      </c>
      <c r="H24" s="408">
        <v>0</v>
      </c>
      <c r="I24" s="408">
        <v>0</v>
      </c>
      <c r="J24" s="408">
        <v>3</v>
      </c>
      <c r="K24" s="408">
        <v>0</v>
      </c>
      <c r="L24" s="408">
        <v>0</v>
      </c>
      <c r="M24" s="409">
        <v>3</v>
      </c>
      <c r="N24" s="407">
        <v>0</v>
      </c>
      <c r="O24" s="408">
        <v>0</v>
      </c>
      <c r="P24" s="408">
        <v>0</v>
      </c>
      <c r="Q24" s="409">
        <v>0</v>
      </c>
      <c r="R24" s="354">
        <v>0</v>
      </c>
      <c r="S24" s="407">
        <v>0</v>
      </c>
      <c r="T24" s="408">
        <v>0</v>
      </c>
      <c r="U24" s="409">
        <v>0</v>
      </c>
      <c r="V24" s="407">
        <v>0</v>
      </c>
      <c r="W24" s="406">
        <v>0</v>
      </c>
      <c r="X24" s="408">
        <v>0</v>
      </c>
      <c r="Y24" s="409">
        <v>0</v>
      </c>
      <c r="Z24" s="407">
        <v>0</v>
      </c>
      <c r="AA24" s="408">
        <v>0</v>
      </c>
      <c r="AB24" s="408">
        <v>0</v>
      </c>
      <c r="AC24" s="408">
        <v>0</v>
      </c>
      <c r="AD24" s="408">
        <v>0</v>
      </c>
      <c r="AE24" s="406">
        <v>0</v>
      </c>
      <c r="AF24" s="408">
        <v>0</v>
      </c>
      <c r="AG24" s="408">
        <v>0</v>
      </c>
      <c r="AH24" s="408">
        <v>0</v>
      </c>
      <c r="AI24" s="408">
        <v>0</v>
      </c>
      <c r="AJ24" s="409">
        <v>0</v>
      </c>
      <c r="AK24" s="411">
        <v>0</v>
      </c>
      <c r="AL24" s="408">
        <v>0</v>
      </c>
      <c r="AM24" s="408">
        <v>0</v>
      </c>
      <c r="AN24" s="408">
        <v>0</v>
      </c>
      <c r="AO24" s="409">
        <v>0</v>
      </c>
    </row>
    <row r="25" spans="2:41" s="330" customFormat="1" ht="22.5" customHeight="1" thickBot="1">
      <c r="B25" s="167" t="s">
        <v>363</v>
      </c>
      <c r="C25" s="412">
        <v>1</v>
      </c>
      <c r="D25" s="413">
        <v>1</v>
      </c>
      <c r="E25" s="414">
        <v>0</v>
      </c>
      <c r="F25" s="414">
        <v>0</v>
      </c>
      <c r="G25" s="414">
        <v>0</v>
      </c>
      <c r="H25" s="414">
        <v>0</v>
      </c>
      <c r="I25" s="414">
        <v>0</v>
      </c>
      <c r="J25" s="414">
        <v>0</v>
      </c>
      <c r="K25" s="414">
        <v>0</v>
      </c>
      <c r="L25" s="414">
        <v>0</v>
      </c>
      <c r="M25" s="415">
        <v>0</v>
      </c>
      <c r="N25" s="413">
        <v>1</v>
      </c>
      <c r="O25" s="414">
        <v>0</v>
      </c>
      <c r="P25" s="414">
        <v>0</v>
      </c>
      <c r="Q25" s="415">
        <v>0</v>
      </c>
      <c r="R25" s="355">
        <v>0</v>
      </c>
      <c r="S25" s="413">
        <v>0</v>
      </c>
      <c r="T25" s="414">
        <v>0</v>
      </c>
      <c r="U25" s="415">
        <v>0</v>
      </c>
      <c r="V25" s="413">
        <v>0</v>
      </c>
      <c r="W25" s="412">
        <v>0</v>
      </c>
      <c r="X25" s="414">
        <v>0</v>
      </c>
      <c r="Y25" s="415">
        <v>0</v>
      </c>
      <c r="Z25" s="413">
        <v>0</v>
      </c>
      <c r="AA25" s="414">
        <v>0</v>
      </c>
      <c r="AB25" s="414">
        <v>0</v>
      </c>
      <c r="AC25" s="414">
        <v>0</v>
      </c>
      <c r="AD25" s="414">
        <v>0</v>
      </c>
      <c r="AE25" s="412">
        <v>0</v>
      </c>
      <c r="AF25" s="414">
        <v>0</v>
      </c>
      <c r="AG25" s="414">
        <v>0</v>
      </c>
      <c r="AH25" s="414">
        <v>0</v>
      </c>
      <c r="AI25" s="414">
        <v>0</v>
      </c>
      <c r="AJ25" s="415">
        <v>0</v>
      </c>
      <c r="AK25" s="417">
        <v>1</v>
      </c>
      <c r="AL25" s="414">
        <v>0</v>
      </c>
      <c r="AM25" s="414">
        <v>0</v>
      </c>
      <c r="AN25" s="414">
        <v>0</v>
      </c>
      <c r="AO25" s="415">
        <v>0</v>
      </c>
    </row>
    <row r="26" spans="2:41" s="330" customFormat="1" ht="22.5" customHeight="1" thickBot="1" thickTop="1">
      <c r="B26" s="418" t="s">
        <v>93</v>
      </c>
      <c r="C26" s="258">
        <v>309</v>
      </c>
      <c r="D26" s="257">
        <f aca="true" t="shared" si="0" ref="D26:AO26">SUM(D6:D25)</f>
        <v>62</v>
      </c>
      <c r="E26" s="212">
        <f t="shared" si="0"/>
        <v>11</v>
      </c>
      <c r="F26" s="212">
        <f t="shared" si="0"/>
        <v>2</v>
      </c>
      <c r="G26" s="212">
        <f t="shared" si="0"/>
        <v>1</v>
      </c>
      <c r="H26" s="212">
        <f t="shared" si="0"/>
        <v>14</v>
      </c>
      <c r="I26" s="212">
        <f t="shared" si="0"/>
        <v>11</v>
      </c>
      <c r="J26" s="212">
        <f t="shared" si="0"/>
        <v>90</v>
      </c>
      <c r="K26" s="212">
        <f t="shared" si="0"/>
        <v>2</v>
      </c>
      <c r="L26" s="212">
        <f t="shared" si="0"/>
        <v>1</v>
      </c>
      <c r="M26" s="255">
        <f t="shared" si="0"/>
        <v>117</v>
      </c>
      <c r="N26" s="257">
        <f t="shared" si="0"/>
        <v>42</v>
      </c>
      <c r="O26" s="212">
        <f t="shared" si="0"/>
        <v>18</v>
      </c>
      <c r="P26" s="212">
        <f t="shared" si="0"/>
        <v>0</v>
      </c>
      <c r="Q26" s="255">
        <f t="shared" si="0"/>
        <v>0</v>
      </c>
      <c r="R26" s="256">
        <f t="shared" si="0"/>
        <v>0</v>
      </c>
      <c r="S26" s="257">
        <f t="shared" si="0"/>
        <v>11</v>
      </c>
      <c r="T26" s="212">
        <f t="shared" si="0"/>
        <v>9</v>
      </c>
      <c r="U26" s="255">
        <f t="shared" si="0"/>
        <v>0</v>
      </c>
      <c r="V26" s="257">
        <f t="shared" si="0"/>
        <v>9</v>
      </c>
      <c r="W26" s="258">
        <f t="shared" si="0"/>
        <v>7</v>
      </c>
      <c r="X26" s="212">
        <f t="shared" si="0"/>
        <v>0</v>
      </c>
      <c r="Y26" s="255">
        <f t="shared" si="0"/>
        <v>0</v>
      </c>
      <c r="Z26" s="257">
        <f t="shared" si="0"/>
        <v>0</v>
      </c>
      <c r="AA26" s="212">
        <f t="shared" si="0"/>
        <v>0</v>
      </c>
      <c r="AB26" s="212">
        <f t="shared" si="0"/>
        <v>0</v>
      </c>
      <c r="AC26" s="212">
        <f t="shared" si="0"/>
        <v>0</v>
      </c>
      <c r="AD26" s="212">
        <f t="shared" si="0"/>
        <v>0</v>
      </c>
      <c r="AE26" s="258">
        <f t="shared" si="0"/>
        <v>0</v>
      </c>
      <c r="AF26" s="212">
        <f t="shared" si="0"/>
        <v>0</v>
      </c>
      <c r="AG26" s="212">
        <f t="shared" si="0"/>
        <v>0</v>
      </c>
      <c r="AH26" s="212">
        <f t="shared" si="0"/>
        <v>0</v>
      </c>
      <c r="AI26" s="212">
        <f t="shared" si="0"/>
        <v>0</v>
      </c>
      <c r="AJ26" s="255">
        <f t="shared" si="0"/>
        <v>0</v>
      </c>
      <c r="AK26" s="211">
        <f t="shared" si="0"/>
        <v>2</v>
      </c>
      <c r="AL26" s="212">
        <f t="shared" si="0"/>
        <v>1</v>
      </c>
      <c r="AM26" s="212">
        <f t="shared" si="0"/>
        <v>43</v>
      </c>
      <c r="AN26" s="212">
        <f t="shared" si="0"/>
        <v>10</v>
      </c>
      <c r="AO26" s="255">
        <f t="shared" si="0"/>
        <v>4</v>
      </c>
    </row>
    <row r="27" ht="13.5" thickTop="1"/>
  </sheetData>
  <sheetProtection/>
  <mergeCells count="38">
    <mergeCell ref="AM3:AM5"/>
    <mergeCell ref="AN3:AN5"/>
    <mergeCell ref="AO3:AO5"/>
    <mergeCell ref="AB4:AB5"/>
    <mergeCell ref="AC4:AC5"/>
    <mergeCell ref="AD4:AD5"/>
    <mergeCell ref="AE4:AE5"/>
    <mergeCell ref="AG3:AG5"/>
    <mergeCell ref="AH3:AH5"/>
    <mergeCell ref="AI3:AI5"/>
    <mergeCell ref="AJ3:AJ5"/>
    <mergeCell ref="AK3:AK5"/>
    <mergeCell ref="AL3:AL5"/>
    <mergeCell ref="Y3:Y5"/>
    <mergeCell ref="Z3:Z5"/>
    <mergeCell ref="AA3:AA5"/>
    <mergeCell ref="AB3:AC3"/>
    <mergeCell ref="AD3:AE3"/>
    <mergeCell ref="AF3:AF5"/>
    <mergeCell ref="X2:Y2"/>
    <mergeCell ref="Z2:AE2"/>
    <mergeCell ref="AF2:AJ2"/>
    <mergeCell ref="AK2:AO2"/>
    <mergeCell ref="E3:M4"/>
    <mergeCell ref="N3:N5"/>
    <mergeCell ref="O3:O5"/>
    <mergeCell ref="P3:P5"/>
    <mergeCell ref="Q3:Q5"/>
    <mergeCell ref="S3:S5"/>
    <mergeCell ref="C2:C5"/>
    <mergeCell ref="D2:M2"/>
    <mergeCell ref="N2:Q2"/>
    <mergeCell ref="R2:R5"/>
    <mergeCell ref="S2:U2"/>
    <mergeCell ref="V2:W2"/>
    <mergeCell ref="T3:T5"/>
    <mergeCell ref="U3:U5"/>
    <mergeCell ref="W3:W5"/>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AJ26"/>
  <sheetViews>
    <sheetView view="pageBreakPreview" zoomScale="60" zoomScaleNormal="70" zoomScalePageLayoutView="0" workbookViewId="0" topLeftCell="A1">
      <pane xSplit="4" ySplit="5" topLeftCell="E27" activePane="bottomRight" state="frozen"/>
      <selection pane="topLeft" activeCell="A1" sqref="A1"/>
      <selection pane="topRight" activeCell="E1" sqref="E1"/>
      <selection pane="bottomLeft" activeCell="A6" sqref="A6"/>
      <selection pane="bottomRight" activeCell="X37" sqref="X37"/>
    </sheetView>
  </sheetViews>
  <sheetFormatPr defaultColWidth="8.875" defaultRowHeight="13.5"/>
  <cols>
    <col min="1" max="1" width="2.875" style="184" customWidth="1"/>
    <col min="2" max="2" width="22.50390625" style="184" customWidth="1"/>
    <col min="3" max="4" width="7.125" style="184" customWidth="1"/>
    <col min="5" max="18" width="7.875" style="184" customWidth="1"/>
    <col min="19" max="20" width="6.875" style="184" customWidth="1"/>
    <col min="21" max="23" width="8.00390625" style="184" customWidth="1"/>
    <col min="24" max="24" width="6.875" style="184" customWidth="1"/>
    <col min="25" max="25" width="8.00390625" style="184" customWidth="1"/>
    <col min="26" max="26" width="7.875" style="184" customWidth="1"/>
    <col min="27" max="37" width="7.125" style="155" customWidth="1"/>
    <col min="38" max="16384" width="8.875" style="184" customWidth="1"/>
  </cols>
  <sheetData>
    <row r="1" spans="2:36" s="155" customFormat="1" ht="21.75" customHeight="1" thickBot="1">
      <c r="B1" s="154" t="s">
        <v>211</v>
      </c>
      <c r="C1" s="329"/>
      <c r="D1" s="329"/>
      <c r="W1" s="269"/>
      <c r="Y1" s="269"/>
      <c r="AE1" s="269"/>
      <c r="AJ1" s="269" t="s">
        <v>55</v>
      </c>
    </row>
    <row r="2" spans="1:36" s="329" customFormat="1" ht="30" customHeight="1" thickBot="1" thickTop="1">
      <c r="A2" s="270"/>
      <c r="B2" s="185"/>
      <c r="C2" s="571" t="s">
        <v>56</v>
      </c>
      <c r="D2" s="564" t="s">
        <v>212</v>
      </c>
      <c r="E2" s="672" t="s">
        <v>213</v>
      </c>
      <c r="F2" s="673"/>
      <c r="G2" s="673"/>
      <c r="H2" s="673"/>
      <c r="I2" s="673"/>
      <c r="J2" s="670"/>
      <c r="K2" s="670"/>
      <c r="L2" s="670"/>
      <c r="M2" s="670"/>
      <c r="N2" s="670"/>
      <c r="O2" s="670"/>
      <c r="P2" s="670"/>
      <c r="Q2" s="670"/>
      <c r="R2" s="671"/>
      <c r="S2" s="639" t="s">
        <v>214</v>
      </c>
      <c r="T2" s="674" t="s">
        <v>215</v>
      </c>
      <c r="U2" s="565" t="s">
        <v>216</v>
      </c>
      <c r="V2" s="566"/>
      <c r="W2" s="567"/>
      <c r="X2" s="639" t="s">
        <v>217</v>
      </c>
      <c r="Y2" s="394"/>
      <c r="Z2" s="679" t="s">
        <v>218</v>
      </c>
      <c r="AA2" s="564" t="s">
        <v>219</v>
      </c>
      <c r="AB2" s="566"/>
      <c r="AC2" s="566"/>
      <c r="AD2" s="566"/>
      <c r="AE2" s="567"/>
      <c r="AF2" s="566" t="s">
        <v>220</v>
      </c>
      <c r="AG2" s="566"/>
      <c r="AH2" s="566"/>
      <c r="AI2" s="566"/>
      <c r="AJ2" s="567"/>
    </row>
    <row r="3" spans="1:36" s="329" customFormat="1" ht="28.5" customHeight="1">
      <c r="A3" s="270"/>
      <c r="B3" s="186"/>
      <c r="C3" s="550"/>
      <c r="D3" s="561"/>
      <c r="E3" s="682" t="s">
        <v>221</v>
      </c>
      <c r="F3" s="684" t="s">
        <v>222</v>
      </c>
      <c r="G3" s="684" t="s">
        <v>223</v>
      </c>
      <c r="H3" s="684" t="s">
        <v>224</v>
      </c>
      <c r="I3" s="686" t="s">
        <v>72</v>
      </c>
      <c r="J3" s="688" t="s">
        <v>225</v>
      </c>
      <c r="K3" s="689"/>
      <c r="L3" s="689"/>
      <c r="M3" s="676" t="s">
        <v>226</v>
      </c>
      <c r="N3" s="676"/>
      <c r="O3" s="676"/>
      <c r="P3" s="676"/>
      <c r="Q3" s="676"/>
      <c r="R3" s="677"/>
      <c r="S3" s="640"/>
      <c r="T3" s="675"/>
      <c r="U3" s="556"/>
      <c r="V3" s="665" t="s">
        <v>227</v>
      </c>
      <c r="W3" s="666"/>
      <c r="X3" s="640"/>
      <c r="Y3" s="394"/>
      <c r="Z3" s="680"/>
      <c r="AA3" s="271"/>
      <c r="AB3" s="689" t="s">
        <v>228</v>
      </c>
      <c r="AC3" s="689"/>
      <c r="AD3" s="689"/>
      <c r="AE3" s="690"/>
      <c r="AF3" s="270"/>
      <c r="AG3" s="689" t="s">
        <v>228</v>
      </c>
      <c r="AH3" s="689"/>
      <c r="AI3" s="689"/>
      <c r="AJ3" s="690"/>
    </row>
    <row r="4" spans="1:36" s="329" customFormat="1" ht="27" customHeight="1">
      <c r="A4" s="270"/>
      <c r="B4" s="186"/>
      <c r="C4" s="550"/>
      <c r="D4" s="561"/>
      <c r="E4" s="683"/>
      <c r="F4" s="685"/>
      <c r="G4" s="685"/>
      <c r="H4" s="685"/>
      <c r="I4" s="687"/>
      <c r="J4" s="691" t="s">
        <v>229</v>
      </c>
      <c r="K4" s="685" t="s">
        <v>230</v>
      </c>
      <c r="L4" s="685" t="s">
        <v>231</v>
      </c>
      <c r="M4" s="685" t="s">
        <v>232</v>
      </c>
      <c r="N4" s="685" t="s">
        <v>233</v>
      </c>
      <c r="O4" s="545" t="s">
        <v>234</v>
      </c>
      <c r="P4" s="685" t="s">
        <v>235</v>
      </c>
      <c r="Q4" s="685" t="s">
        <v>236</v>
      </c>
      <c r="R4" s="678" t="s">
        <v>72</v>
      </c>
      <c r="S4" s="640"/>
      <c r="T4" s="675"/>
      <c r="U4" s="556"/>
      <c r="V4" s="615"/>
      <c r="W4" s="668"/>
      <c r="X4" s="640"/>
      <c r="Y4" s="394"/>
      <c r="Z4" s="680"/>
      <c r="AA4" s="692"/>
      <c r="AB4" s="643" t="s">
        <v>237</v>
      </c>
      <c r="AC4" s="643" t="s">
        <v>238</v>
      </c>
      <c r="AD4" s="651" t="s">
        <v>239</v>
      </c>
      <c r="AE4" s="642" t="s">
        <v>72</v>
      </c>
      <c r="AF4" s="693"/>
      <c r="AG4" s="643" t="s">
        <v>240</v>
      </c>
      <c r="AH4" s="643" t="s">
        <v>241</v>
      </c>
      <c r="AI4" s="643" t="s">
        <v>242</v>
      </c>
      <c r="AJ4" s="642" t="s">
        <v>72</v>
      </c>
    </row>
    <row r="5" spans="1:36" s="157" customFormat="1" ht="209.25" customHeight="1">
      <c r="A5" s="236"/>
      <c r="B5" s="187"/>
      <c r="C5" s="550"/>
      <c r="D5" s="561"/>
      <c r="E5" s="683"/>
      <c r="F5" s="685"/>
      <c r="G5" s="685"/>
      <c r="H5" s="685"/>
      <c r="I5" s="687"/>
      <c r="J5" s="691"/>
      <c r="K5" s="685"/>
      <c r="L5" s="685"/>
      <c r="M5" s="685"/>
      <c r="N5" s="685"/>
      <c r="O5" s="545"/>
      <c r="P5" s="685"/>
      <c r="Q5" s="685"/>
      <c r="R5" s="678"/>
      <c r="S5" s="640"/>
      <c r="T5" s="675"/>
      <c r="U5" s="556"/>
      <c r="V5" s="398" t="s">
        <v>243</v>
      </c>
      <c r="W5" s="399" t="s">
        <v>244</v>
      </c>
      <c r="X5" s="640"/>
      <c r="Y5" s="400"/>
      <c r="Z5" s="681"/>
      <c r="AA5" s="692"/>
      <c r="AB5" s="646"/>
      <c r="AC5" s="646"/>
      <c r="AD5" s="653"/>
      <c r="AE5" s="634"/>
      <c r="AF5" s="693"/>
      <c r="AG5" s="646"/>
      <c r="AH5" s="646"/>
      <c r="AI5" s="646"/>
      <c r="AJ5" s="634"/>
    </row>
    <row r="6" spans="2:36" s="155" customFormat="1" ht="23.25" customHeight="1">
      <c r="B6" s="159" t="s">
        <v>344</v>
      </c>
      <c r="C6" s="161">
        <v>30</v>
      </c>
      <c r="D6" s="160">
        <v>10</v>
      </c>
      <c r="E6" s="159">
        <v>0</v>
      </c>
      <c r="F6" s="161">
        <v>0</v>
      </c>
      <c r="G6" s="161">
        <v>1</v>
      </c>
      <c r="H6" s="161">
        <v>8</v>
      </c>
      <c r="I6" s="420">
        <v>1</v>
      </c>
      <c r="J6" s="188">
        <v>0</v>
      </c>
      <c r="K6" s="161">
        <v>0</v>
      </c>
      <c r="L6" s="161">
        <v>0</v>
      </c>
      <c r="M6" s="161">
        <v>0</v>
      </c>
      <c r="N6" s="161">
        <v>1</v>
      </c>
      <c r="O6" s="161">
        <v>0</v>
      </c>
      <c r="P6" s="161">
        <v>0</v>
      </c>
      <c r="Q6" s="161">
        <v>1</v>
      </c>
      <c r="R6" s="162">
        <v>6</v>
      </c>
      <c r="S6" s="163">
        <v>0</v>
      </c>
      <c r="T6" s="356">
        <v>0</v>
      </c>
      <c r="U6" s="159">
        <v>0</v>
      </c>
      <c r="V6" s="161">
        <v>0</v>
      </c>
      <c r="W6" s="162">
        <v>10</v>
      </c>
      <c r="X6" s="163">
        <v>0</v>
      </c>
      <c r="Y6" s="386"/>
      <c r="Z6" s="403">
        <v>2</v>
      </c>
      <c r="AA6" s="161">
        <v>0</v>
      </c>
      <c r="AB6" s="161">
        <v>0</v>
      </c>
      <c r="AC6" s="161">
        <v>0</v>
      </c>
      <c r="AD6" s="161">
        <v>0</v>
      </c>
      <c r="AE6" s="162">
        <v>0</v>
      </c>
      <c r="AF6" s="188">
        <v>0</v>
      </c>
      <c r="AG6" s="161">
        <v>0</v>
      </c>
      <c r="AH6" s="161">
        <v>0</v>
      </c>
      <c r="AI6" s="161">
        <v>0</v>
      </c>
      <c r="AJ6" s="162">
        <v>0</v>
      </c>
    </row>
    <row r="7" spans="2:36" s="155" customFormat="1" ht="23.25" customHeight="1">
      <c r="B7" s="159" t="s">
        <v>345</v>
      </c>
      <c r="C7" s="161">
        <v>9</v>
      </c>
      <c r="D7" s="160">
        <v>3</v>
      </c>
      <c r="E7" s="159">
        <v>0</v>
      </c>
      <c r="F7" s="161">
        <v>0</v>
      </c>
      <c r="G7" s="161">
        <v>1</v>
      </c>
      <c r="H7" s="161">
        <v>2</v>
      </c>
      <c r="I7" s="420">
        <v>0</v>
      </c>
      <c r="J7" s="188">
        <v>0</v>
      </c>
      <c r="K7" s="161">
        <v>0</v>
      </c>
      <c r="L7" s="161">
        <v>0</v>
      </c>
      <c r="M7" s="161">
        <v>0</v>
      </c>
      <c r="N7" s="161">
        <v>1</v>
      </c>
      <c r="O7" s="161">
        <v>0</v>
      </c>
      <c r="P7" s="161">
        <v>0</v>
      </c>
      <c r="Q7" s="161">
        <v>0</v>
      </c>
      <c r="R7" s="162">
        <v>1</v>
      </c>
      <c r="S7" s="163">
        <v>0</v>
      </c>
      <c r="T7" s="356">
        <v>0</v>
      </c>
      <c r="U7" s="159">
        <v>0</v>
      </c>
      <c r="V7" s="161">
        <v>0</v>
      </c>
      <c r="W7" s="162">
        <v>3</v>
      </c>
      <c r="X7" s="163">
        <v>0</v>
      </c>
      <c r="Y7" s="331"/>
      <c r="Z7" s="403">
        <v>1</v>
      </c>
      <c r="AA7" s="161">
        <v>0</v>
      </c>
      <c r="AB7" s="161">
        <v>0</v>
      </c>
      <c r="AC7" s="161">
        <v>0</v>
      </c>
      <c r="AD7" s="161">
        <v>0</v>
      </c>
      <c r="AE7" s="162">
        <v>0</v>
      </c>
      <c r="AF7" s="188">
        <v>0</v>
      </c>
      <c r="AG7" s="161">
        <v>0</v>
      </c>
      <c r="AH7" s="161">
        <v>0</v>
      </c>
      <c r="AI7" s="161">
        <v>0</v>
      </c>
      <c r="AJ7" s="162">
        <v>0</v>
      </c>
    </row>
    <row r="8" spans="2:36" s="155" customFormat="1" ht="23.25" customHeight="1">
      <c r="B8" s="159" t="s">
        <v>346</v>
      </c>
      <c r="C8" s="161">
        <v>83</v>
      </c>
      <c r="D8" s="160">
        <v>17</v>
      </c>
      <c r="E8" s="159">
        <v>1</v>
      </c>
      <c r="F8" s="161">
        <v>0</v>
      </c>
      <c r="G8" s="161">
        <v>4</v>
      </c>
      <c r="H8" s="161">
        <v>12</v>
      </c>
      <c r="I8" s="420">
        <v>0</v>
      </c>
      <c r="J8" s="188">
        <v>1</v>
      </c>
      <c r="K8" s="161">
        <v>0</v>
      </c>
      <c r="L8" s="161">
        <v>0</v>
      </c>
      <c r="M8" s="161">
        <v>1</v>
      </c>
      <c r="N8" s="161">
        <v>2</v>
      </c>
      <c r="O8" s="161">
        <v>1</v>
      </c>
      <c r="P8" s="161">
        <v>0</v>
      </c>
      <c r="Q8" s="161">
        <v>0</v>
      </c>
      <c r="R8" s="162">
        <v>9</v>
      </c>
      <c r="S8" s="163">
        <v>0</v>
      </c>
      <c r="T8" s="356">
        <v>0</v>
      </c>
      <c r="U8" s="159">
        <v>8</v>
      </c>
      <c r="V8" s="161">
        <v>0</v>
      </c>
      <c r="W8" s="162">
        <v>7</v>
      </c>
      <c r="X8" s="163">
        <v>0</v>
      </c>
      <c r="Y8" s="331"/>
      <c r="Z8" s="403">
        <v>7</v>
      </c>
      <c r="AA8" s="161">
        <v>0</v>
      </c>
      <c r="AB8" s="161">
        <v>0</v>
      </c>
      <c r="AC8" s="161">
        <v>0</v>
      </c>
      <c r="AD8" s="161">
        <v>0</v>
      </c>
      <c r="AE8" s="162">
        <v>0</v>
      </c>
      <c r="AF8" s="188">
        <v>0</v>
      </c>
      <c r="AG8" s="161">
        <v>0</v>
      </c>
      <c r="AH8" s="161">
        <v>0</v>
      </c>
      <c r="AI8" s="161">
        <v>0</v>
      </c>
      <c r="AJ8" s="162">
        <v>0</v>
      </c>
    </row>
    <row r="9" spans="2:36" s="155" customFormat="1" ht="23.25" customHeight="1">
      <c r="B9" s="159" t="s">
        <v>347</v>
      </c>
      <c r="C9" s="161">
        <v>28</v>
      </c>
      <c r="D9" s="160">
        <v>15</v>
      </c>
      <c r="E9" s="159">
        <v>0</v>
      </c>
      <c r="F9" s="161">
        <v>0</v>
      </c>
      <c r="G9" s="161">
        <v>0</v>
      </c>
      <c r="H9" s="161">
        <v>13</v>
      </c>
      <c r="I9" s="420">
        <v>2</v>
      </c>
      <c r="J9" s="188">
        <v>0</v>
      </c>
      <c r="K9" s="161">
        <v>0</v>
      </c>
      <c r="L9" s="161">
        <v>0</v>
      </c>
      <c r="M9" s="161">
        <v>0</v>
      </c>
      <c r="N9" s="161">
        <v>0</v>
      </c>
      <c r="O9" s="161">
        <v>0</v>
      </c>
      <c r="P9" s="161">
        <v>0</v>
      </c>
      <c r="Q9" s="161">
        <v>0</v>
      </c>
      <c r="R9" s="162">
        <v>13</v>
      </c>
      <c r="S9" s="163">
        <v>0</v>
      </c>
      <c r="T9" s="356">
        <v>0</v>
      </c>
      <c r="U9" s="159">
        <v>1</v>
      </c>
      <c r="V9" s="161">
        <v>0</v>
      </c>
      <c r="W9" s="162">
        <v>14</v>
      </c>
      <c r="X9" s="163">
        <v>0</v>
      </c>
      <c r="Y9" s="331"/>
      <c r="Z9" s="403">
        <v>2</v>
      </c>
      <c r="AA9" s="161">
        <v>2</v>
      </c>
      <c r="AB9" s="161">
        <v>0</v>
      </c>
      <c r="AC9" s="161">
        <v>0</v>
      </c>
      <c r="AD9" s="161">
        <v>0</v>
      </c>
      <c r="AE9" s="162">
        <v>2</v>
      </c>
      <c r="AF9" s="188">
        <v>0</v>
      </c>
      <c r="AG9" s="161">
        <v>0</v>
      </c>
      <c r="AH9" s="161">
        <v>0</v>
      </c>
      <c r="AI9" s="161">
        <v>0</v>
      </c>
      <c r="AJ9" s="162">
        <v>0</v>
      </c>
    </row>
    <row r="10" spans="2:36" s="155" customFormat="1" ht="23.25" customHeight="1">
      <c r="B10" s="159" t="s">
        <v>348</v>
      </c>
      <c r="C10" s="161">
        <v>477</v>
      </c>
      <c r="D10" s="160">
        <v>49</v>
      </c>
      <c r="E10" s="159">
        <v>0</v>
      </c>
      <c r="F10" s="161">
        <v>3</v>
      </c>
      <c r="G10" s="161">
        <v>21</v>
      </c>
      <c r="H10" s="161">
        <v>25</v>
      </c>
      <c r="I10" s="420">
        <v>0</v>
      </c>
      <c r="J10" s="188">
        <v>0</v>
      </c>
      <c r="K10" s="161">
        <v>3</v>
      </c>
      <c r="L10" s="161">
        <v>0</v>
      </c>
      <c r="M10" s="161">
        <v>0</v>
      </c>
      <c r="N10" s="161">
        <v>5</v>
      </c>
      <c r="O10" s="161">
        <v>0</v>
      </c>
      <c r="P10" s="161">
        <v>1</v>
      </c>
      <c r="Q10" s="161">
        <v>6</v>
      </c>
      <c r="R10" s="162">
        <v>13</v>
      </c>
      <c r="S10" s="163">
        <v>0</v>
      </c>
      <c r="T10" s="356">
        <v>3</v>
      </c>
      <c r="U10" s="159">
        <v>29</v>
      </c>
      <c r="V10" s="161">
        <v>0</v>
      </c>
      <c r="W10" s="162">
        <v>20</v>
      </c>
      <c r="X10" s="163">
        <v>1</v>
      </c>
      <c r="Y10" s="331"/>
      <c r="Z10" s="403">
        <v>23</v>
      </c>
      <c r="AA10" s="161">
        <v>0</v>
      </c>
      <c r="AB10" s="161">
        <v>0</v>
      </c>
      <c r="AC10" s="161">
        <v>0</v>
      </c>
      <c r="AD10" s="161">
        <v>0</v>
      </c>
      <c r="AE10" s="162">
        <v>0</v>
      </c>
      <c r="AF10" s="188">
        <v>0</v>
      </c>
      <c r="AG10" s="161">
        <v>0</v>
      </c>
      <c r="AH10" s="161">
        <v>0</v>
      </c>
      <c r="AI10" s="161">
        <v>0</v>
      </c>
      <c r="AJ10" s="162">
        <v>0</v>
      </c>
    </row>
    <row r="11" spans="2:36" s="155" customFormat="1" ht="23.25" customHeight="1">
      <c r="B11" s="159" t="s">
        <v>349</v>
      </c>
      <c r="C11" s="161">
        <v>41</v>
      </c>
      <c r="D11" s="160">
        <v>1</v>
      </c>
      <c r="E11" s="159">
        <v>0</v>
      </c>
      <c r="F11" s="161">
        <v>0</v>
      </c>
      <c r="G11" s="161">
        <v>1</v>
      </c>
      <c r="H11" s="161">
        <v>0</v>
      </c>
      <c r="I11" s="420">
        <v>0</v>
      </c>
      <c r="J11" s="188">
        <v>0</v>
      </c>
      <c r="K11" s="161">
        <v>0</v>
      </c>
      <c r="L11" s="161">
        <v>0</v>
      </c>
      <c r="M11" s="161">
        <v>0</v>
      </c>
      <c r="N11" s="161">
        <v>0</v>
      </c>
      <c r="O11" s="161">
        <v>0</v>
      </c>
      <c r="P11" s="161">
        <v>0</v>
      </c>
      <c r="Q11" s="161">
        <v>0</v>
      </c>
      <c r="R11" s="162">
        <v>0</v>
      </c>
      <c r="S11" s="163">
        <v>0</v>
      </c>
      <c r="T11" s="356">
        <v>0</v>
      </c>
      <c r="U11" s="159">
        <v>0</v>
      </c>
      <c r="V11" s="161">
        <v>0</v>
      </c>
      <c r="W11" s="162">
        <v>1</v>
      </c>
      <c r="X11" s="163">
        <v>1</v>
      </c>
      <c r="Y11" s="331"/>
      <c r="Z11" s="403">
        <v>1</v>
      </c>
      <c r="AA11" s="161">
        <v>0</v>
      </c>
      <c r="AB11" s="161">
        <v>0</v>
      </c>
      <c r="AC11" s="161">
        <v>0</v>
      </c>
      <c r="AD11" s="161">
        <v>0</v>
      </c>
      <c r="AE11" s="162">
        <v>0</v>
      </c>
      <c r="AF11" s="188">
        <v>0</v>
      </c>
      <c r="AG11" s="161">
        <v>0</v>
      </c>
      <c r="AH11" s="161">
        <v>0</v>
      </c>
      <c r="AI11" s="161">
        <v>0</v>
      </c>
      <c r="AJ11" s="162">
        <v>0</v>
      </c>
    </row>
    <row r="12" spans="2:36" s="155" customFormat="1" ht="23.25" customHeight="1">
      <c r="B12" s="159" t="s">
        <v>350</v>
      </c>
      <c r="C12" s="161">
        <v>95</v>
      </c>
      <c r="D12" s="160">
        <v>9</v>
      </c>
      <c r="E12" s="159">
        <v>1</v>
      </c>
      <c r="F12" s="161">
        <v>0</v>
      </c>
      <c r="G12" s="161">
        <v>3</v>
      </c>
      <c r="H12" s="161">
        <v>5</v>
      </c>
      <c r="I12" s="420">
        <v>0</v>
      </c>
      <c r="J12" s="188">
        <v>0</v>
      </c>
      <c r="K12" s="161">
        <v>1</v>
      </c>
      <c r="L12" s="161">
        <v>0</v>
      </c>
      <c r="M12" s="161">
        <v>0</v>
      </c>
      <c r="N12" s="161">
        <v>0</v>
      </c>
      <c r="O12" s="161">
        <v>0</v>
      </c>
      <c r="P12" s="161">
        <v>0</v>
      </c>
      <c r="Q12" s="161">
        <v>0</v>
      </c>
      <c r="R12" s="162">
        <v>5</v>
      </c>
      <c r="S12" s="163">
        <v>0</v>
      </c>
      <c r="T12" s="356">
        <v>1</v>
      </c>
      <c r="U12" s="159">
        <v>6</v>
      </c>
      <c r="V12" s="161">
        <v>1</v>
      </c>
      <c r="W12" s="162">
        <v>2</v>
      </c>
      <c r="X12" s="163">
        <v>0</v>
      </c>
      <c r="Y12" s="331"/>
      <c r="Z12" s="403">
        <v>2</v>
      </c>
      <c r="AA12" s="161">
        <v>0</v>
      </c>
      <c r="AB12" s="161">
        <v>0</v>
      </c>
      <c r="AC12" s="161">
        <v>0</v>
      </c>
      <c r="AD12" s="161">
        <v>0</v>
      </c>
      <c r="AE12" s="162">
        <v>0</v>
      </c>
      <c r="AF12" s="188">
        <v>0</v>
      </c>
      <c r="AG12" s="161">
        <v>0</v>
      </c>
      <c r="AH12" s="161">
        <v>0</v>
      </c>
      <c r="AI12" s="161">
        <v>0</v>
      </c>
      <c r="AJ12" s="162">
        <v>0</v>
      </c>
    </row>
    <row r="13" spans="2:36" s="155" customFormat="1" ht="23.25" customHeight="1">
      <c r="B13" s="159" t="s">
        <v>351</v>
      </c>
      <c r="C13" s="161">
        <v>27</v>
      </c>
      <c r="D13" s="160">
        <v>2</v>
      </c>
      <c r="E13" s="159">
        <v>0</v>
      </c>
      <c r="F13" s="161">
        <v>0</v>
      </c>
      <c r="G13" s="161">
        <v>2</v>
      </c>
      <c r="H13" s="161">
        <v>0</v>
      </c>
      <c r="I13" s="420">
        <v>0</v>
      </c>
      <c r="J13" s="188">
        <v>0</v>
      </c>
      <c r="K13" s="161">
        <v>0</v>
      </c>
      <c r="L13" s="161">
        <v>0</v>
      </c>
      <c r="M13" s="161">
        <v>0</v>
      </c>
      <c r="N13" s="161">
        <v>0</v>
      </c>
      <c r="O13" s="161">
        <v>0</v>
      </c>
      <c r="P13" s="161">
        <v>0</v>
      </c>
      <c r="Q13" s="161">
        <v>0</v>
      </c>
      <c r="R13" s="162">
        <v>0</v>
      </c>
      <c r="S13" s="163">
        <v>0</v>
      </c>
      <c r="T13" s="356">
        <v>0</v>
      </c>
      <c r="U13" s="159">
        <v>1</v>
      </c>
      <c r="V13" s="161">
        <v>1</v>
      </c>
      <c r="W13" s="162">
        <v>1</v>
      </c>
      <c r="X13" s="163">
        <v>0</v>
      </c>
      <c r="Y13" s="331"/>
      <c r="Z13" s="403">
        <v>1</v>
      </c>
      <c r="AA13" s="161">
        <v>0</v>
      </c>
      <c r="AB13" s="161">
        <v>0</v>
      </c>
      <c r="AC13" s="161">
        <v>0</v>
      </c>
      <c r="AD13" s="161">
        <v>0</v>
      </c>
      <c r="AE13" s="162">
        <v>0</v>
      </c>
      <c r="AF13" s="188">
        <v>0</v>
      </c>
      <c r="AG13" s="161">
        <v>0</v>
      </c>
      <c r="AH13" s="161">
        <v>0</v>
      </c>
      <c r="AI13" s="161">
        <v>0</v>
      </c>
      <c r="AJ13" s="162">
        <v>0</v>
      </c>
    </row>
    <row r="14" spans="2:36" s="155" customFormat="1" ht="23.25" customHeight="1">
      <c r="B14" s="159" t="s">
        <v>352</v>
      </c>
      <c r="C14" s="161">
        <v>16</v>
      </c>
      <c r="D14" s="160">
        <v>10</v>
      </c>
      <c r="E14" s="159">
        <v>0</v>
      </c>
      <c r="F14" s="161">
        <v>0</v>
      </c>
      <c r="G14" s="161">
        <v>0</v>
      </c>
      <c r="H14" s="161">
        <v>10</v>
      </c>
      <c r="I14" s="420">
        <v>0</v>
      </c>
      <c r="J14" s="188">
        <v>0</v>
      </c>
      <c r="K14" s="161">
        <v>0</v>
      </c>
      <c r="L14" s="161">
        <v>0</v>
      </c>
      <c r="M14" s="161">
        <v>0</v>
      </c>
      <c r="N14" s="161">
        <v>2</v>
      </c>
      <c r="O14" s="161">
        <v>1</v>
      </c>
      <c r="P14" s="161">
        <v>0</v>
      </c>
      <c r="Q14" s="161">
        <v>0</v>
      </c>
      <c r="R14" s="162">
        <v>7</v>
      </c>
      <c r="S14" s="163">
        <v>0</v>
      </c>
      <c r="T14" s="356">
        <v>0</v>
      </c>
      <c r="U14" s="159">
        <v>9</v>
      </c>
      <c r="V14" s="161">
        <v>0</v>
      </c>
      <c r="W14" s="162">
        <v>1</v>
      </c>
      <c r="X14" s="163">
        <v>0</v>
      </c>
      <c r="Y14" s="331"/>
      <c r="Z14" s="403">
        <v>6</v>
      </c>
      <c r="AA14" s="161">
        <v>0</v>
      </c>
      <c r="AB14" s="161">
        <v>0</v>
      </c>
      <c r="AC14" s="161">
        <v>0</v>
      </c>
      <c r="AD14" s="161">
        <v>0</v>
      </c>
      <c r="AE14" s="162">
        <v>0</v>
      </c>
      <c r="AF14" s="188">
        <v>0</v>
      </c>
      <c r="AG14" s="161">
        <v>0</v>
      </c>
      <c r="AH14" s="161">
        <v>0</v>
      </c>
      <c r="AI14" s="161">
        <v>0</v>
      </c>
      <c r="AJ14" s="162">
        <v>0</v>
      </c>
    </row>
    <row r="15" spans="2:36" s="155" customFormat="1" ht="23.25" customHeight="1">
      <c r="B15" s="159" t="s">
        <v>353</v>
      </c>
      <c r="C15" s="161">
        <v>30</v>
      </c>
      <c r="D15" s="160">
        <v>9</v>
      </c>
      <c r="E15" s="159">
        <v>3</v>
      </c>
      <c r="F15" s="161">
        <v>0</v>
      </c>
      <c r="G15" s="161">
        <v>3</v>
      </c>
      <c r="H15" s="161">
        <v>3</v>
      </c>
      <c r="I15" s="420">
        <v>0</v>
      </c>
      <c r="J15" s="188">
        <v>1</v>
      </c>
      <c r="K15" s="161">
        <v>2</v>
      </c>
      <c r="L15" s="161">
        <v>0</v>
      </c>
      <c r="M15" s="161">
        <v>0</v>
      </c>
      <c r="N15" s="161">
        <v>1</v>
      </c>
      <c r="O15" s="161">
        <v>0</v>
      </c>
      <c r="P15" s="161">
        <v>0</v>
      </c>
      <c r="Q15" s="161">
        <v>0</v>
      </c>
      <c r="R15" s="162">
        <v>3</v>
      </c>
      <c r="S15" s="163">
        <v>0</v>
      </c>
      <c r="T15" s="356">
        <v>3</v>
      </c>
      <c r="U15" s="159">
        <v>0</v>
      </c>
      <c r="V15" s="161">
        <v>0</v>
      </c>
      <c r="W15" s="162">
        <v>9</v>
      </c>
      <c r="X15" s="163">
        <v>0</v>
      </c>
      <c r="Y15" s="331"/>
      <c r="Z15" s="403">
        <v>1</v>
      </c>
      <c r="AA15" s="161">
        <v>0</v>
      </c>
      <c r="AB15" s="161">
        <v>0</v>
      </c>
      <c r="AC15" s="161">
        <v>0</v>
      </c>
      <c r="AD15" s="161">
        <v>0</v>
      </c>
      <c r="AE15" s="162">
        <v>0</v>
      </c>
      <c r="AF15" s="188">
        <v>0</v>
      </c>
      <c r="AG15" s="161">
        <v>0</v>
      </c>
      <c r="AH15" s="161">
        <v>0</v>
      </c>
      <c r="AI15" s="161">
        <v>0</v>
      </c>
      <c r="AJ15" s="162">
        <v>0</v>
      </c>
    </row>
    <row r="16" spans="2:36" s="155" customFormat="1" ht="23.25" customHeight="1">
      <c r="B16" s="159" t="s">
        <v>354</v>
      </c>
      <c r="C16" s="161">
        <v>89</v>
      </c>
      <c r="D16" s="160">
        <v>9</v>
      </c>
      <c r="E16" s="159">
        <v>0</v>
      </c>
      <c r="F16" s="161">
        <v>0</v>
      </c>
      <c r="G16" s="161">
        <v>5</v>
      </c>
      <c r="H16" s="161">
        <v>4</v>
      </c>
      <c r="I16" s="420">
        <v>0</v>
      </c>
      <c r="J16" s="188">
        <v>0</v>
      </c>
      <c r="K16" s="161">
        <v>0</v>
      </c>
      <c r="L16" s="161">
        <v>0</v>
      </c>
      <c r="M16" s="161">
        <v>0</v>
      </c>
      <c r="N16" s="161">
        <v>0</v>
      </c>
      <c r="O16" s="161">
        <v>0</v>
      </c>
      <c r="P16" s="161">
        <v>0</v>
      </c>
      <c r="Q16" s="161">
        <v>0</v>
      </c>
      <c r="R16" s="162">
        <v>4</v>
      </c>
      <c r="S16" s="163">
        <v>0</v>
      </c>
      <c r="T16" s="356">
        <v>0</v>
      </c>
      <c r="U16" s="159">
        <v>9</v>
      </c>
      <c r="V16" s="161">
        <v>0</v>
      </c>
      <c r="W16" s="162">
        <v>0</v>
      </c>
      <c r="X16" s="163">
        <v>0</v>
      </c>
      <c r="Y16" s="331"/>
      <c r="Z16" s="403">
        <v>7</v>
      </c>
      <c r="AA16" s="161">
        <v>0</v>
      </c>
      <c r="AB16" s="161">
        <v>0</v>
      </c>
      <c r="AC16" s="161">
        <v>0</v>
      </c>
      <c r="AD16" s="161">
        <v>0</v>
      </c>
      <c r="AE16" s="162">
        <v>0</v>
      </c>
      <c r="AF16" s="188">
        <v>0</v>
      </c>
      <c r="AG16" s="161">
        <v>0</v>
      </c>
      <c r="AH16" s="161">
        <v>0</v>
      </c>
      <c r="AI16" s="161">
        <v>0</v>
      </c>
      <c r="AJ16" s="162">
        <v>0</v>
      </c>
    </row>
    <row r="17" spans="2:36" s="155" customFormat="1" ht="23.25" customHeight="1">
      <c r="B17" s="159" t="s">
        <v>355</v>
      </c>
      <c r="C17" s="161">
        <v>89</v>
      </c>
      <c r="D17" s="160">
        <v>38</v>
      </c>
      <c r="E17" s="159">
        <v>7</v>
      </c>
      <c r="F17" s="161">
        <v>0</v>
      </c>
      <c r="G17" s="161">
        <v>17</v>
      </c>
      <c r="H17" s="161">
        <v>11</v>
      </c>
      <c r="I17" s="420">
        <v>3</v>
      </c>
      <c r="J17" s="188">
        <v>0</v>
      </c>
      <c r="K17" s="161">
        <v>7</v>
      </c>
      <c r="L17" s="161">
        <v>0</v>
      </c>
      <c r="M17" s="161">
        <v>1</v>
      </c>
      <c r="N17" s="161">
        <v>3</v>
      </c>
      <c r="O17" s="161">
        <v>2</v>
      </c>
      <c r="P17" s="161">
        <v>0</v>
      </c>
      <c r="Q17" s="161">
        <v>2</v>
      </c>
      <c r="R17" s="162">
        <v>3</v>
      </c>
      <c r="S17" s="163">
        <v>0</v>
      </c>
      <c r="T17" s="356">
        <v>7</v>
      </c>
      <c r="U17" s="159">
        <v>4</v>
      </c>
      <c r="V17" s="161">
        <v>3</v>
      </c>
      <c r="W17" s="162">
        <v>34</v>
      </c>
      <c r="X17" s="163">
        <v>3</v>
      </c>
      <c r="Y17" s="331"/>
      <c r="Z17" s="403">
        <v>11</v>
      </c>
      <c r="AA17" s="161">
        <v>0</v>
      </c>
      <c r="AB17" s="161">
        <v>0</v>
      </c>
      <c r="AC17" s="161">
        <v>0</v>
      </c>
      <c r="AD17" s="161">
        <v>0</v>
      </c>
      <c r="AE17" s="162">
        <v>0</v>
      </c>
      <c r="AF17" s="188">
        <v>0</v>
      </c>
      <c r="AG17" s="161">
        <v>0</v>
      </c>
      <c r="AH17" s="161">
        <v>0</v>
      </c>
      <c r="AI17" s="161">
        <v>0</v>
      </c>
      <c r="AJ17" s="162">
        <v>0</v>
      </c>
    </row>
    <row r="18" spans="2:36" s="155" customFormat="1" ht="23.25" customHeight="1">
      <c r="B18" s="159" t="s">
        <v>356</v>
      </c>
      <c r="C18" s="161">
        <v>191</v>
      </c>
      <c r="D18" s="160">
        <v>42</v>
      </c>
      <c r="E18" s="159">
        <v>0</v>
      </c>
      <c r="F18" s="161">
        <v>1</v>
      </c>
      <c r="G18" s="161">
        <v>15</v>
      </c>
      <c r="H18" s="161">
        <v>26</v>
      </c>
      <c r="I18" s="420">
        <v>0</v>
      </c>
      <c r="J18" s="188">
        <v>1</v>
      </c>
      <c r="K18" s="161">
        <v>0</v>
      </c>
      <c r="L18" s="161">
        <v>0</v>
      </c>
      <c r="M18" s="161">
        <v>0</v>
      </c>
      <c r="N18" s="161">
        <v>8</v>
      </c>
      <c r="O18" s="161">
        <v>2</v>
      </c>
      <c r="P18" s="161">
        <v>0</v>
      </c>
      <c r="Q18" s="161">
        <v>5</v>
      </c>
      <c r="R18" s="162">
        <v>11</v>
      </c>
      <c r="S18" s="163">
        <v>0</v>
      </c>
      <c r="T18" s="356">
        <v>0</v>
      </c>
      <c r="U18" s="159">
        <v>0</v>
      </c>
      <c r="V18" s="161">
        <v>0</v>
      </c>
      <c r="W18" s="162">
        <v>40</v>
      </c>
      <c r="X18" s="163">
        <v>2</v>
      </c>
      <c r="Y18" s="331"/>
      <c r="Z18" s="403">
        <v>18</v>
      </c>
      <c r="AA18" s="161">
        <v>3</v>
      </c>
      <c r="AB18" s="161">
        <v>1</v>
      </c>
      <c r="AC18" s="161">
        <v>0</v>
      </c>
      <c r="AD18" s="161">
        <v>0</v>
      </c>
      <c r="AE18" s="162">
        <v>2</v>
      </c>
      <c r="AF18" s="188">
        <v>0</v>
      </c>
      <c r="AG18" s="161">
        <v>0</v>
      </c>
      <c r="AH18" s="161">
        <v>0</v>
      </c>
      <c r="AI18" s="161">
        <v>0</v>
      </c>
      <c r="AJ18" s="162">
        <v>0</v>
      </c>
    </row>
    <row r="19" spans="2:36" s="155" customFormat="1" ht="23.25" customHeight="1">
      <c r="B19" s="159" t="s">
        <v>357</v>
      </c>
      <c r="C19" s="161">
        <v>19</v>
      </c>
      <c r="D19" s="160">
        <v>6</v>
      </c>
      <c r="E19" s="159">
        <v>0</v>
      </c>
      <c r="F19" s="161">
        <v>0</v>
      </c>
      <c r="G19" s="161">
        <v>0</v>
      </c>
      <c r="H19" s="161">
        <v>6</v>
      </c>
      <c r="I19" s="420">
        <v>0</v>
      </c>
      <c r="J19" s="188">
        <v>0</v>
      </c>
      <c r="K19" s="161">
        <v>0</v>
      </c>
      <c r="L19" s="161">
        <v>0</v>
      </c>
      <c r="M19" s="161">
        <v>0</v>
      </c>
      <c r="N19" s="161">
        <v>2</v>
      </c>
      <c r="O19" s="161">
        <v>0</v>
      </c>
      <c r="P19" s="161">
        <v>0</v>
      </c>
      <c r="Q19" s="161">
        <v>0</v>
      </c>
      <c r="R19" s="162">
        <v>4</v>
      </c>
      <c r="S19" s="163">
        <v>0</v>
      </c>
      <c r="T19" s="356">
        <v>0</v>
      </c>
      <c r="U19" s="159">
        <v>0</v>
      </c>
      <c r="V19" s="161">
        <v>0</v>
      </c>
      <c r="W19" s="162">
        <v>6</v>
      </c>
      <c r="X19" s="163">
        <v>0</v>
      </c>
      <c r="Y19" s="331"/>
      <c r="Z19" s="403">
        <v>2</v>
      </c>
      <c r="AA19" s="161">
        <v>0</v>
      </c>
      <c r="AB19" s="161">
        <v>0</v>
      </c>
      <c r="AC19" s="161">
        <v>0</v>
      </c>
      <c r="AD19" s="161">
        <v>0</v>
      </c>
      <c r="AE19" s="162">
        <v>0</v>
      </c>
      <c r="AF19" s="188">
        <v>0</v>
      </c>
      <c r="AG19" s="161">
        <v>0</v>
      </c>
      <c r="AH19" s="161">
        <v>0</v>
      </c>
      <c r="AI19" s="161">
        <v>0</v>
      </c>
      <c r="AJ19" s="162">
        <v>0</v>
      </c>
    </row>
    <row r="20" spans="2:36" s="155" customFormat="1" ht="23.25" customHeight="1">
      <c r="B20" s="159" t="s">
        <v>358</v>
      </c>
      <c r="C20" s="161">
        <v>110</v>
      </c>
      <c r="D20" s="160">
        <v>53</v>
      </c>
      <c r="E20" s="159">
        <v>1</v>
      </c>
      <c r="F20" s="161">
        <v>0</v>
      </c>
      <c r="G20" s="161">
        <v>16</v>
      </c>
      <c r="H20" s="161">
        <v>36</v>
      </c>
      <c r="I20" s="420">
        <v>0</v>
      </c>
      <c r="J20" s="188">
        <v>0</v>
      </c>
      <c r="K20" s="161">
        <v>1</v>
      </c>
      <c r="L20" s="161">
        <v>0</v>
      </c>
      <c r="M20" s="161">
        <v>0</v>
      </c>
      <c r="N20" s="161">
        <v>23</v>
      </c>
      <c r="O20" s="161">
        <v>4</v>
      </c>
      <c r="P20" s="161">
        <v>0</v>
      </c>
      <c r="Q20" s="161">
        <v>7</v>
      </c>
      <c r="R20" s="162">
        <v>2</v>
      </c>
      <c r="S20" s="163">
        <v>0</v>
      </c>
      <c r="T20" s="356">
        <v>0</v>
      </c>
      <c r="U20" s="159">
        <v>0</v>
      </c>
      <c r="V20" s="161">
        <v>0</v>
      </c>
      <c r="W20" s="162">
        <v>53</v>
      </c>
      <c r="X20" s="163">
        <v>0</v>
      </c>
      <c r="Y20" s="331"/>
      <c r="Z20" s="403">
        <v>25</v>
      </c>
      <c r="AA20" s="161">
        <v>0</v>
      </c>
      <c r="AB20" s="161">
        <v>0</v>
      </c>
      <c r="AC20" s="161">
        <v>0</v>
      </c>
      <c r="AD20" s="161">
        <v>0</v>
      </c>
      <c r="AE20" s="162">
        <v>0</v>
      </c>
      <c r="AF20" s="188">
        <v>0</v>
      </c>
      <c r="AG20" s="161">
        <v>0</v>
      </c>
      <c r="AH20" s="161">
        <v>0</v>
      </c>
      <c r="AI20" s="161">
        <v>0</v>
      </c>
      <c r="AJ20" s="162">
        <v>0</v>
      </c>
    </row>
    <row r="21" spans="2:36" s="155" customFormat="1" ht="23.25" customHeight="1">
      <c r="B21" s="159" t="s">
        <v>359</v>
      </c>
      <c r="C21" s="161">
        <v>444</v>
      </c>
      <c r="D21" s="160">
        <v>15</v>
      </c>
      <c r="E21" s="159">
        <v>2</v>
      </c>
      <c r="F21" s="161">
        <v>0</v>
      </c>
      <c r="G21" s="161">
        <v>4</v>
      </c>
      <c r="H21" s="161">
        <v>9</v>
      </c>
      <c r="I21" s="420">
        <v>0</v>
      </c>
      <c r="J21" s="188">
        <v>2</v>
      </c>
      <c r="K21" s="161">
        <v>0</v>
      </c>
      <c r="L21" s="161">
        <v>0</v>
      </c>
      <c r="M21" s="161">
        <v>0</v>
      </c>
      <c r="N21" s="161">
        <v>2</v>
      </c>
      <c r="O21" s="161">
        <v>0</v>
      </c>
      <c r="P21" s="161">
        <v>0</v>
      </c>
      <c r="Q21" s="161">
        <v>0</v>
      </c>
      <c r="R21" s="162">
        <v>7</v>
      </c>
      <c r="S21" s="163">
        <v>0</v>
      </c>
      <c r="T21" s="356">
        <v>0</v>
      </c>
      <c r="U21" s="159">
        <v>0</v>
      </c>
      <c r="V21" s="161">
        <v>0</v>
      </c>
      <c r="W21" s="162">
        <v>15</v>
      </c>
      <c r="X21" s="163">
        <v>0</v>
      </c>
      <c r="Y21" s="331"/>
      <c r="Z21" s="403">
        <v>7</v>
      </c>
      <c r="AA21" s="161">
        <v>0</v>
      </c>
      <c r="AB21" s="161">
        <v>0</v>
      </c>
      <c r="AC21" s="161">
        <v>0</v>
      </c>
      <c r="AD21" s="161">
        <v>0</v>
      </c>
      <c r="AE21" s="162">
        <v>0</v>
      </c>
      <c r="AF21" s="188">
        <v>0</v>
      </c>
      <c r="AG21" s="161">
        <v>0</v>
      </c>
      <c r="AH21" s="161">
        <v>0</v>
      </c>
      <c r="AI21" s="161">
        <v>0</v>
      </c>
      <c r="AJ21" s="162">
        <v>0</v>
      </c>
    </row>
    <row r="22" spans="2:36" s="155" customFormat="1" ht="23.25" customHeight="1">
      <c r="B22" s="159" t="s">
        <v>360</v>
      </c>
      <c r="C22" s="161">
        <v>79</v>
      </c>
      <c r="D22" s="160">
        <v>12</v>
      </c>
      <c r="E22" s="159">
        <v>1</v>
      </c>
      <c r="F22" s="161">
        <v>0</v>
      </c>
      <c r="G22" s="161">
        <v>2</v>
      </c>
      <c r="H22" s="161">
        <v>9</v>
      </c>
      <c r="I22" s="420">
        <v>0</v>
      </c>
      <c r="J22" s="188">
        <v>1</v>
      </c>
      <c r="K22" s="161">
        <v>0</v>
      </c>
      <c r="L22" s="161">
        <v>0</v>
      </c>
      <c r="M22" s="161">
        <v>0</v>
      </c>
      <c r="N22" s="161">
        <v>6</v>
      </c>
      <c r="O22" s="161">
        <v>0</v>
      </c>
      <c r="P22" s="161">
        <v>0</v>
      </c>
      <c r="Q22" s="161">
        <v>0</v>
      </c>
      <c r="R22" s="162">
        <v>3</v>
      </c>
      <c r="S22" s="163">
        <v>0</v>
      </c>
      <c r="T22" s="356">
        <v>0</v>
      </c>
      <c r="U22" s="159">
        <v>10</v>
      </c>
      <c r="V22" s="161">
        <v>0</v>
      </c>
      <c r="W22" s="162">
        <v>2</v>
      </c>
      <c r="X22" s="163">
        <v>0</v>
      </c>
      <c r="Y22" s="331"/>
      <c r="Z22" s="403">
        <v>3</v>
      </c>
      <c r="AA22" s="161">
        <v>0</v>
      </c>
      <c r="AB22" s="161">
        <v>0</v>
      </c>
      <c r="AC22" s="161">
        <v>0</v>
      </c>
      <c r="AD22" s="161">
        <v>0</v>
      </c>
      <c r="AE22" s="162">
        <v>0</v>
      </c>
      <c r="AF22" s="188">
        <v>0</v>
      </c>
      <c r="AG22" s="161">
        <v>0</v>
      </c>
      <c r="AH22" s="161">
        <v>0</v>
      </c>
      <c r="AI22" s="161">
        <v>0</v>
      </c>
      <c r="AJ22" s="162">
        <v>0</v>
      </c>
    </row>
    <row r="23" spans="2:36" s="155" customFormat="1" ht="23.25" customHeight="1">
      <c r="B23" s="159" t="s">
        <v>361</v>
      </c>
      <c r="C23" s="161">
        <v>19</v>
      </c>
      <c r="D23" s="160">
        <v>5</v>
      </c>
      <c r="E23" s="159">
        <v>0</v>
      </c>
      <c r="F23" s="161">
        <v>0</v>
      </c>
      <c r="G23" s="161">
        <v>3</v>
      </c>
      <c r="H23" s="161">
        <v>2</v>
      </c>
      <c r="I23" s="420">
        <v>0</v>
      </c>
      <c r="J23" s="188">
        <v>0</v>
      </c>
      <c r="K23" s="161">
        <v>0</v>
      </c>
      <c r="L23" s="161">
        <v>0</v>
      </c>
      <c r="M23" s="161">
        <v>0</v>
      </c>
      <c r="N23" s="161">
        <v>1</v>
      </c>
      <c r="O23" s="161">
        <v>0</v>
      </c>
      <c r="P23" s="161">
        <v>0</v>
      </c>
      <c r="Q23" s="161">
        <v>0</v>
      </c>
      <c r="R23" s="162">
        <v>1</v>
      </c>
      <c r="S23" s="163">
        <v>0</v>
      </c>
      <c r="T23" s="356">
        <v>0</v>
      </c>
      <c r="U23" s="159">
        <v>2</v>
      </c>
      <c r="V23" s="161">
        <v>2</v>
      </c>
      <c r="W23" s="162">
        <v>1</v>
      </c>
      <c r="X23" s="163">
        <v>0</v>
      </c>
      <c r="Y23" s="331"/>
      <c r="Z23" s="403">
        <v>4</v>
      </c>
      <c r="AA23" s="161">
        <v>0</v>
      </c>
      <c r="AB23" s="161">
        <v>0</v>
      </c>
      <c r="AC23" s="161">
        <v>0</v>
      </c>
      <c r="AD23" s="161">
        <v>0</v>
      </c>
      <c r="AE23" s="162">
        <v>0</v>
      </c>
      <c r="AF23" s="188">
        <v>0</v>
      </c>
      <c r="AG23" s="161">
        <v>0</v>
      </c>
      <c r="AH23" s="161">
        <v>0</v>
      </c>
      <c r="AI23" s="161">
        <v>0</v>
      </c>
      <c r="AJ23" s="162">
        <v>0</v>
      </c>
    </row>
    <row r="24" spans="2:36" s="155" customFormat="1" ht="23.25" customHeight="1">
      <c r="B24" s="159" t="s">
        <v>362</v>
      </c>
      <c r="C24" s="161">
        <v>76</v>
      </c>
      <c r="D24" s="160">
        <v>6</v>
      </c>
      <c r="E24" s="159">
        <v>2</v>
      </c>
      <c r="F24" s="161">
        <v>0</v>
      </c>
      <c r="G24" s="161">
        <v>1</v>
      </c>
      <c r="H24" s="161">
        <v>3</v>
      </c>
      <c r="I24" s="420">
        <v>0</v>
      </c>
      <c r="J24" s="188">
        <v>1</v>
      </c>
      <c r="K24" s="161">
        <v>1</v>
      </c>
      <c r="L24" s="161">
        <v>0</v>
      </c>
      <c r="M24" s="161">
        <v>0</v>
      </c>
      <c r="N24" s="161">
        <v>3</v>
      </c>
      <c r="O24" s="161">
        <v>0</v>
      </c>
      <c r="P24" s="161">
        <v>0</v>
      </c>
      <c r="Q24" s="161">
        <v>0</v>
      </c>
      <c r="R24" s="162">
        <v>0</v>
      </c>
      <c r="S24" s="163">
        <v>0</v>
      </c>
      <c r="T24" s="356">
        <v>1</v>
      </c>
      <c r="U24" s="159">
        <v>3</v>
      </c>
      <c r="V24" s="161">
        <v>0</v>
      </c>
      <c r="W24" s="162">
        <v>3</v>
      </c>
      <c r="X24" s="163">
        <v>0</v>
      </c>
      <c r="Y24" s="331"/>
      <c r="Z24" s="403">
        <v>0</v>
      </c>
      <c r="AA24" s="161">
        <v>0</v>
      </c>
      <c r="AB24" s="161">
        <v>0</v>
      </c>
      <c r="AC24" s="161">
        <v>0</v>
      </c>
      <c r="AD24" s="161">
        <v>0</v>
      </c>
      <c r="AE24" s="162">
        <v>0</v>
      </c>
      <c r="AF24" s="188">
        <v>0</v>
      </c>
      <c r="AG24" s="161">
        <v>0</v>
      </c>
      <c r="AH24" s="161">
        <v>0</v>
      </c>
      <c r="AI24" s="161">
        <v>0</v>
      </c>
      <c r="AJ24" s="162">
        <v>0</v>
      </c>
    </row>
    <row r="25" spans="2:36" s="155" customFormat="1" ht="23.25" customHeight="1" thickBot="1">
      <c r="B25" s="167" t="s">
        <v>363</v>
      </c>
      <c r="C25" s="169">
        <v>30</v>
      </c>
      <c r="D25" s="168">
        <v>1</v>
      </c>
      <c r="E25" s="167">
        <v>1</v>
      </c>
      <c r="F25" s="169">
        <v>0</v>
      </c>
      <c r="G25" s="169">
        <v>0</v>
      </c>
      <c r="H25" s="169">
        <v>0</v>
      </c>
      <c r="I25" s="421">
        <v>0</v>
      </c>
      <c r="J25" s="189">
        <v>0</v>
      </c>
      <c r="K25" s="169">
        <v>1</v>
      </c>
      <c r="L25" s="169">
        <v>0</v>
      </c>
      <c r="M25" s="169">
        <v>0</v>
      </c>
      <c r="N25" s="169">
        <v>0</v>
      </c>
      <c r="O25" s="169">
        <v>0</v>
      </c>
      <c r="P25" s="169">
        <v>0</v>
      </c>
      <c r="Q25" s="169">
        <v>0</v>
      </c>
      <c r="R25" s="170">
        <v>0</v>
      </c>
      <c r="S25" s="171">
        <v>0</v>
      </c>
      <c r="T25" s="357">
        <v>1</v>
      </c>
      <c r="U25" s="167">
        <v>1</v>
      </c>
      <c r="V25" s="169">
        <v>0</v>
      </c>
      <c r="W25" s="170">
        <v>0</v>
      </c>
      <c r="X25" s="171">
        <v>0</v>
      </c>
      <c r="Y25" s="331"/>
      <c r="Z25" s="404">
        <v>1</v>
      </c>
      <c r="AA25" s="169">
        <v>1</v>
      </c>
      <c r="AB25" s="169">
        <v>0</v>
      </c>
      <c r="AC25" s="169">
        <v>1</v>
      </c>
      <c r="AD25" s="169">
        <v>0</v>
      </c>
      <c r="AE25" s="170">
        <v>0</v>
      </c>
      <c r="AF25" s="189">
        <v>0</v>
      </c>
      <c r="AG25" s="169">
        <v>0</v>
      </c>
      <c r="AH25" s="169">
        <v>0</v>
      </c>
      <c r="AI25" s="169">
        <v>0</v>
      </c>
      <c r="AJ25" s="170">
        <v>0</v>
      </c>
    </row>
    <row r="26" spans="2:36" s="155" customFormat="1" ht="23.25" customHeight="1" thickBot="1" thickTop="1">
      <c r="B26" s="175" t="s">
        <v>93</v>
      </c>
      <c r="C26" s="178">
        <f aca="true" t="shared" si="0" ref="C26:X26">SUM(C6:C25)</f>
        <v>1982</v>
      </c>
      <c r="D26" s="176">
        <f t="shared" si="0"/>
        <v>312</v>
      </c>
      <c r="E26" s="177">
        <f t="shared" si="0"/>
        <v>19</v>
      </c>
      <c r="F26" s="178">
        <f t="shared" si="0"/>
        <v>4</v>
      </c>
      <c r="G26" s="178">
        <f t="shared" si="0"/>
        <v>99</v>
      </c>
      <c r="H26" s="178">
        <f t="shared" si="0"/>
        <v>184</v>
      </c>
      <c r="I26" s="274">
        <f t="shared" si="0"/>
        <v>6</v>
      </c>
      <c r="J26" s="190">
        <f t="shared" si="0"/>
        <v>7</v>
      </c>
      <c r="K26" s="178">
        <f t="shared" si="0"/>
        <v>16</v>
      </c>
      <c r="L26" s="178">
        <f t="shared" si="0"/>
        <v>0</v>
      </c>
      <c r="M26" s="178">
        <f t="shared" si="0"/>
        <v>2</v>
      </c>
      <c r="N26" s="178">
        <f t="shared" si="0"/>
        <v>60</v>
      </c>
      <c r="O26" s="178">
        <f t="shared" si="0"/>
        <v>10</v>
      </c>
      <c r="P26" s="178">
        <f t="shared" si="0"/>
        <v>1</v>
      </c>
      <c r="Q26" s="178">
        <f t="shared" si="0"/>
        <v>21</v>
      </c>
      <c r="R26" s="179">
        <f t="shared" si="0"/>
        <v>92</v>
      </c>
      <c r="S26" s="180">
        <f t="shared" si="0"/>
        <v>0</v>
      </c>
      <c r="T26" s="234">
        <f t="shared" si="0"/>
        <v>16</v>
      </c>
      <c r="U26" s="177">
        <f t="shared" si="0"/>
        <v>83</v>
      </c>
      <c r="V26" s="178">
        <f t="shared" si="0"/>
        <v>7</v>
      </c>
      <c r="W26" s="179">
        <f t="shared" si="0"/>
        <v>222</v>
      </c>
      <c r="X26" s="180">
        <f t="shared" si="0"/>
        <v>7</v>
      </c>
      <c r="Y26" s="331"/>
      <c r="Z26" s="405">
        <f aca="true" t="shared" si="1" ref="Z26:AJ26">SUM(Z6:Z25)</f>
        <v>124</v>
      </c>
      <c r="AA26" s="178">
        <f t="shared" si="1"/>
        <v>6</v>
      </c>
      <c r="AB26" s="178">
        <f t="shared" si="1"/>
        <v>1</v>
      </c>
      <c r="AC26" s="178">
        <f t="shared" si="1"/>
        <v>1</v>
      </c>
      <c r="AD26" s="178">
        <f t="shared" si="1"/>
        <v>0</v>
      </c>
      <c r="AE26" s="179">
        <f t="shared" si="1"/>
        <v>4</v>
      </c>
      <c r="AF26" s="190">
        <f t="shared" si="1"/>
        <v>0</v>
      </c>
      <c r="AG26" s="178">
        <f t="shared" si="1"/>
        <v>0</v>
      </c>
      <c r="AH26" s="178">
        <f t="shared" si="1"/>
        <v>0</v>
      </c>
      <c r="AI26" s="178">
        <f t="shared" si="1"/>
        <v>0</v>
      </c>
      <c r="AJ26" s="179">
        <f t="shared" si="1"/>
        <v>0</v>
      </c>
    </row>
    <row r="27" ht="13.5" thickTop="1"/>
  </sheetData>
  <sheetProtection/>
  <mergeCells count="40">
    <mergeCell ref="AG4:AG5"/>
    <mergeCell ref="AH4:AH5"/>
    <mergeCell ref="AI4:AI5"/>
    <mergeCell ref="AJ4:AJ5"/>
    <mergeCell ref="AA4:AA5"/>
    <mergeCell ref="AB4:AB5"/>
    <mergeCell ref="AC4:AC5"/>
    <mergeCell ref="AD4:AD5"/>
    <mergeCell ref="AE4:AE5"/>
    <mergeCell ref="AF4:AF5"/>
    <mergeCell ref="AB3:AE3"/>
    <mergeCell ref="AG3:AJ3"/>
    <mergeCell ref="J4:J5"/>
    <mergeCell ref="K4:K5"/>
    <mergeCell ref="L4:L5"/>
    <mergeCell ref="M4:M5"/>
    <mergeCell ref="N4:N5"/>
    <mergeCell ref="O4:O5"/>
    <mergeCell ref="P4:P5"/>
    <mergeCell ref="Q4:Q5"/>
    <mergeCell ref="X2:X5"/>
    <mergeCell ref="Z2:Z5"/>
    <mergeCell ref="AA2:AE2"/>
    <mergeCell ref="AF2:AJ2"/>
    <mergeCell ref="E3:E5"/>
    <mergeCell ref="F3:F5"/>
    <mergeCell ref="G3:G5"/>
    <mergeCell ref="H3:H5"/>
    <mergeCell ref="I3:I5"/>
    <mergeCell ref="J3:L3"/>
    <mergeCell ref="C2:C5"/>
    <mergeCell ref="D2:D5"/>
    <mergeCell ref="E2:R2"/>
    <mergeCell ref="S2:S5"/>
    <mergeCell ref="T2:T5"/>
    <mergeCell ref="U2:W2"/>
    <mergeCell ref="M3:R3"/>
    <mergeCell ref="U3:U5"/>
    <mergeCell ref="V3:W4"/>
    <mergeCell ref="R4:R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V26"/>
  <sheetViews>
    <sheetView view="pageBreakPreview" zoomScale="60" zoomScaleNormal="92" zoomScalePageLayoutView="0" workbookViewId="0" topLeftCell="A1">
      <pane xSplit="4" ySplit="5" topLeftCell="E15" activePane="bottomRight" state="frozen"/>
      <selection pane="topLeft" activeCell="A1" sqref="A1"/>
      <selection pane="topRight" activeCell="E1" sqref="E1"/>
      <selection pane="bottomLeft" activeCell="A6" sqref="A6"/>
      <selection pane="bottomRight" activeCell="AG20" sqref="AG20"/>
    </sheetView>
  </sheetViews>
  <sheetFormatPr defaultColWidth="8.875" defaultRowHeight="13.5"/>
  <cols>
    <col min="1" max="1" width="2.875" style="184" customWidth="1"/>
    <col min="2" max="2" width="22.50390625" style="184" customWidth="1"/>
    <col min="3" max="4" width="7.125" style="184" customWidth="1"/>
    <col min="5" max="22" width="5.125" style="184" customWidth="1"/>
    <col min="23" max="16384" width="8.875" style="184" customWidth="1"/>
  </cols>
  <sheetData>
    <row r="1" spans="1:22" ht="21" customHeight="1" thickBot="1">
      <c r="A1" s="155"/>
      <c r="B1" s="154" t="s">
        <v>245</v>
      </c>
      <c r="C1" s="153"/>
      <c r="D1" s="153"/>
      <c r="V1" s="268" t="s">
        <v>55</v>
      </c>
    </row>
    <row r="2" spans="1:22" s="153" customFormat="1" ht="30" customHeight="1" thickTop="1">
      <c r="A2" s="270"/>
      <c r="B2" s="185"/>
      <c r="C2" s="571" t="s">
        <v>96</v>
      </c>
      <c r="D2" s="564" t="s">
        <v>212</v>
      </c>
      <c r="E2" s="695" t="s">
        <v>246</v>
      </c>
      <c r="F2" s="670"/>
      <c r="G2" s="670"/>
      <c r="H2" s="670"/>
      <c r="I2" s="670"/>
      <c r="J2" s="670"/>
      <c r="K2" s="670"/>
      <c r="L2" s="670"/>
      <c r="M2" s="670"/>
      <c r="N2" s="670"/>
      <c r="O2" s="670"/>
      <c r="P2" s="670"/>
      <c r="Q2" s="670"/>
      <c r="R2" s="671"/>
      <c r="S2" s="597" t="s">
        <v>247</v>
      </c>
      <c r="T2" s="598"/>
      <c r="U2" s="599"/>
      <c r="V2" s="594" t="s">
        <v>217</v>
      </c>
    </row>
    <row r="3" spans="1:22" s="153" customFormat="1" ht="28.5" customHeight="1">
      <c r="A3" s="270"/>
      <c r="B3" s="186"/>
      <c r="C3" s="550"/>
      <c r="D3" s="561"/>
      <c r="E3" s="630" t="s">
        <v>221</v>
      </c>
      <c r="F3" s="545" t="s">
        <v>222</v>
      </c>
      <c r="G3" s="545" t="s">
        <v>223</v>
      </c>
      <c r="H3" s="545" t="s">
        <v>224</v>
      </c>
      <c r="I3" s="545" t="s">
        <v>72</v>
      </c>
      <c r="J3" s="676" t="s">
        <v>225</v>
      </c>
      <c r="K3" s="676"/>
      <c r="L3" s="676"/>
      <c r="M3" s="676" t="s">
        <v>226</v>
      </c>
      <c r="N3" s="676"/>
      <c r="O3" s="676"/>
      <c r="P3" s="676"/>
      <c r="Q3" s="676"/>
      <c r="R3" s="677"/>
      <c r="S3" s="694"/>
      <c r="T3" s="665" t="s">
        <v>227</v>
      </c>
      <c r="U3" s="666"/>
      <c r="V3" s="595"/>
    </row>
    <row r="4" spans="1:22" s="153" customFormat="1" ht="27" customHeight="1">
      <c r="A4" s="270"/>
      <c r="B4" s="186"/>
      <c r="C4" s="550"/>
      <c r="D4" s="561"/>
      <c r="E4" s="630"/>
      <c r="F4" s="545"/>
      <c r="G4" s="545"/>
      <c r="H4" s="545"/>
      <c r="I4" s="545"/>
      <c r="J4" s="545" t="s">
        <v>229</v>
      </c>
      <c r="K4" s="545" t="s">
        <v>230</v>
      </c>
      <c r="L4" s="545" t="s">
        <v>231</v>
      </c>
      <c r="M4" s="545" t="s">
        <v>248</v>
      </c>
      <c r="N4" s="545" t="s">
        <v>233</v>
      </c>
      <c r="O4" s="545" t="s">
        <v>249</v>
      </c>
      <c r="P4" s="545" t="s">
        <v>250</v>
      </c>
      <c r="Q4" s="545" t="s">
        <v>251</v>
      </c>
      <c r="R4" s="546" t="s">
        <v>72</v>
      </c>
      <c r="S4" s="694"/>
      <c r="T4" s="615"/>
      <c r="U4" s="668"/>
      <c r="V4" s="595"/>
    </row>
    <row r="5" spans="1:22" s="157" customFormat="1" ht="209.25" customHeight="1">
      <c r="A5" s="236"/>
      <c r="B5" s="187"/>
      <c r="C5" s="550"/>
      <c r="D5" s="561"/>
      <c r="E5" s="630"/>
      <c r="F5" s="545"/>
      <c r="G5" s="545"/>
      <c r="H5" s="545"/>
      <c r="I5" s="545"/>
      <c r="J5" s="545"/>
      <c r="K5" s="545"/>
      <c r="L5" s="545"/>
      <c r="M5" s="545"/>
      <c r="N5" s="545"/>
      <c r="O5" s="545"/>
      <c r="P5" s="545"/>
      <c r="Q5" s="545"/>
      <c r="R5" s="546"/>
      <c r="S5" s="694"/>
      <c r="T5" s="275" t="s">
        <v>243</v>
      </c>
      <c r="U5" s="267" t="s">
        <v>244</v>
      </c>
      <c r="V5" s="595"/>
    </row>
    <row r="6" spans="2:22" ht="23.25" customHeight="1">
      <c r="B6" s="198" t="s">
        <v>344</v>
      </c>
      <c r="C6" s="165">
        <v>0</v>
      </c>
      <c r="D6" s="199">
        <v>0</v>
      </c>
      <c r="E6" s="198">
        <v>0</v>
      </c>
      <c r="F6" s="165">
        <v>0</v>
      </c>
      <c r="G6" s="165">
        <v>0</v>
      </c>
      <c r="H6" s="165">
        <v>0</v>
      </c>
      <c r="I6" s="165">
        <v>0</v>
      </c>
      <c r="J6" s="165">
        <v>0</v>
      </c>
      <c r="K6" s="165">
        <v>0</v>
      </c>
      <c r="L6" s="165">
        <v>0</v>
      </c>
      <c r="M6" s="165">
        <v>0</v>
      </c>
      <c r="N6" s="165">
        <v>0</v>
      </c>
      <c r="O6" s="165">
        <v>0</v>
      </c>
      <c r="P6" s="165">
        <v>0</v>
      </c>
      <c r="Q6" s="165">
        <v>0</v>
      </c>
      <c r="R6" s="166">
        <v>0</v>
      </c>
      <c r="S6" s="198">
        <v>0</v>
      </c>
      <c r="T6" s="165">
        <v>0</v>
      </c>
      <c r="U6" s="166">
        <v>0</v>
      </c>
      <c r="V6" s="200">
        <v>0</v>
      </c>
    </row>
    <row r="7" spans="2:22" ht="23.25" customHeight="1">
      <c r="B7" s="198" t="s">
        <v>345</v>
      </c>
      <c r="C7" s="165">
        <v>0</v>
      </c>
      <c r="D7" s="199">
        <v>0</v>
      </c>
      <c r="E7" s="198">
        <v>0</v>
      </c>
      <c r="F7" s="165">
        <v>0</v>
      </c>
      <c r="G7" s="165">
        <v>0</v>
      </c>
      <c r="H7" s="165">
        <v>0</v>
      </c>
      <c r="I7" s="165">
        <v>0</v>
      </c>
      <c r="J7" s="165">
        <v>0</v>
      </c>
      <c r="K7" s="165">
        <v>0</v>
      </c>
      <c r="L7" s="165">
        <v>0</v>
      </c>
      <c r="M7" s="165">
        <v>0</v>
      </c>
      <c r="N7" s="165">
        <v>0</v>
      </c>
      <c r="O7" s="165">
        <v>0</v>
      </c>
      <c r="P7" s="165">
        <v>0</v>
      </c>
      <c r="Q7" s="165">
        <v>0</v>
      </c>
      <c r="R7" s="166">
        <v>0</v>
      </c>
      <c r="S7" s="198">
        <v>0</v>
      </c>
      <c r="T7" s="165">
        <v>0</v>
      </c>
      <c r="U7" s="166">
        <v>0</v>
      </c>
      <c r="V7" s="200">
        <v>0</v>
      </c>
    </row>
    <row r="8" spans="2:22" ht="23.25" customHeight="1">
      <c r="B8" s="198" t="s">
        <v>346</v>
      </c>
      <c r="C8" s="165">
        <v>0</v>
      </c>
      <c r="D8" s="199">
        <v>0</v>
      </c>
      <c r="E8" s="198">
        <v>0</v>
      </c>
      <c r="F8" s="165">
        <v>0</v>
      </c>
      <c r="G8" s="165">
        <v>0</v>
      </c>
      <c r="H8" s="165">
        <v>0</v>
      </c>
      <c r="I8" s="165">
        <v>0</v>
      </c>
      <c r="J8" s="165">
        <v>0</v>
      </c>
      <c r="K8" s="165">
        <v>0</v>
      </c>
      <c r="L8" s="165">
        <v>0</v>
      </c>
      <c r="M8" s="165">
        <v>0</v>
      </c>
      <c r="N8" s="165">
        <v>0</v>
      </c>
      <c r="O8" s="165">
        <v>0</v>
      </c>
      <c r="P8" s="165">
        <v>0</v>
      </c>
      <c r="Q8" s="165">
        <v>0</v>
      </c>
      <c r="R8" s="166">
        <v>0</v>
      </c>
      <c r="S8" s="198">
        <v>0</v>
      </c>
      <c r="T8" s="165">
        <v>0</v>
      </c>
      <c r="U8" s="166">
        <v>0</v>
      </c>
      <c r="V8" s="200">
        <v>0</v>
      </c>
    </row>
    <row r="9" spans="2:22" ht="23.25" customHeight="1">
      <c r="B9" s="198" t="s">
        <v>347</v>
      </c>
      <c r="C9" s="165">
        <v>0</v>
      </c>
      <c r="D9" s="199">
        <v>0</v>
      </c>
      <c r="E9" s="198">
        <v>0</v>
      </c>
      <c r="F9" s="165">
        <v>0</v>
      </c>
      <c r="G9" s="165">
        <v>0</v>
      </c>
      <c r="H9" s="165">
        <v>0</v>
      </c>
      <c r="I9" s="165">
        <v>0</v>
      </c>
      <c r="J9" s="165">
        <v>0</v>
      </c>
      <c r="K9" s="165">
        <v>0</v>
      </c>
      <c r="L9" s="165">
        <v>0</v>
      </c>
      <c r="M9" s="165">
        <v>0</v>
      </c>
      <c r="N9" s="165">
        <v>0</v>
      </c>
      <c r="O9" s="165">
        <v>0</v>
      </c>
      <c r="P9" s="165">
        <v>0</v>
      </c>
      <c r="Q9" s="165">
        <v>0</v>
      </c>
      <c r="R9" s="166">
        <v>0</v>
      </c>
      <c r="S9" s="198">
        <v>0</v>
      </c>
      <c r="T9" s="165">
        <v>0</v>
      </c>
      <c r="U9" s="166">
        <v>0</v>
      </c>
      <c r="V9" s="200">
        <v>0</v>
      </c>
    </row>
    <row r="10" spans="2:22" ht="23.25" customHeight="1">
      <c r="B10" s="198" t="s">
        <v>348</v>
      </c>
      <c r="C10" s="165">
        <v>0</v>
      </c>
      <c r="D10" s="199">
        <v>0</v>
      </c>
      <c r="E10" s="198">
        <v>0</v>
      </c>
      <c r="F10" s="165">
        <v>0</v>
      </c>
      <c r="G10" s="165">
        <v>0</v>
      </c>
      <c r="H10" s="165">
        <v>0</v>
      </c>
      <c r="I10" s="165">
        <v>0</v>
      </c>
      <c r="J10" s="165">
        <v>0</v>
      </c>
      <c r="K10" s="165">
        <v>0</v>
      </c>
      <c r="L10" s="165">
        <v>0</v>
      </c>
      <c r="M10" s="165">
        <v>0</v>
      </c>
      <c r="N10" s="165">
        <v>0</v>
      </c>
      <c r="O10" s="165">
        <v>0</v>
      </c>
      <c r="P10" s="165">
        <v>0</v>
      </c>
      <c r="Q10" s="165">
        <v>0</v>
      </c>
      <c r="R10" s="166">
        <v>0</v>
      </c>
      <c r="S10" s="198">
        <v>0</v>
      </c>
      <c r="T10" s="165">
        <v>0</v>
      </c>
      <c r="U10" s="166">
        <v>0</v>
      </c>
      <c r="V10" s="200">
        <v>0</v>
      </c>
    </row>
    <row r="11" spans="2:22" ht="23.25" customHeight="1">
      <c r="B11" s="198" t="s">
        <v>349</v>
      </c>
      <c r="C11" s="165">
        <v>0</v>
      </c>
      <c r="D11" s="199">
        <v>0</v>
      </c>
      <c r="E11" s="198">
        <v>0</v>
      </c>
      <c r="F11" s="165">
        <v>0</v>
      </c>
      <c r="G11" s="165">
        <v>0</v>
      </c>
      <c r="H11" s="165">
        <v>0</v>
      </c>
      <c r="I11" s="165">
        <v>0</v>
      </c>
      <c r="J11" s="165">
        <v>0</v>
      </c>
      <c r="K11" s="165">
        <v>0</v>
      </c>
      <c r="L11" s="165">
        <v>0</v>
      </c>
      <c r="M11" s="165">
        <v>0</v>
      </c>
      <c r="N11" s="165">
        <v>0</v>
      </c>
      <c r="O11" s="165">
        <v>0</v>
      </c>
      <c r="P11" s="165">
        <v>0</v>
      </c>
      <c r="Q11" s="165">
        <v>0</v>
      </c>
      <c r="R11" s="166">
        <v>0</v>
      </c>
      <c r="S11" s="198">
        <v>0</v>
      </c>
      <c r="T11" s="165">
        <v>0</v>
      </c>
      <c r="U11" s="166">
        <v>0</v>
      </c>
      <c r="V11" s="200">
        <v>0</v>
      </c>
    </row>
    <row r="12" spans="2:22" ht="23.25" customHeight="1">
      <c r="B12" s="198" t="s">
        <v>350</v>
      </c>
      <c r="C12" s="165">
        <v>0</v>
      </c>
      <c r="D12" s="199">
        <v>0</v>
      </c>
      <c r="E12" s="198">
        <v>0</v>
      </c>
      <c r="F12" s="165">
        <v>0</v>
      </c>
      <c r="G12" s="165">
        <v>0</v>
      </c>
      <c r="H12" s="165">
        <v>0</v>
      </c>
      <c r="I12" s="165">
        <v>0</v>
      </c>
      <c r="J12" s="165">
        <v>0</v>
      </c>
      <c r="K12" s="165">
        <v>0</v>
      </c>
      <c r="L12" s="165">
        <v>0</v>
      </c>
      <c r="M12" s="165">
        <v>0</v>
      </c>
      <c r="N12" s="165">
        <v>0</v>
      </c>
      <c r="O12" s="165">
        <v>0</v>
      </c>
      <c r="P12" s="165">
        <v>0</v>
      </c>
      <c r="Q12" s="165">
        <v>0</v>
      </c>
      <c r="R12" s="166">
        <v>0</v>
      </c>
      <c r="S12" s="198">
        <v>0</v>
      </c>
      <c r="T12" s="165">
        <v>0</v>
      </c>
      <c r="U12" s="166">
        <v>0</v>
      </c>
      <c r="V12" s="200">
        <v>0</v>
      </c>
    </row>
    <row r="13" spans="2:22" ht="23.25" customHeight="1">
      <c r="B13" s="198" t="s">
        <v>351</v>
      </c>
      <c r="C13" s="165">
        <v>0</v>
      </c>
      <c r="D13" s="199">
        <v>0</v>
      </c>
      <c r="E13" s="198">
        <v>0</v>
      </c>
      <c r="F13" s="165">
        <v>0</v>
      </c>
      <c r="G13" s="165">
        <v>0</v>
      </c>
      <c r="H13" s="165">
        <v>0</v>
      </c>
      <c r="I13" s="165">
        <v>0</v>
      </c>
      <c r="J13" s="165">
        <v>0</v>
      </c>
      <c r="K13" s="165">
        <v>0</v>
      </c>
      <c r="L13" s="165">
        <v>0</v>
      </c>
      <c r="M13" s="165">
        <v>0</v>
      </c>
      <c r="N13" s="165">
        <v>0</v>
      </c>
      <c r="O13" s="165">
        <v>0</v>
      </c>
      <c r="P13" s="165">
        <v>0</v>
      </c>
      <c r="Q13" s="165">
        <v>0</v>
      </c>
      <c r="R13" s="166">
        <v>0</v>
      </c>
      <c r="S13" s="198">
        <v>0</v>
      </c>
      <c r="T13" s="165">
        <v>0</v>
      </c>
      <c r="U13" s="166">
        <v>0</v>
      </c>
      <c r="V13" s="200">
        <v>0</v>
      </c>
    </row>
    <row r="14" spans="2:22" ht="23.25" customHeight="1">
      <c r="B14" s="198" t="s">
        <v>352</v>
      </c>
      <c r="C14" s="165">
        <v>0</v>
      </c>
      <c r="D14" s="199">
        <v>0</v>
      </c>
      <c r="E14" s="198">
        <v>0</v>
      </c>
      <c r="F14" s="165">
        <v>0</v>
      </c>
      <c r="G14" s="165">
        <v>0</v>
      </c>
      <c r="H14" s="165">
        <v>0</v>
      </c>
      <c r="I14" s="165">
        <v>0</v>
      </c>
      <c r="J14" s="165">
        <v>0</v>
      </c>
      <c r="K14" s="165">
        <v>0</v>
      </c>
      <c r="L14" s="165">
        <v>0</v>
      </c>
      <c r="M14" s="165">
        <v>0</v>
      </c>
      <c r="N14" s="165">
        <v>0</v>
      </c>
      <c r="O14" s="165">
        <v>0</v>
      </c>
      <c r="P14" s="165">
        <v>0</v>
      </c>
      <c r="Q14" s="165">
        <v>0</v>
      </c>
      <c r="R14" s="166">
        <v>0</v>
      </c>
      <c r="S14" s="198">
        <v>0</v>
      </c>
      <c r="T14" s="165">
        <v>0</v>
      </c>
      <c r="U14" s="166">
        <v>0</v>
      </c>
      <c r="V14" s="200">
        <v>0</v>
      </c>
    </row>
    <row r="15" spans="2:22" ht="23.25" customHeight="1">
      <c r="B15" s="198" t="s">
        <v>353</v>
      </c>
      <c r="C15" s="165">
        <v>0</v>
      </c>
      <c r="D15" s="199">
        <v>0</v>
      </c>
      <c r="E15" s="198">
        <v>0</v>
      </c>
      <c r="F15" s="165">
        <v>0</v>
      </c>
      <c r="G15" s="165">
        <v>0</v>
      </c>
      <c r="H15" s="165">
        <v>0</v>
      </c>
      <c r="I15" s="165">
        <v>0</v>
      </c>
      <c r="J15" s="165">
        <v>0</v>
      </c>
      <c r="K15" s="165">
        <v>0</v>
      </c>
      <c r="L15" s="165">
        <v>0</v>
      </c>
      <c r="M15" s="165">
        <v>0</v>
      </c>
      <c r="N15" s="165">
        <v>0</v>
      </c>
      <c r="O15" s="165">
        <v>0</v>
      </c>
      <c r="P15" s="165">
        <v>0</v>
      </c>
      <c r="Q15" s="165">
        <v>0</v>
      </c>
      <c r="R15" s="166">
        <v>0</v>
      </c>
      <c r="S15" s="198">
        <v>0</v>
      </c>
      <c r="T15" s="165">
        <v>0</v>
      </c>
      <c r="U15" s="166">
        <v>0</v>
      </c>
      <c r="V15" s="200">
        <v>0</v>
      </c>
    </row>
    <row r="16" spans="2:22" ht="23.25" customHeight="1">
      <c r="B16" s="198" t="s">
        <v>354</v>
      </c>
      <c r="C16" s="165">
        <v>3</v>
      </c>
      <c r="D16" s="199">
        <v>1</v>
      </c>
      <c r="E16" s="198">
        <v>1</v>
      </c>
      <c r="F16" s="165">
        <v>0</v>
      </c>
      <c r="G16" s="165">
        <v>0</v>
      </c>
      <c r="H16" s="165">
        <v>0</v>
      </c>
      <c r="I16" s="165">
        <v>0</v>
      </c>
      <c r="J16" s="165">
        <v>0</v>
      </c>
      <c r="K16" s="165">
        <v>1</v>
      </c>
      <c r="L16" s="165">
        <v>0</v>
      </c>
      <c r="M16" s="165">
        <v>0</v>
      </c>
      <c r="N16" s="165">
        <v>0</v>
      </c>
      <c r="O16" s="165">
        <v>0</v>
      </c>
      <c r="P16" s="165">
        <v>0</v>
      </c>
      <c r="Q16" s="165">
        <v>0</v>
      </c>
      <c r="R16" s="166">
        <v>0</v>
      </c>
      <c r="S16" s="198">
        <v>0</v>
      </c>
      <c r="T16" s="165">
        <v>1</v>
      </c>
      <c r="U16" s="166">
        <v>0</v>
      </c>
      <c r="V16" s="200">
        <v>0</v>
      </c>
    </row>
    <row r="17" spans="2:22" ht="23.25" customHeight="1">
      <c r="B17" s="198" t="s">
        <v>355</v>
      </c>
      <c r="C17" s="165">
        <v>0</v>
      </c>
      <c r="D17" s="199">
        <v>0</v>
      </c>
      <c r="E17" s="198">
        <v>0</v>
      </c>
      <c r="F17" s="165">
        <v>0</v>
      </c>
      <c r="G17" s="165">
        <v>0</v>
      </c>
      <c r="H17" s="165">
        <v>0</v>
      </c>
      <c r="I17" s="165">
        <v>0</v>
      </c>
      <c r="J17" s="165">
        <v>0</v>
      </c>
      <c r="K17" s="165">
        <v>0</v>
      </c>
      <c r="L17" s="165">
        <v>0</v>
      </c>
      <c r="M17" s="165">
        <v>0</v>
      </c>
      <c r="N17" s="165">
        <v>0</v>
      </c>
      <c r="O17" s="165">
        <v>0</v>
      </c>
      <c r="P17" s="165">
        <v>0</v>
      </c>
      <c r="Q17" s="165">
        <v>0</v>
      </c>
      <c r="R17" s="166">
        <v>0</v>
      </c>
      <c r="S17" s="198">
        <v>0</v>
      </c>
      <c r="T17" s="165">
        <v>0</v>
      </c>
      <c r="U17" s="166">
        <v>0</v>
      </c>
      <c r="V17" s="200">
        <v>0</v>
      </c>
    </row>
    <row r="18" spans="2:22" ht="23.25" customHeight="1">
      <c r="B18" s="198" t="s">
        <v>356</v>
      </c>
      <c r="C18" s="165">
        <v>8</v>
      </c>
      <c r="D18" s="199">
        <v>4</v>
      </c>
      <c r="E18" s="198">
        <v>1</v>
      </c>
      <c r="F18" s="165">
        <v>0</v>
      </c>
      <c r="G18" s="165">
        <v>3</v>
      </c>
      <c r="H18" s="165">
        <v>0</v>
      </c>
      <c r="I18" s="165">
        <v>0</v>
      </c>
      <c r="J18" s="165">
        <v>0</v>
      </c>
      <c r="K18" s="165">
        <v>1</v>
      </c>
      <c r="L18" s="165">
        <v>0</v>
      </c>
      <c r="M18" s="165">
        <v>0</v>
      </c>
      <c r="N18" s="165">
        <v>0</v>
      </c>
      <c r="O18" s="165">
        <v>0</v>
      </c>
      <c r="P18" s="165">
        <v>0</v>
      </c>
      <c r="Q18" s="165">
        <v>0</v>
      </c>
      <c r="R18" s="166">
        <v>0</v>
      </c>
      <c r="S18" s="198">
        <v>0</v>
      </c>
      <c r="T18" s="165">
        <v>0</v>
      </c>
      <c r="U18" s="166">
        <v>4</v>
      </c>
      <c r="V18" s="200">
        <v>0</v>
      </c>
    </row>
    <row r="19" spans="2:22" ht="23.25" customHeight="1">
      <c r="B19" s="198" t="s">
        <v>357</v>
      </c>
      <c r="C19" s="165">
        <v>2</v>
      </c>
      <c r="D19" s="199">
        <v>2</v>
      </c>
      <c r="E19" s="198">
        <v>1</v>
      </c>
      <c r="F19" s="165">
        <v>0</v>
      </c>
      <c r="G19" s="165">
        <v>1</v>
      </c>
      <c r="H19" s="165">
        <v>0</v>
      </c>
      <c r="I19" s="165">
        <v>0</v>
      </c>
      <c r="J19" s="165">
        <v>0</v>
      </c>
      <c r="K19" s="165">
        <v>1</v>
      </c>
      <c r="L19" s="165">
        <v>0</v>
      </c>
      <c r="M19" s="165">
        <v>0</v>
      </c>
      <c r="N19" s="165">
        <v>0</v>
      </c>
      <c r="O19" s="165">
        <v>0</v>
      </c>
      <c r="P19" s="165">
        <v>0</v>
      </c>
      <c r="Q19" s="165">
        <v>0</v>
      </c>
      <c r="R19" s="166">
        <v>0</v>
      </c>
      <c r="S19" s="198">
        <v>0</v>
      </c>
      <c r="T19" s="165">
        <v>2</v>
      </c>
      <c r="U19" s="166">
        <v>0</v>
      </c>
      <c r="V19" s="200">
        <v>0</v>
      </c>
    </row>
    <row r="20" spans="2:22" ht="23.25" customHeight="1">
      <c r="B20" s="198" t="s">
        <v>358</v>
      </c>
      <c r="C20" s="165">
        <v>0</v>
      </c>
      <c r="D20" s="199">
        <v>0</v>
      </c>
      <c r="E20" s="198">
        <v>0</v>
      </c>
      <c r="F20" s="165">
        <v>0</v>
      </c>
      <c r="G20" s="165">
        <v>0</v>
      </c>
      <c r="H20" s="165">
        <v>0</v>
      </c>
      <c r="I20" s="165">
        <v>0</v>
      </c>
      <c r="J20" s="165">
        <v>0</v>
      </c>
      <c r="K20" s="165">
        <v>0</v>
      </c>
      <c r="L20" s="165">
        <v>0</v>
      </c>
      <c r="M20" s="165">
        <v>0</v>
      </c>
      <c r="N20" s="165">
        <v>0</v>
      </c>
      <c r="O20" s="165">
        <v>0</v>
      </c>
      <c r="P20" s="165">
        <v>0</v>
      </c>
      <c r="Q20" s="165">
        <v>0</v>
      </c>
      <c r="R20" s="166">
        <v>0</v>
      </c>
      <c r="S20" s="198">
        <v>0</v>
      </c>
      <c r="T20" s="165">
        <v>0</v>
      </c>
      <c r="U20" s="166">
        <v>0</v>
      </c>
      <c r="V20" s="200">
        <v>0</v>
      </c>
    </row>
    <row r="21" spans="2:22" ht="23.25" customHeight="1">
      <c r="B21" s="198" t="s">
        <v>359</v>
      </c>
      <c r="C21" s="165">
        <v>0</v>
      </c>
      <c r="D21" s="199">
        <v>0</v>
      </c>
      <c r="E21" s="198">
        <v>0</v>
      </c>
      <c r="F21" s="165">
        <v>0</v>
      </c>
      <c r="G21" s="165">
        <v>0</v>
      </c>
      <c r="H21" s="165">
        <v>0</v>
      </c>
      <c r="I21" s="165">
        <v>0</v>
      </c>
      <c r="J21" s="165">
        <v>0</v>
      </c>
      <c r="K21" s="165">
        <v>0</v>
      </c>
      <c r="L21" s="165">
        <v>0</v>
      </c>
      <c r="M21" s="165">
        <v>0</v>
      </c>
      <c r="N21" s="165">
        <v>0</v>
      </c>
      <c r="O21" s="165">
        <v>0</v>
      </c>
      <c r="P21" s="165">
        <v>0</v>
      </c>
      <c r="Q21" s="165">
        <v>0</v>
      </c>
      <c r="R21" s="166">
        <v>0</v>
      </c>
      <c r="S21" s="198">
        <v>0</v>
      </c>
      <c r="T21" s="165">
        <v>0</v>
      </c>
      <c r="U21" s="166">
        <v>0</v>
      </c>
      <c r="V21" s="200">
        <v>0</v>
      </c>
    </row>
    <row r="22" spans="2:22" ht="23.25" customHeight="1">
      <c r="B22" s="198" t="s">
        <v>360</v>
      </c>
      <c r="C22" s="165">
        <v>0</v>
      </c>
      <c r="D22" s="199">
        <v>0</v>
      </c>
      <c r="E22" s="198">
        <v>0</v>
      </c>
      <c r="F22" s="165">
        <v>0</v>
      </c>
      <c r="G22" s="165">
        <v>0</v>
      </c>
      <c r="H22" s="165">
        <v>0</v>
      </c>
      <c r="I22" s="165">
        <v>0</v>
      </c>
      <c r="J22" s="165">
        <v>0</v>
      </c>
      <c r="K22" s="165">
        <v>0</v>
      </c>
      <c r="L22" s="165">
        <v>0</v>
      </c>
      <c r="M22" s="165">
        <v>0</v>
      </c>
      <c r="N22" s="165">
        <v>0</v>
      </c>
      <c r="O22" s="165">
        <v>0</v>
      </c>
      <c r="P22" s="165">
        <v>0</v>
      </c>
      <c r="Q22" s="165">
        <v>0</v>
      </c>
      <c r="R22" s="166">
        <v>0</v>
      </c>
      <c r="S22" s="198">
        <v>0</v>
      </c>
      <c r="T22" s="165">
        <v>0</v>
      </c>
      <c r="U22" s="166">
        <v>0</v>
      </c>
      <c r="V22" s="200">
        <v>0</v>
      </c>
    </row>
    <row r="23" spans="2:22" ht="23.25" customHeight="1">
      <c r="B23" s="198" t="s">
        <v>361</v>
      </c>
      <c r="C23" s="165">
        <v>0</v>
      </c>
      <c r="D23" s="199">
        <v>0</v>
      </c>
      <c r="E23" s="198">
        <v>0</v>
      </c>
      <c r="F23" s="165">
        <v>0</v>
      </c>
      <c r="G23" s="165">
        <v>0</v>
      </c>
      <c r="H23" s="165">
        <v>0</v>
      </c>
      <c r="I23" s="165">
        <v>0</v>
      </c>
      <c r="J23" s="165">
        <v>0</v>
      </c>
      <c r="K23" s="165">
        <v>0</v>
      </c>
      <c r="L23" s="165">
        <v>0</v>
      </c>
      <c r="M23" s="165">
        <v>0</v>
      </c>
      <c r="N23" s="165">
        <v>0</v>
      </c>
      <c r="O23" s="165">
        <v>0</v>
      </c>
      <c r="P23" s="165">
        <v>0</v>
      </c>
      <c r="Q23" s="165">
        <v>0</v>
      </c>
      <c r="R23" s="166">
        <v>0</v>
      </c>
      <c r="S23" s="198">
        <v>0</v>
      </c>
      <c r="T23" s="165">
        <v>0</v>
      </c>
      <c r="U23" s="166">
        <v>0</v>
      </c>
      <c r="V23" s="200">
        <v>0</v>
      </c>
    </row>
    <row r="24" spans="2:22" ht="23.25" customHeight="1">
      <c r="B24" s="198" t="s">
        <v>362</v>
      </c>
      <c r="C24" s="165">
        <v>0</v>
      </c>
      <c r="D24" s="199">
        <v>0</v>
      </c>
      <c r="E24" s="198">
        <v>0</v>
      </c>
      <c r="F24" s="165">
        <v>0</v>
      </c>
      <c r="G24" s="165">
        <v>0</v>
      </c>
      <c r="H24" s="165">
        <v>0</v>
      </c>
      <c r="I24" s="165">
        <v>0</v>
      </c>
      <c r="J24" s="165">
        <v>0</v>
      </c>
      <c r="K24" s="165">
        <v>0</v>
      </c>
      <c r="L24" s="165">
        <v>0</v>
      </c>
      <c r="M24" s="165">
        <v>0</v>
      </c>
      <c r="N24" s="165">
        <v>0</v>
      </c>
      <c r="O24" s="165">
        <v>0</v>
      </c>
      <c r="P24" s="165">
        <v>0</v>
      </c>
      <c r="Q24" s="165">
        <v>0</v>
      </c>
      <c r="R24" s="166">
        <v>0</v>
      </c>
      <c r="S24" s="198">
        <v>0</v>
      </c>
      <c r="T24" s="165">
        <v>0</v>
      </c>
      <c r="U24" s="166">
        <v>0</v>
      </c>
      <c r="V24" s="200">
        <v>0</v>
      </c>
    </row>
    <row r="25" spans="2:22" ht="23.25" customHeight="1" thickBot="1">
      <c r="B25" s="201" t="s">
        <v>363</v>
      </c>
      <c r="C25" s="173">
        <v>0</v>
      </c>
      <c r="D25" s="202">
        <v>0</v>
      </c>
      <c r="E25" s="201">
        <v>0</v>
      </c>
      <c r="F25" s="173">
        <v>0</v>
      </c>
      <c r="G25" s="173">
        <v>0</v>
      </c>
      <c r="H25" s="173">
        <v>0</v>
      </c>
      <c r="I25" s="173">
        <v>0</v>
      </c>
      <c r="J25" s="173">
        <v>0</v>
      </c>
      <c r="K25" s="173">
        <v>0</v>
      </c>
      <c r="L25" s="173">
        <v>0</v>
      </c>
      <c r="M25" s="173">
        <v>0</v>
      </c>
      <c r="N25" s="173">
        <v>0</v>
      </c>
      <c r="O25" s="173">
        <v>0</v>
      </c>
      <c r="P25" s="173">
        <v>0</v>
      </c>
      <c r="Q25" s="173">
        <v>0</v>
      </c>
      <c r="R25" s="174">
        <v>0</v>
      </c>
      <c r="S25" s="201">
        <v>0</v>
      </c>
      <c r="T25" s="173">
        <v>0</v>
      </c>
      <c r="U25" s="174">
        <v>0</v>
      </c>
      <c r="V25" s="203">
        <v>0</v>
      </c>
    </row>
    <row r="26" spans="2:22" ht="23.25" customHeight="1" thickBot="1" thickTop="1">
      <c r="B26" s="204" t="s">
        <v>93</v>
      </c>
      <c r="C26" s="182">
        <f aca="true" t="shared" si="0" ref="C26:V26">SUM(C6:C25)</f>
        <v>13</v>
      </c>
      <c r="D26" s="205">
        <f t="shared" si="0"/>
        <v>7</v>
      </c>
      <c r="E26" s="206">
        <f t="shared" si="0"/>
        <v>3</v>
      </c>
      <c r="F26" s="182">
        <f t="shared" si="0"/>
        <v>0</v>
      </c>
      <c r="G26" s="182">
        <f t="shared" si="0"/>
        <v>4</v>
      </c>
      <c r="H26" s="182">
        <f t="shared" si="0"/>
        <v>0</v>
      </c>
      <c r="I26" s="182">
        <f t="shared" si="0"/>
        <v>0</v>
      </c>
      <c r="J26" s="182">
        <f t="shared" si="0"/>
        <v>0</v>
      </c>
      <c r="K26" s="182">
        <f t="shared" si="0"/>
        <v>3</v>
      </c>
      <c r="L26" s="182">
        <f t="shared" si="0"/>
        <v>0</v>
      </c>
      <c r="M26" s="182">
        <f t="shared" si="0"/>
        <v>0</v>
      </c>
      <c r="N26" s="182">
        <f t="shared" si="0"/>
        <v>0</v>
      </c>
      <c r="O26" s="182">
        <f t="shared" si="0"/>
        <v>0</v>
      </c>
      <c r="P26" s="182">
        <f t="shared" si="0"/>
        <v>0</v>
      </c>
      <c r="Q26" s="182">
        <f t="shared" si="0"/>
        <v>0</v>
      </c>
      <c r="R26" s="183">
        <f t="shared" si="0"/>
        <v>0</v>
      </c>
      <c r="S26" s="206">
        <f t="shared" si="0"/>
        <v>0</v>
      </c>
      <c r="T26" s="182">
        <f t="shared" si="0"/>
        <v>3</v>
      </c>
      <c r="U26" s="183">
        <f t="shared" si="0"/>
        <v>4</v>
      </c>
      <c r="V26" s="207">
        <f t="shared" si="0"/>
        <v>0</v>
      </c>
    </row>
    <row r="27" ht="13.5" thickTop="1"/>
  </sheetData>
  <sheetProtection/>
  <mergeCells count="23">
    <mergeCell ref="C2:C5"/>
    <mergeCell ref="D2:D5"/>
    <mergeCell ref="E2:R2"/>
    <mergeCell ref="J3:L3"/>
    <mergeCell ref="M3:R3"/>
    <mergeCell ref="E3:E5"/>
    <mergeCell ref="F3:F5"/>
    <mergeCell ref="T3:U4"/>
    <mergeCell ref="J4:J5"/>
    <mergeCell ref="K4:K5"/>
    <mergeCell ref="Q4:Q5"/>
    <mergeCell ref="R4:R5"/>
    <mergeCell ref="L4:L5"/>
    <mergeCell ref="V2:V5"/>
    <mergeCell ref="M4:M5"/>
    <mergeCell ref="N4:N5"/>
    <mergeCell ref="O4:O5"/>
    <mergeCell ref="P4:P5"/>
    <mergeCell ref="G3:G5"/>
    <mergeCell ref="H3:H5"/>
    <mergeCell ref="I3:I5"/>
    <mergeCell ref="S3:S5"/>
    <mergeCell ref="S2:U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pageSetUpPr fitToPage="1"/>
  </sheetPr>
  <dimension ref="A1:AH26"/>
  <sheetViews>
    <sheetView zoomScale="60" zoomScaleNormal="60" zoomScalePageLayoutView="0" workbookViewId="0" topLeftCell="A1">
      <pane xSplit="4" ySplit="5" topLeftCell="E21" activePane="bottomRight" state="frozen"/>
      <selection pane="topLeft" activeCell="A1" sqref="A1"/>
      <selection pane="topRight" activeCell="E1" sqref="E1"/>
      <selection pane="bottomLeft" activeCell="A6" sqref="A6"/>
      <selection pane="bottomRight" activeCell="AL21" sqref="AL21"/>
    </sheetView>
  </sheetViews>
  <sheetFormatPr defaultColWidth="8.875" defaultRowHeight="13.5"/>
  <cols>
    <col min="1" max="1" width="8.875" style="184" customWidth="1"/>
    <col min="2" max="2" width="22.50390625" style="184" customWidth="1"/>
    <col min="3" max="4" width="7.125" style="184" customWidth="1"/>
    <col min="5" max="22" width="5.125" style="184" customWidth="1"/>
    <col min="23" max="16384" width="8.875" style="184" customWidth="1"/>
  </cols>
  <sheetData>
    <row r="1" spans="2:34" ht="14.25" thickBot="1">
      <c r="B1" s="154" t="s">
        <v>252</v>
      </c>
      <c r="C1" s="153"/>
      <c r="D1" s="153"/>
      <c r="U1" s="268"/>
      <c r="AH1" s="268" t="s">
        <v>55</v>
      </c>
    </row>
    <row r="2" spans="1:34" s="153" customFormat="1" ht="30" customHeight="1" thickTop="1">
      <c r="A2" s="270"/>
      <c r="B2" s="185"/>
      <c r="C2" s="571" t="s">
        <v>253</v>
      </c>
      <c r="D2" s="564" t="s">
        <v>212</v>
      </c>
      <c r="E2" s="695" t="s">
        <v>213</v>
      </c>
      <c r="F2" s="670"/>
      <c r="G2" s="670"/>
      <c r="H2" s="670"/>
      <c r="I2" s="670"/>
      <c r="J2" s="670"/>
      <c r="K2" s="670"/>
      <c r="L2" s="670"/>
      <c r="M2" s="670"/>
      <c r="N2" s="670"/>
      <c r="O2" s="670"/>
      <c r="P2" s="670"/>
      <c r="Q2" s="670"/>
      <c r="R2" s="671"/>
      <c r="S2" s="566" t="s">
        <v>216</v>
      </c>
      <c r="T2" s="566"/>
      <c r="U2" s="567"/>
      <c r="V2" s="639" t="s">
        <v>217</v>
      </c>
      <c r="X2" s="679" t="s">
        <v>218</v>
      </c>
      <c r="Y2" s="565" t="s">
        <v>219</v>
      </c>
      <c r="Z2" s="566"/>
      <c r="AA2" s="566"/>
      <c r="AB2" s="566"/>
      <c r="AC2" s="567"/>
      <c r="AD2" s="566" t="s">
        <v>220</v>
      </c>
      <c r="AE2" s="566"/>
      <c r="AF2" s="566"/>
      <c r="AG2" s="566"/>
      <c r="AH2" s="567"/>
    </row>
    <row r="3" spans="1:34" s="153" customFormat="1" ht="28.5" customHeight="1">
      <c r="A3" s="270"/>
      <c r="B3" s="186"/>
      <c r="C3" s="550"/>
      <c r="D3" s="561"/>
      <c r="E3" s="630" t="s">
        <v>221</v>
      </c>
      <c r="F3" s="545" t="s">
        <v>222</v>
      </c>
      <c r="G3" s="545" t="s">
        <v>223</v>
      </c>
      <c r="H3" s="545" t="s">
        <v>224</v>
      </c>
      <c r="I3" s="545" t="s">
        <v>72</v>
      </c>
      <c r="J3" s="676" t="s">
        <v>225</v>
      </c>
      <c r="K3" s="676"/>
      <c r="L3" s="676"/>
      <c r="M3" s="676" t="s">
        <v>226</v>
      </c>
      <c r="N3" s="676"/>
      <c r="O3" s="676"/>
      <c r="P3" s="676"/>
      <c r="Q3" s="676"/>
      <c r="R3" s="677"/>
      <c r="S3" s="574"/>
      <c r="T3" s="665" t="s">
        <v>227</v>
      </c>
      <c r="U3" s="666"/>
      <c r="V3" s="640"/>
      <c r="X3" s="680"/>
      <c r="Y3" s="276"/>
      <c r="Z3" s="689" t="s">
        <v>228</v>
      </c>
      <c r="AA3" s="689"/>
      <c r="AB3" s="689"/>
      <c r="AC3" s="690"/>
      <c r="AD3" s="270"/>
      <c r="AE3" s="689" t="s">
        <v>228</v>
      </c>
      <c r="AF3" s="689"/>
      <c r="AG3" s="689"/>
      <c r="AH3" s="690"/>
    </row>
    <row r="4" spans="1:34" s="153" customFormat="1" ht="27" customHeight="1">
      <c r="A4" s="270"/>
      <c r="B4" s="186"/>
      <c r="C4" s="550"/>
      <c r="D4" s="561"/>
      <c r="E4" s="630"/>
      <c r="F4" s="545"/>
      <c r="G4" s="545"/>
      <c r="H4" s="545"/>
      <c r="I4" s="545"/>
      <c r="J4" s="545" t="s">
        <v>229</v>
      </c>
      <c r="K4" s="545" t="s">
        <v>230</v>
      </c>
      <c r="L4" s="545" t="s">
        <v>231</v>
      </c>
      <c r="M4" s="545" t="s">
        <v>232</v>
      </c>
      <c r="N4" s="545" t="s">
        <v>233</v>
      </c>
      <c r="O4" s="545" t="s">
        <v>254</v>
      </c>
      <c r="P4" s="545" t="s">
        <v>255</v>
      </c>
      <c r="Q4" s="545" t="s">
        <v>256</v>
      </c>
      <c r="R4" s="546" t="s">
        <v>72</v>
      </c>
      <c r="S4" s="574"/>
      <c r="T4" s="615"/>
      <c r="U4" s="668"/>
      <c r="V4" s="640"/>
      <c r="X4" s="680"/>
      <c r="Y4" s="696"/>
      <c r="Z4" s="643" t="s">
        <v>237</v>
      </c>
      <c r="AA4" s="643" t="s">
        <v>238</v>
      </c>
      <c r="AB4" s="651" t="s">
        <v>239</v>
      </c>
      <c r="AC4" s="642" t="s">
        <v>72</v>
      </c>
      <c r="AD4" s="693"/>
      <c r="AE4" s="643" t="s">
        <v>240</v>
      </c>
      <c r="AF4" s="643" t="s">
        <v>241</v>
      </c>
      <c r="AG4" s="643" t="s">
        <v>242</v>
      </c>
      <c r="AH4" s="642" t="s">
        <v>72</v>
      </c>
    </row>
    <row r="5" spans="1:34" s="157" customFormat="1" ht="209.25" customHeight="1">
      <c r="A5" s="236"/>
      <c r="B5" s="187"/>
      <c r="C5" s="550"/>
      <c r="D5" s="561"/>
      <c r="E5" s="630"/>
      <c r="F5" s="545"/>
      <c r="G5" s="545"/>
      <c r="H5" s="545"/>
      <c r="I5" s="545"/>
      <c r="J5" s="545"/>
      <c r="K5" s="545"/>
      <c r="L5" s="545"/>
      <c r="M5" s="545"/>
      <c r="N5" s="545"/>
      <c r="O5" s="545"/>
      <c r="P5" s="545"/>
      <c r="Q5" s="545"/>
      <c r="R5" s="546"/>
      <c r="S5" s="574"/>
      <c r="T5" s="272" t="s">
        <v>243</v>
      </c>
      <c r="U5" s="273" t="s">
        <v>244</v>
      </c>
      <c r="V5" s="640"/>
      <c r="X5" s="681"/>
      <c r="Y5" s="696"/>
      <c r="Z5" s="646"/>
      <c r="AA5" s="646"/>
      <c r="AB5" s="653"/>
      <c r="AC5" s="634"/>
      <c r="AD5" s="693"/>
      <c r="AE5" s="646"/>
      <c r="AF5" s="646"/>
      <c r="AG5" s="646"/>
      <c r="AH5" s="634"/>
    </row>
    <row r="6" spans="2:34" ht="23.25" customHeight="1">
      <c r="B6" s="198" t="s">
        <v>344</v>
      </c>
      <c r="C6" s="165">
        <v>0</v>
      </c>
      <c r="D6" s="199">
        <v>0</v>
      </c>
      <c r="E6" s="198">
        <v>0</v>
      </c>
      <c r="F6" s="165">
        <v>0</v>
      </c>
      <c r="G6" s="165">
        <v>0</v>
      </c>
      <c r="H6" s="165">
        <v>0</v>
      </c>
      <c r="I6" s="165">
        <v>0</v>
      </c>
      <c r="J6" s="165">
        <v>0</v>
      </c>
      <c r="K6" s="165">
        <v>0</v>
      </c>
      <c r="L6" s="165">
        <v>0</v>
      </c>
      <c r="M6" s="165">
        <v>0</v>
      </c>
      <c r="N6" s="165">
        <v>0</v>
      </c>
      <c r="O6" s="165">
        <v>0</v>
      </c>
      <c r="P6" s="165">
        <v>0</v>
      </c>
      <c r="Q6" s="165">
        <v>0</v>
      </c>
      <c r="R6" s="166">
        <v>0</v>
      </c>
      <c r="S6" s="164">
        <v>0</v>
      </c>
      <c r="T6" s="165">
        <v>0</v>
      </c>
      <c r="U6" s="166">
        <v>0</v>
      </c>
      <c r="V6" s="200">
        <v>0</v>
      </c>
      <c r="X6" s="221">
        <v>0</v>
      </c>
      <c r="Y6" s="159">
        <v>0</v>
      </c>
      <c r="Z6" s="161">
        <v>0</v>
      </c>
      <c r="AA6" s="161">
        <v>0</v>
      </c>
      <c r="AB6" s="161">
        <v>0</v>
      </c>
      <c r="AC6" s="162">
        <v>0</v>
      </c>
      <c r="AD6" s="188">
        <v>0</v>
      </c>
      <c r="AE6" s="161">
        <v>0</v>
      </c>
      <c r="AF6" s="161">
        <v>0</v>
      </c>
      <c r="AG6" s="161">
        <v>0</v>
      </c>
      <c r="AH6" s="162">
        <v>0</v>
      </c>
    </row>
    <row r="7" spans="2:34" ht="23.25" customHeight="1">
      <c r="B7" s="198" t="s">
        <v>345</v>
      </c>
      <c r="C7" s="165">
        <v>0</v>
      </c>
      <c r="D7" s="199">
        <v>0</v>
      </c>
      <c r="E7" s="198">
        <v>0</v>
      </c>
      <c r="F7" s="165">
        <v>0</v>
      </c>
      <c r="G7" s="165">
        <v>0</v>
      </c>
      <c r="H7" s="165">
        <v>0</v>
      </c>
      <c r="I7" s="165">
        <v>0</v>
      </c>
      <c r="J7" s="165">
        <v>0</v>
      </c>
      <c r="K7" s="165">
        <v>0</v>
      </c>
      <c r="L7" s="165">
        <v>0</v>
      </c>
      <c r="M7" s="165">
        <v>0</v>
      </c>
      <c r="N7" s="165">
        <v>0</v>
      </c>
      <c r="O7" s="165">
        <v>0</v>
      </c>
      <c r="P7" s="165">
        <v>0</v>
      </c>
      <c r="Q7" s="165">
        <v>0</v>
      </c>
      <c r="R7" s="166">
        <v>0</v>
      </c>
      <c r="S7" s="164">
        <v>0</v>
      </c>
      <c r="T7" s="165">
        <v>0</v>
      </c>
      <c r="U7" s="166">
        <v>0</v>
      </c>
      <c r="V7" s="200">
        <v>0</v>
      </c>
      <c r="X7" s="221">
        <v>0</v>
      </c>
      <c r="Y7" s="159">
        <v>0</v>
      </c>
      <c r="Z7" s="161">
        <v>0</v>
      </c>
      <c r="AA7" s="161">
        <v>0</v>
      </c>
      <c r="AB7" s="161">
        <v>0</v>
      </c>
      <c r="AC7" s="162">
        <v>0</v>
      </c>
      <c r="AD7" s="188">
        <v>0</v>
      </c>
      <c r="AE7" s="161">
        <v>0</v>
      </c>
      <c r="AF7" s="161">
        <v>0</v>
      </c>
      <c r="AG7" s="161">
        <v>0</v>
      </c>
      <c r="AH7" s="162">
        <v>0</v>
      </c>
    </row>
    <row r="8" spans="2:34" ht="23.25" customHeight="1">
      <c r="B8" s="198" t="s">
        <v>346</v>
      </c>
      <c r="C8" s="165">
        <v>0</v>
      </c>
      <c r="D8" s="199">
        <v>0</v>
      </c>
      <c r="E8" s="198">
        <v>0</v>
      </c>
      <c r="F8" s="165">
        <v>0</v>
      </c>
      <c r="G8" s="165">
        <v>0</v>
      </c>
      <c r="H8" s="165">
        <v>0</v>
      </c>
      <c r="I8" s="165">
        <v>0</v>
      </c>
      <c r="J8" s="165">
        <v>0</v>
      </c>
      <c r="K8" s="165">
        <v>0</v>
      </c>
      <c r="L8" s="165">
        <v>0</v>
      </c>
      <c r="M8" s="165">
        <v>0</v>
      </c>
      <c r="N8" s="165">
        <v>0</v>
      </c>
      <c r="O8" s="165">
        <v>0</v>
      </c>
      <c r="P8" s="165">
        <v>0</v>
      </c>
      <c r="Q8" s="165">
        <v>0</v>
      </c>
      <c r="R8" s="166">
        <v>0</v>
      </c>
      <c r="S8" s="164">
        <v>0</v>
      </c>
      <c r="T8" s="165">
        <v>0</v>
      </c>
      <c r="U8" s="166">
        <v>0</v>
      </c>
      <c r="V8" s="200">
        <v>0</v>
      </c>
      <c r="X8" s="221">
        <v>0</v>
      </c>
      <c r="Y8" s="159">
        <v>0</v>
      </c>
      <c r="Z8" s="161">
        <v>0</v>
      </c>
      <c r="AA8" s="161">
        <v>0</v>
      </c>
      <c r="AB8" s="161">
        <v>0</v>
      </c>
      <c r="AC8" s="162">
        <v>0</v>
      </c>
      <c r="AD8" s="188">
        <v>0</v>
      </c>
      <c r="AE8" s="161">
        <v>0</v>
      </c>
      <c r="AF8" s="161">
        <v>0</v>
      </c>
      <c r="AG8" s="161">
        <v>0</v>
      </c>
      <c r="AH8" s="162">
        <v>0</v>
      </c>
    </row>
    <row r="9" spans="2:34" ht="23.25" customHeight="1">
      <c r="B9" s="198" t="s">
        <v>347</v>
      </c>
      <c r="C9" s="165">
        <v>0</v>
      </c>
      <c r="D9" s="199">
        <v>0</v>
      </c>
      <c r="E9" s="198">
        <v>0</v>
      </c>
      <c r="F9" s="165">
        <v>0</v>
      </c>
      <c r="G9" s="165">
        <v>0</v>
      </c>
      <c r="H9" s="165">
        <v>0</v>
      </c>
      <c r="I9" s="165">
        <v>0</v>
      </c>
      <c r="J9" s="165">
        <v>0</v>
      </c>
      <c r="K9" s="165">
        <v>0</v>
      </c>
      <c r="L9" s="165">
        <v>0</v>
      </c>
      <c r="M9" s="165">
        <v>0</v>
      </c>
      <c r="N9" s="165">
        <v>0</v>
      </c>
      <c r="O9" s="165">
        <v>0</v>
      </c>
      <c r="P9" s="165">
        <v>0</v>
      </c>
      <c r="Q9" s="165">
        <v>0</v>
      </c>
      <c r="R9" s="166">
        <v>0</v>
      </c>
      <c r="S9" s="164">
        <v>0</v>
      </c>
      <c r="T9" s="165">
        <v>0</v>
      </c>
      <c r="U9" s="166">
        <v>0</v>
      </c>
      <c r="V9" s="200">
        <v>0</v>
      </c>
      <c r="X9" s="221">
        <v>0</v>
      </c>
      <c r="Y9" s="159">
        <v>0</v>
      </c>
      <c r="Z9" s="161">
        <v>0</v>
      </c>
      <c r="AA9" s="161">
        <v>0</v>
      </c>
      <c r="AB9" s="161">
        <v>0</v>
      </c>
      <c r="AC9" s="162">
        <v>0</v>
      </c>
      <c r="AD9" s="188">
        <v>0</v>
      </c>
      <c r="AE9" s="161">
        <v>0</v>
      </c>
      <c r="AF9" s="161">
        <v>0</v>
      </c>
      <c r="AG9" s="161">
        <v>0</v>
      </c>
      <c r="AH9" s="162">
        <v>0</v>
      </c>
    </row>
    <row r="10" spans="2:34" ht="23.25" customHeight="1">
      <c r="B10" s="198" t="s">
        <v>348</v>
      </c>
      <c r="C10" s="165">
        <v>0</v>
      </c>
      <c r="D10" s="199">
        <v>0</v>
      </c>
      <c r="E10" s="198">
        <v>0</v>
      </c>
      <c r="F10" s="165">
        <v>0</v>
      </c>
      <c r="G10" s="165">
        <v>0</v>
      </c>
      <c r="H10" s="165">
        <v>0</v>
      </c>
      <c r="I10" s="165">
        <v>0</v>
      </c>
      <c r="J10" s="165">
        <v>0</v>
      </c>
      <c r="K10" s="165">
        <v>0</v>
      </c>
      <c r="L10" s="165">
        <v>0</v>
      </c>
      <c r="M10" s="165">
        <v>0</v>
      </c>
      <c r="N10" s="165">
        <v>0</v>
      </c>
      <c r="O10" s="165">
        <v>0</v>
      </c>
      <c r="P10" s="165">
        <v>0</v>
      </c>
      <c r="Q10" s="165">
        <v>0</v>
      </c>
      <c r="R10" s="166">
        <v>0</v>
      </c>
      <c r="S10" s="164">
        <v>0</v>
      </c>
      <c r="T10" s="165">
        <v>0</v>
      </c>
      <c r="U10" s="166">
        <v>0</v>
      </c>
      <c r="V10" s="200">
        <v>0</v>
      </c>
      <c r="X10" s="221">
        <v>0</v>
      </c>
      <c r="Y10" s="159">
        <v>0</v>
      </c>
      <c r="Z10" s="161">
        <v>0</v>
      </c>
      <c r="AA10" s="161">
        <v>0</v>
      </c>
      <c r="AB10" s="161">
        <v>0</v>
      </c>
      <c r="AC10" s="162">
        <v>0</v>
      </c>
      <c r="AD10" s="188">
        <v>0</v>
      </c>
      <c r="AE10" s="161">
        <v>0</v>
      </c>
      <c r="AF10" s="161">
        <v>0</v>
      </c>
      <c r="AG10" s="161">
        <v>0</v>
      </c>
      <c r="AH10" s="162">
        <v>0</v>
      </c>
    </row>
    <row r="11" spans="2:34" ht="23.25" customHeight="1">
      <c r="B11" s="198" t="s">
        <v>349</v>
      </c>
      <c r="C11" s="165">
        <v>0</v>
      </c>
      <c r="D11" s="199">
        <v>0</v>
      </c>
      <c r="E11" s="198">
        <v>0</v>
      </c>
      <c r="F11" s="165">
        <v>0</v>
      </c>
      <c r="G11" s="165">
        <v>0</v>
      </c>
      <c r="H11" s="165">
        <v>0</v>
      </c>
      <c r="I11" s="165">
        <v>0</v>
      </c>
      <c r="J11" s="165">
        <v>0</v>
      </c>
      <c r="K11" s="165">
        <v>0</v>
      </c>
      <c r="L11" s="165">
        <v>0</v>
      </c>
      <c r="M11" s="165">
        <v>0</v>
      </c>
      <c r="N11" s="165">
        <v>0</v>
      </c>
      <c r="O11" s="165">
        <v>0</v>
      </c>
      <c r="P11" s="165">
        <v>0</v>
      </c>
      <c r="Q11" s="165">
        <v>0</v>
      </c>
      <c r="R11" s="166">
        <v>0</v>
      </c>
      <c r="S11" s="164">
        <v>0</v>
      </c>
      <c r="T11" s="165">
        <v>0</v>
      </c>
      <c r="U11" s="166">
        <v>0</v>
      </c>
      <c r="V11" s="200">
        <v>0</v>
      </c>
      <c r="X11" s="221">
        <v>0</v>
      </c>
      <c r="Y11" s="159">
        <v>0</v>
      </c>
      <c r="Z11" s="161">
        <v>0</v>
      </c>
      <c r="AA11" s="161">
        <v>0</v>
      </c>
      <c r="AB11" s="161">
        <v>0</v>
      </c>
      <c r="AC11" s="162">
        <v>0</v>
      </c>
      <c r="AD11" s="188">
        <v>0</v>
      </c>
      <c r="AE11" s="161">
        <v>0</v>
      </c>
      <c r="AF11" s="161">
        <v>0</v>
      </c>
      <c r="AG11" s="161">
        <v>0</v>
      </c>
      <c r="AH11" s="162">
        <v>0</v>
      </c>
    </row>
    <row r="12" spans="2:34" ht="23.25" customHeight="1">
      <c r="B12" s="198" t="s">
        <v>350</v>
      </c>
      <c r="C12" s="165">
        <v>0</v>
      </c>
      <c r="D12" s="199">
        <v>0</v>
      </c>
      <c r="E12" s="198">
        <v>0</v>
      </c>
      <c r="F12" s="165">
        <v>0</v>
      </c>
      <c r="G12" s="165">
        <v>0</v>
      </c>
      <c r="H12" s="165">
        <v>0</v>
      </c>
      <c r="I12" s="165">
        <v>0</v>
      </c>
      <c r="J12" s="165">
        <v>0</v>
      </c>
      <c r="K12" s="165">
        <v>0</v>
      </c>
      <c r="L12" s="165">
        <v>0</v>
      </c>
      <c r="M12" s="165">
        <v>0</v>
      </c>
      <c r="N12" s="165">
        <v>0</v>
      </c>
      <c r="O12" s="165">
        <v>0</v>
      </c>
      <c r="P12" s="165">
        <v>0</v>
      </c>
      <c r="Q12" s="165">
        <v>0</v>
      </c>
      <c r="R12" s="166">
        <v>0</v>
      </c>
      <c r="S12" s="164">
        <v>0</v>
      </c>
      <c r="T12" s="165">
        <v>0</v>
      </c>
      <c r="U12" s="166">
        <v>0</v>
      </c>
      <c r="V12" s="200">
        <v>0</v>
      </c>
      <c r="X12" s="221">
        <v>0</v>
      </c>
      <c r="Y12" s="159">
        <v>0</v>
      </c>
      <c r="Z12" s="161">
        <v>0</v>
      </c>
      <c r="AA12" s="161">
        <v>0</v>
      </c>
      <c r="AB12" s="161">
        <v>0</v>
      </c>
      <c r="AC12" s="162">
        <v>0</v>
      </c>
      <c r="AD12" s="188">
        <v>0</v>
      </c>
      <c r="AE12" s="161">
        <v>0</v>
      </c>
      <c r="AF12" s="161">
        <v>0</v>
      </c>
      <c r="AG12" s="161">
        <v>0</v>
      </c>
      <c r="AH12" s="162">
        <v>0</v>
      </c>
    </row>
    <row r="13" spans="2:34" ht="23.25" customHeight="1">
      <c r="B13" s="198" t="s">
        <v>351</v>
      </c>
      <c r="C13" s="165">
        <v>0</v>
      </c>
      <c r="D13" s="199">
        <v>0</v>
      </c>
      <c r="E13" s="198">
        <v>0</v>
      </c>
      <c r="F13" s="165">
        <v>0</v>
      </c>
      <c r="G13" s="165">
        <v>0</v>
      </c>
      <c r="H13" s="165">
        <v>0</v>
      </c>
      <c r="I13" s="165">
        <v>0</v>
      </c>
      <c r="J13" s="165">
        <v>0</v>
      </c>
      <c r="K13" s="165">
        <v>0</v>
      </c>
      <c r="L13" s="165">
        <v>0</v>
      </c>
      <c r="M13" s="165">
        <v>0</v>
      </c>
      <c r="N13" s="165">
        <v>0</v>
      </c>
      <c r="O13" s="165">
        <v>0</v>
      </c>
      <c r="P13" s="165">
        <v>0</v>
      </c>
      <c r="Q13" s="165">
        <v>0</v>
      </c>
      <c r="R13" s="166">
        <v>0</v>
      </c>
      <c r="S13" s="164">
        <v>0</v>
      </c>
      <c r="T13" s="165">
        <v>0</v>
      </c>
      <c r="U13" s="166">
        <v>0</v>
      </c>
      <c r="V13" s="200">
        <v>0</v>
      </c>
      <c r="X13" s="221">
        <v>0</v>
      </c>
      <c r="Y13" s="159">
        <v>0</v>
      </c>
      <c r="Z13" s="161">
        <v>0</v>
      </c>
      <c r="AA13" s="161">
        <v>0</v>
      </c>
      <c r="AB13" s="161">
        <v>0</v>
      </c>
      <c r="AC13" s="162">
        <v>0</v>
      </c>
      <c r="AD13" s="188">
        <v>0</v>
      </c>
      <c r="AE13" s="161">
        <v>0</v>
      </c>
      <c r="AF13" s="161">
        <v>0</v>
      </c>
      <c r="AG13" s="161">
        <v>0</v>
      </c>
      <c r="AH13" s="162">
        <v>0</v>
      </c>
    </row>
    <row r="14" spans="2:34" ht="23.25" customHeight="1">
      <c r="B14" s="198" t="s">
        <v>352</v>
      </c>
      <c r="C14" s="165">
        <v>0</v>
      </c>
      <c r="D14" s="199">
        <v>0</v>
      </c>
      <c r="E14" s="198">
        <v>0</v>
      </c>
      <c r="F14" s="165">
        <v>0</v>
      </c>
      <c r="G14" s="165">
        <v>0</v>
      </c>
      <c r="H14" s="165">
        <v>0</v>
      </c>
      <c r="I14" s="165">
        <v>0</v>
      </c>
      <c r="J14" s="165">
        <v>0</v>
      </c>
      <c r="K14" s="165">
        <v>0</v>
      </c>
      <c r="L14" s="165">
        <v>0</v>
      </c>
      <c r="M14" s="165">
        <v>0</v>
      </c>
      <c r="N14" s="165">
        <v>0</v>
      </c>
      <c r="O14" s="165">
        <v>0</v>
      </c>
      <c r="P14" s="165">
        <v>0</v>
      </c>
      <c r="Q14" s="165">
        <v>0</v>
      </c>
      <c r="R14" s="166">
        <v>0</v>
      </c>
      <c r="S14" s="164">
        <v>0</v>
      </c>
      <c r="T14" s="165">
        <v>0</v>
      </c>
      <c r="U14" s="166">
        <v>0</v>
      </c>
      <c r="V14" s="200">
        <v>0</v>
      </c>
      <c r="X14" s="221">
        <v>0</v>
      </c>
      <c r="Y14" s="159">
        <v>0</v>
      </c>
      <c r="Z14" s="161">
        <v>0</v>
      </c>
      <c r="AA14" s="161">
        <v>0</v>
      </c>
      <c r="AB14" s="161">
        <v>0</v>
      </c>
      <c r="AC14" s="162">
        <v>0</v>
      </c>
      <c r="AD14" s="188">
        <v>0</v>
      </c>
      <c r="AE14" s="161">
        <v>0</v>
      </c>
      <c r="AF14" s="161">
        <v>0</v>
      </c>
      <c r="AG14" s="161">
        <v>0</v>
      </c>
      <c r="AH14" s="162">
        <v>0</v>
      </c>
    </row>
    <row r="15" spans="2:34" ht="23.25" customHeight="1">
      <c r="B15" s="198" t="s">
        <v>353</v>
      </c>
      <c r="C15" s="165">
        <v>0</v>
      </c>
      <c r="D15" s="199">
        <v>0</v>
      </c>
      <c r="E15" s="198">
        <v>0</v>
      </c>
      <c r="F15" s="165">
        <v>0</v>
      </c>
      <c r="G15" s="165">
        <v>0</v>
      </c>
      <c r="H15" s="165">
        <v>0</v>
      </c>
      <c r="I15" s="165">
        <v>0</v>
      </c>
      <c r="J15" s="165">
        <v>0</v>
      </c>
      <c r="K15" s="165">
        <v>0</v>
      </c>
      <c r="L15" s="165">
        <v>0</v>
      </c>
      <c r="M15" s="165">
        <v>0</v>
      </c>
      <c r="N15" s="165">
        <v>0</v>
      </c>
      <c r="O15" s="165">
        <v>0</v>
      </c>
      <c r="P15" s="165">
        <v>0</v>
      </c>
      <c r="Q15" s="165">
        <v>0</v>
      </c>
      <c r="R15" s="166">
        <v>0</v>
      </c>
      <c r="S15" s="164">
        <v>0</v>
      </c>
      <c r="T15" s="165">
        <v>0</v>
      </c>
      <c r="U15" s="166">
        <v>0</v>
      </c>
      <c r="V15" s="200">
        <v>0</v>
      </c>
      <c r="X15" s="221">
        <v>0</v>
      </c>
      <c r="Y15" s="159">
        <v>0</v>
      </c>
      <c r="Z15" s="161">
        <v>0</v>
      </c>
      <c r="AA15" s="161">
        <v>0</v>
      </c>
      <c r="AB15" s="161">
        <v>0</v>
      </c>
      <c r="AC15" s="162">
        <v>0</v>
      </c>
      <c r="AD15" s="188">
        <v>0</v>
      </c>
      <c r="AE15" s="161">
        <v>0</v>
      </c>
      <c r="AF15" s="161">
        <v>0</v>
      </c>
      <c r="AG15" s="161">
        <v>0</v>
      </c>
      <c r="AH15" s="162">
        <v>0</v>
      </c>
    </row>
    <row r="16" spans="2:34" ht="23.25" customHeight="1">
      <c r="B16" s="198" t="s">
        <v>354</v>
      </c>
      <c r="C16" s="165">
        <v>0</v>
      </c>
      <c r="D16" s="199">
        <v>0</v>
      </c>
      <c r="E16" s="198">
        <v>0</v>
      </c>
      <c r="F16" s="165">
        <v>0</v>
      </c>
      <c r="G16" s="165">
        <v>0</v>
      </c>
      <c r="H16" s="165">
        <v>0</v>
      </c>
      <c r="I16" s="165">
        <v>0</v>
      </c>
      <c r="J16" s="165">
        <v>0</v>
      </c>
      <c r="K16" s="165">
        <v>0</v>
      </c>
      <c r="L16" s="165">
        <v>0</v>
      </c>
      <c r="M16" s="165">
        <v>0</v>
      </c>
      <c r="N16" s="165">
        <v>0</v>
      </c>
      <c r="O16" s="165">
        <v>0</v>
      </c>
      <c r="P16" s="165">
        <v>0</v>
      </c>
      <c r="Q16" s="165">
        <v>0</v>
      </c>
      <c r="R16" s="166">
        <v>0</v>
      </c>
      <c r="S16" s="164">
        <v>0</v>
      </c>
      <c r="T16" s="165">
        <v>0</v>
      </c>
      <c r="U16" s="166">
        <v>0</v>
      </c>
      <c r="V16" s="200">
        <v>0</v>
      </c>
      <c r="X16" s="221">
        <v>0</v>
      </c>
      <c r="Y16" s="159">
        <v>0</v>
      </c>
      <c r="Z16" s="161">
        <v>0</v>
      </c>
      <c r="AA16" s="161">
        <v>0</v>
      </c>
      <c r="AB16" s="161">
        <v>0</v>
      </c>
      <c r="AC16" s="162">
        <v>0</v>
      </c>
      <c r="AD16" s="188">
        <v>0</v>
      </c>
      <c r="AE16" s="161">
        <v>0</v>
      </c>
      <c r="AF16" s="161">
        <v>0</v>
      </c>
      <c r="AG16" s="161">
        <v>0</v>
      </c>
      <c r="AH16" s="162">
        <v>0</v>
      </c>
    </row>
    <row r="17" spans="2:34" ht="23.25" customHeight="1">
      <c r="B17" s="198" t="s">
        <v>355</v>
      </c>
      <c r="C17" s="165">
        <v>0</v>
      </c>
      <c r="D17" s="199">
        <v>0</v>
      </c>
      <c r="E17" s="198">
        <v>0</v>
      </c>
      <c r="F17" s="165">
        <v>0</v>
      </c>
      <c r="G17" s="165">
        <v>0</v>
      </c>
      <c r="H17" s="165">
        <v>0</v>
      </c>
      <c r="I17" s="165">
        <v>0</v>
      </c>
      <c r="J17" s="165">
        <v>0</v>
      </c>
      <c r="K17" s="165">
        <v>0</v>
      </c>
      <c r="L17" s="165">
        <v>0</v>
      </c>
      <c r="M17" s="165">
        <v>0</v>
      </c>
      <c r="N17" s="165">
        <v>0</v>
      </c>
      <c r="O17" s="165">
        <v>0</v>
      </c>
      <c r="P17" s="165">
        <v>0</v>
      </c>
      <c r="Q17" s="165">
        <v>0</v>
      </c>
      <c r="R17" s="166">
        <v>0</v>
      </c>
      <c r="S17" s="164">
        <v>0</v>
      </c>
      <c r="T17" s="165">
        <v>0</v>
      </c>
      <c r="U17" s="166">
        <v>0</v>
      </c>
      <c r="V17" s="200">
        <v>0</v>
      </c>
      <c r="X17" s="221">
        <v>0</v>
      </c>
      <c r="Y17" s="159">
        <v>0</v>
      </c>
      <c r="Z17" s="161">
        <v>0</v>
      </c>
      <c r="AA17" s="161">
        <v>0</v>
      </c>
      <c r="AB17" s="161">
        <v>0</v>
      </c>
      <c r="AC17" s="162">
        <v>0</v>
      </c>
      <c r="AD17" s="188">
        <v>0</v>
      </c>
      <c r="AE17" s="161">
        <v>0</v>
      </c>
      <c r="AF17" s="161">
        <v>0</v>
      </c>
      <c r="AG17" s="161">
        <v>0</v>
      </c>
      <c r="AH17" s="162">
        <v>0</v>
      </c>
    </row>
    <row r="18" spans="2:34" ht="23.25" customHeight="1">
      <c r="B18" s="198" t="s">
        <v>356</v>
      </c>
      <c r="C18" s="165">
        <v>0</v>
      </c>
      <c r="D18" s="199">
        <v>0</v>
      </c>
      <c r="E18" s="198">
        <v>0</v>
      </c>
      <c r="F18" s="165">
        <v>0</v>
      </c>
      <c r="G18" s="165">
        <v>0</v>
      </c>
      <c r="H18" s="165">
        <v>0</v>
      </c>
      <c r="I18" s="165">
        <v>0</v>
      </c>
      <c r="J18" s="165">
        <v>0</v>
      </c>
      <c r="K18" s="165">
        <v>0</v>
      </c>
      <c r="L18" s="165">
        <v>0</v>
      </c>
      <c r="M18" s="165">
        <v>0</v>
      </c>
      <c r="N18" s="165">
        <v>0</v>
      </c>
      <c r="O18" s="165">
        <v>0</v>
      </c>
      <c r="P18" s="165">
        <v>0</v>
      </c>
      <c r="Q18" s="165">
        <v>0</v>
      </c>
      <c r="R18" s="166">
        <v>0</v>
      </c>
      <c r="S18" s="164">
        <v>0</v>
      </c>
      <c r="T18" s="165">
        <v>0</v>
      </c>
      <c r="U18" s="166">
        <v>0</v>
      </c>
      <c r="V18" s="200">
        <v>0</v>
      </c>
      <c r="X18" s="221">
        <v>0</v>
      </c>
      <c r="Y18" s="159">
        <v>0</v>
      </c>
      <c r="Z18" s="161">
        <v>0</v>
      </c>
      <c r="AA18" s="161">
        <v>0</v>
      </c>
      <c r="AB18" s="161">
        <v>0</v>
      </c>
      <c r="AC18" s="162">
        <v>0</v>
      </c>
      <c r="AD18" s="188">
        <v>0</v>
      </c>
      <c r="AE18" s="161">
        <v>0</v>
      </c>
      <c r="AF18" s="161">
        <v>0</v>
      </c>
      <c r="AG18" s="161">
        <v>0</v>
      </c>
      <c r="AH18" s="162">
        <v>0</v>
      </c>
    </row>
    <row r="19" spans="2:34" ht="23.25" customHeight="1">
      <c r="B19" s="198" t="s">
        <v>357</v>
      </c>
      <c r="C19" s="165">
        <v>0</v>
      </c>
      <c r="D19" s="199">
        <v>0</v>
      </c>
      <c r="E19" s="198">
        <v>0</v>
      </c>
      <c r="F19" s="165">
        <v>0</v>
      </c>
      <c r="G19" s="165">
        <v>0</v>
      </c>
      <c r="H19" s="165">
        <v>0</v>
      </c>
      <c r="I19" s="165">
        <v>0</v>
      </c>
      <c r="J19" s="165">
        <v>0</v>
      </c>
      <c r="K19" s="165">
        <v>0</v>
      </c>
      <c r="L19" s="165">
        <v>0</v>
      </c>
      <c r="M19" s="165">
        <v>0</v>
      </c>
      <c r="N19" s="165">
        <v>0</v>
      </c>
      <c r="O19" s="165">
        <v>0</v>
      </c>
      <c r="P19" s="165">
        <v>0</v>
      </c>
      <c r="Q19" s="165">
        <v>0</v>
      </c>
      <c r="R19" s="166">
        <v>0</v>
      </c>
      <c r="S19" s="164">
        <v>0</v>
      </c>
      <c r="T19" s="165">
        <v>0</v>
      </c>
      <c r="U19" s="166">
        <v>0</v>
      </c>
      <c r="V19" s="200">
        <v>0</v>
      </c>
      <c r="X19" s="221">
        <v>0</v>
      </c>
      <c r="Y19" s="159">
        <v>0</v>
      </c>
      <c r="Z19" s="161">
        <v>0</v>
      </c>
      <c r="AA19" s="161">
        <v>0</v>
      </c>
      <c r="AB19" s="161">
        <v>0</v>
      </c>
      <c r="AC19" s="162">
        <v>0</v>
      </c>
      <c r="AD19" s="188">
        <v>0</v>
      </c>
      <c r="AE19" s="161">
        <v>0</v>
      </c>
      <c r="AF19" s="161">
        <v>0</v>
      </c>
      <c r="AG19" s="161">
        <v>0</v>
      </c>
      <c r="AH19" s="162">
        <v>0</v>
      </c>
    </row>
    <row r="20" spans="2:34" ht="23.25" customHeight="1">
      <c r="B20" s="198" t="s">
        <v>358</v>
      </c>
      <c r="C20" s="165">
        <v>0</v>
      </c>
      <c r="D20" s="199">
        <v>0</v>
      </c>
      <c r="E20" s="198">
        <v>0</v>
      </c>
      <c r="F20" s="165">
        <v>0</v>
      </c>
      <c r="G20" s="165">
        <v>0</v>
      </c>
      <c r="H20" s="165">
        <v>0</v>
      </c>
      <c r="I20" s="165">
        <v>0</v>
      </c>
      <c r="J20" s="165">
        <v>0</v>
      </c>
      <c r="K20" s="165">
        <v>0</v>
      </c>
      <c r="L20" s="165">
        <v>0</v>
      </c>
      <c r="M20" s="165">
        <v>0</v>
      </c>
      <c r="N20" s="165">
        <v>0</v>
      </c>
      <c r="O20" s="165">
        <v>0</v>
      </c>
      <c r="P20" s="165">
        <v>0</v>
      </c>
      <c r="Q20" s="165">
        <v>0</v>
      </c>
      <c r="R20" s="166">
        <v>0</v>
      </c>
      <c r="S20" s="164">
        <v>0</v>
      </c>
      <c r="T20" s="165">
        <v>0</v>
      </c>
      <c r="U20" s="166">
        <v>0</v>
      </c>
      <c r="V20" s="200">
        <v>0</v>
      </c>
      <c r="X20" s="221">
        <v>0</v>
      </c>
      <c r="Y20" s="159">
        <v>0</v>
      </c>
      <c r="Z20" s="161">
        <v>0</v>
      </c>
      <c r="AA20" s="161">
        <v>0</v>
      </c>
      <c r="AB20" s="161">
        <v>0</v>
      </c>
      <c r="AC20" s="162">
        <v>0</v>
      </c>
      <c r="AD20" s="188">
        <v>0</v>
      </c>
      <c r="AE20" s="161">
        <v>0</v>
      </c>
      <c r="AF20" s="161">
        <v>0</v>
      </c>
      <c r="AG20" s="161">
        <v>0</v>
      </c>
      <c r="AH20" s="162">
        <v>0</v>
      </c>
    </row>
    <row r="21" spans="2:34" ht="23.25" customHeight="1">
      <c r="B21" s="198" t="s">
        <v>359</v>
      </c>
      <c r="C21" s="165">
        <v>0</v>
      </c>
      <c r="D21" s="199">
        <v>0</v>
      </c>
      <c r="E21" s="198">
        <v>0</v>
      </c>
      <c r="F21" s="165">
        <v>0</v>
      </c>
      <c r="G21" s="165">
        <v>0</v>
      </c>
      <c r="H21" s="165">
        <v>0</v>
      </c>
      <c r="I21" s="165">
        <v>0</v>
      </c>
      <c r="J21" s="165">
        <v>0</v>
      </c>
      <c r="K21" s="165">
        <v>0</v>
      </c>
      <c r="L21" s="165">
        <v>0</v>
      </c>
      <c r="M21" s="165">
        <v>0</v>
      </c>
      <c r="N21" s="165">
        <v>0</v>
      </c>
      <c r="O21" s="165">
        <v>0</v>
      </c>
      <c r="P21" s="165">
        <v>0</v>
      </c>
      <c r="Q21" s="165">
        <v>0</v>
      </c>
      <c r="R21" s="166">
        <v>0</v>
      </c>
      <c r="S21" s="164">
        <v>0</v>
      </c>
      <c r="T21" s="165">
        <v>0</v>
      </c>
      <c r="U21" s="166">
        <v>0</v>
      </c>
      <c r="V21" s="200">
        <v>0</v>
      </c>
      <c r="X21" s="221">
        <v>0</v>
      </c>
      <c r="Y21" s="159">
        <v>0</v>
      </c>
      <c r="Z21" s="161">
        <v>0</v>
      </c>
      <c r="AA21" s="161">
        <v>0</v>
      </c>
      <c r="AB21" s="161">
        <v>0</v>
      </c>
      <c r="AC21" s="162">
        <v>0</v>
      </c>
      <c r="AD21" s="188">
        <v>0</v>
      </c>
      <c r="AE21" s="161">
        <v>0</v>
      </c>
      <c r="AF21" s="161">
        <v>0</v>
      </c>
      <c r="AG21" s="161">
        <v>0</v>
      </c>
      <c r="AH21" s="162">
        <v>0</v>
      </c>
    </row>
    <row r="22" spans="2:34" ht="23.25" customHeight="1">
      <c r="B22" s="198" t="s">
        <v>360</v>
      </c>
      <c r="C22" s="165">
        <v>0</v>
      </c>
      <c r="D22" s="199">
        <v>0</v>
      </c>
      <c r="E22" s="198">
        <v>0</v>
      </c>
      <c r="F22" s="165">
        <v>0</v>
      </c>
      <c r="G22" s="165">
        <v>0</v>
      </c>
      <c r="H22" s="165">
        <v>0</v>
      </c>
      <c r="I22" s="165">
        <v>0</v>
      </c>
      <c r="J22" s="165">
        <v>0</v>
      </c>
      <c r="K22" s="165">
        <v>0</v>
      </c>
      <c r="L22" s="165">
        <v>0</v>
      </c>
      <c r="M22" s="165">
        <v>0</v>
      </c>
      <c r="N22" s="165">
        <v>0</v>
      </c>
      <c r="O22" s="165">
        <v>0</v>
      </c>
      <c r="P22" s="165">
        <v>0</v>
      </c>
      <c r="Q22" s="165">
        <v>0</v>
      </c>
      <c r="R22" s="166">
        <v>0</v>
      </c>
      <c r="S22" s="164">
        <v>0</v>
      </c>
      <c r="T22" s="165">
        <v>0</v>
      </c>
      <c r="U22" s="166">
        <v>0</v>
      </c>
      <c r="V22" s="200">
        <v>0</v>
      </c>
      <c r="X22" s="221">
        <v>0</v>
      </c>
      <c r="Y22" s="159">
        <v>0</v>
      </c>
      <c r="Z22" s="161">
        <v>0</v>
      </c>
      <c r="AA22" s="161">
        <v>0</v>
      </c>
      <c r="AB22" s="161">
        <v>0</v>
      </c>
      <c r="AC22" s="162">
        <v>0</v>
      </c>
      <c r="AD22" s="188">
        <v>0</v>
      </c>
      <c r="AE22" s="161">
        <v>0</v>
      </c>
      <c r="AF22" s="161">
        <v>0</v>
      </c>
      <c r="AG22" s="161">
        <v>0</v>
      </c>
      <c r="AH22" s="162">
        <v>0</v>
      </c>
    </row>
    <row r="23" spans="2:34" ht="23.25" customHeight="1">
      <c r="B23" s="198" t="s">
        <v>361</v>
      </c>
      <c r="C23" s="165">
        <v>0</v>
      </c>
      <c r="D23" s="199">
        <v>0</v>
      </c>
      <c r="E23" s="198">
        <v>0</v>
      </c>
      <c r="F23" s="165">
        <v>0</v>
      </c>
      <c r="G23" s="165">
        <v>0</v>
      </c>
      <c r="H23" s="165">
        <v>0</v>
      </c>
      <c r="I23" s="165">
        <v>0</v>
      </c>
      <c r="J23" s="165">
        <v>0</v>
      </c>
      <c r="K23" s="165">
        <v>0</v>
      </c>
      <c r="L23" s="165">
        <v>0</v>
      </c>
      <c r="M23" s="165">
        <v>0</v>
      </c>
      <c r="N23" s="165">
        <v>0</v>
      </c>
      <c r="O23" s="165">
        <v>0</v>
      </c>
      <c r="P23" s="165">
        <v>0</v>
      </c>
      <c r="Q23" s="165">
        <v>0</v>
      </c>
      <c r="R23" s="166">
        <v>0</v>
      </c>
      <c r="S23" s="164">
        <v>0</v>
      </c>
      <c r="T23" s="165">
        <v>0</v>
      </c>
      <c r="U23" s="166">
        <v>0</v>
      </c>
      <c r="V23" s="200">
        <v>0</v>
      </c>
      <c r="X23" s="221">
        <v>0</v>
      </c>
      <c r="Y23" s="159">
        <v>0</v>
      </c>
      <c r="Z23" s="161">
        <v>0</v>
      </c>
      <c r="AA23" s="161">
        <v>0</v>
      </c>
      <c r="AB23" s="161">
        <v>0</v>
      </c>
      <c r="AC23" s="162">
        <v>0</v>
      </c>
      <c r="AD23" s="188">
        <v>0</v>
      </c>
      <c r="AE23" s="161">
        <v>0</v>
      </c>
      <c r="AF23" s="161">
        <v>0</v>
      </c>
      <c r="AG23" s="161">
        <v>0</v>
      </c>
      <c r="AH23" s="162">
        <v>0</v>
      </c>
    </row>
    <row r="24" spans="2:34" ht="23.25" customHeight="1">
      <c r="B24" s="198" t="s">
        <v>362</v>
      </c>
      <c r="C24" s="165">
        <v>0</v>
      </c>
      <c r="D24" s="199">
        <v>0</v>
      </c>
      <c r="E24" s="198">
        <v>0</v>
      </c>
      <c r="F24" s="165">
        <v>0</v>
      </c>
      <c r="G24" s="165">
        <v>0</v>
      </c>
      <c r="H24" s="165">
        <v>0</v>
      </c>
      <c r="I24" s="165">
        <v>0</v>
      </c>
      <c r="J24" s="165">
        <v>0</v>
      </c>
      <c r="K24" s="165">
        <v>0</v>
      </c>
      <c r="L24" s="165">
        <v>0</v>
      </c>
      <c r="M24" s="165">
        <v>0</v>
      </c>
      <c r="N24" s="165">
        <v>0</v>
      </c>
      <c r="O24" s="165">
        <v>0</v>
      </c>
      <c r="P24" s="165">
        <v>0</v>
      </c>
      <c r="Q24" s="165">
        <v>0</v>
      </c>
      <c r="R24" s="166">
        <v>0</v>
      </c>
      <c r="S24" s="164">
        <v>0</v>
      </c>
      <c r="T24" s="165">
        <v>0</v>
      </c>
      <c r="U24" s="166">
        <v>0</v>
      </c>
      <c r="V24" s="200">
        <v>0</v>
      </c>
      <c r="X24" s="221">
        <v>0</v>
      </c>
      <c r="Y24" s="159">
        <v>0</v>
      </c>
      <c r="Z24" s="161">
        <v>0</v>
      </c>
      <c r="AA24" s="161">
        <v>0</v>
      </c>
      <c r="AB24" s="161">
        <v>0</v>
      </c>
      <c r="AC24" s="162">
        <v>0</v>
      </c>
      <c r="AD24" s="188">
        <v>0</v>
      </c>
      <c r="AE24" s="161">
        <v>0</v>
      </c>
      <c r="AF24" s="161">
        <v>0</v>
      </c>
      <c r="AG24" s="161">
        <v>0</v>
      </c>
      <c r="AH24" s="162">
        <v>0</v>
      </c>
    </row>
    <row r="25" spans="2:34" ht="23.25" customHeight="1" thickBot="1">
      <c r="B25" s="201" t="s">
        <v>363</v>
      </c>
      <c r="C25" s="173">
        <v>0</v>
      </c>
      <c r="D25" s="202">
        <v>0</v>
      </c>
      <c r="E25" s="201">
        <v>0</v>
      </c>
      <c r="F25" s="173">
        <v>0</v>
      </c>
      <c r="G25" s="173">
        <v>0</v>
      </c>
      <c r="H25" s="173">
        <v>0</v>
      </c>
      <c r="I25" s="173">
        <v>0</v>
      </c>
      <c r="J25" s="173">
        <v>0</v>
      </c>
      <c r="K25" s="173">
        <v>0</v>
      </c>
      <c r="L25" s="173">
        <v>0</v>
      </c>
      <c r="M25" s="173">
        <v>0</v>
      </c>
      <c r="N25" s="173">
        <v>0</v>
      </c>
      <c r="O25" s="173">
        <v>0</v>
      </c>
      <c r="P25" s="173">
        <v>0</v>
      </c>
      <c r="Q25" s="173">
        <v>0</v>
      </c>
      <c r="R25" s="174">
        <v>0</v>
      </c>
      <c r="S25" s="172">
        <v>0</v>
      </c>
      <c r="T25" s="173">
        <v>0</v>
      </c>
      <c r="U25" s="174">
        <v>0</v>
      </c>
      <c r="V25" s="203">
        <v>0</v>
      </c>
      <c r="X25" s="221">
        <v>0</v>
      </c>
      <c r="Y25" s="159">
        <v>0</v>
      </c>
      <c r="Z25" s="161">
        <v>0</v>
      </c>
      <c r="AA25" s="161">
        <v>0</v>
      </c>
      <c r="AB25" s="161">
        <v>0</v>
      </c>
      <c r="AC25" s="162">
        <v>0</v>
      </c>
      <c r="AD25" s="188">
        <v>0</v>
      </c>
      <c r="AE25" s="161">
        <v>0</v>
      </c>
      <c r="AF25" s="161">
        <v>0</v>
      </c>
      <c r="AG25" s="161">
        <v>0</v>
      </c>
      <c r="AH25" s="162">
        <v>0</v>
      </c>
    </row>
    <row r="26" spans="2:34" ht="23.25" customHeight="1" thickBot="1" thickTop="1">
      <c r="B26" s="204" t="s">
        <v>93</v>
      </c>
      <c r="C26" s="182">
        <f aca="true" t="shared" si="0" ref="C26:V26">SUM(C6:C25)</f>
        <v>0</v>
      </c>
      <c r="D26" s="205">
        <f t="shared" si="0"/>
        <v>0</v>
      </c>
      <c r="E26" s="206">
        <f t="shared" si="0"/>
        <v>0</v>
      </c>
      <c r="F26" s="182">
        <f t="shared" si="0"/>
        <v>0</v>
      </c>
      <c r="G26" s="182">
        <f t="shared" si="0"/>
        <v>0</v>
      </c>
      <c r="H26" s="182">
        <f t="shared" si="0"/>
        <v>0</v>
      </c>
      <c r="I26" s="182">
        <f t="shared" si="0"/>
        <v>0</v>
      </c>
      <c r="J26" s="182">
        <f t="shared" si="0"/>
        <v>0</v>
      </c>
      <c r="K26" s="182">
        <f t="shared" si="0"/>
        <v>0</v>
      </c>
      <c r="L26" s="182">
        <f t="shared" si="0"/>
        <v>0</v>
      </c>
      <c r="M26" s="182">
        <f t="shared" si="0"/>
        <v>0</v>
      </c>
      <c r="N26" s="182">
        <f t="shared" si="0"/>
        <v>0</v>
      </c>
      <c r="O26" s="182">
        <f t="shared" si="0"/>
        <v>0</v>
      </c>
      <c r="P26" s="182">
        <f t="shared" si="0"/>
        <v>0</v>
      </c>
      <c r="Q26" s="182">
        <f t="shared" si="0"/>
        <v>0</v>
      </c>
      <c r="R26" s="183">
        <f t="shared" si="0"/>
        <v>0</v>
      </c>
      <c r="S26" s="181">
        <f t="shared" si="0"/>
        <v>0</v>
      </c>
      <c r="T26" s="182">
        <f t="shared" si="0"/>
        <v>0</v>
      </c>
      <c r="U26" s="183">
        <f t="shared" si="0"/>
        <v>0</v>
      </c>
      <c r="V26" s="207">
        <f t="shared" si="0"/>
        <v>0</v>
      </c>
      <c r="X26" s="277">
        <f aca="true" t="shared" si="1" ref="X26:AH26">SUM(X6:X25)</f>
        <v>0</v>
      </c>
      <c r="Y26" s="278">
        <f t="shared" si="1"/>
        <v>0</v>
      </c>
      <c r="Z26" s="279">
        <f t="shared" si="1"/>
        <v>0</v>
      </c>
      <c r="AA26" s="279">
        <f t="shared" si="1"/>
        <v>0</v>
      </c>
      <c r="AB26" s="279">
        <f t="shared" si="1"/>
        <v>0</v>
      </c>
      <c r="AC26" s="280">
        <f t="shared" si="1"/>
        <v>0</v>
      </c>
      <c r="AD26" s="281">
        <f t="shared" si="1"/>
        <v>0</v>
      </c>
      <c r="AE26" s="279">
        <f t="shared" si="1"/>
        <v>0</v>
      </c>
      <c r="AF26" s="279">
        <f t="shared" si="1"/>
        <v>0</v>
      </c>
      <c r="AG26" s="279">
        <f t="shared" si="1"/>
        <v>0</v>
      </c>
      <c r="AH26" s="280">
        <f t="shared" si="1"/>
        <v>0</v>
      </c>
    </row>
    <row r="27" ht="13.5" thickTop="1"/>
  </sheetData>
  <sheetProtection/>
  <mergeCells count="38">
    <mergeCell ref="AE4:AE5"/>
    <mergeCell ref="AF4:AF5"/>
    <mergeCell ref="AG4:AG5"/>
    <mergeCell ref="AH4:AH5"/>
    <mergeCell ref="Y4:Y5"/>
    <mergeCell ref="Z4:Z5"/>
    <mergeCell ref="AA4:AA5"/>
    <mergeCell ref="AB4:AB5"/>
    <mergeCell ref="AC4:AC5"/>
    <mergeCell ref="AD4:AD5"/>
    <mergeCell ref="Z3:AC3"/>
    <mergeCell ref="AE3:AH3"/>
    <mergeCell ref="J4:J5"/>
    <mergeCell ref="K4:K5"/>
    <mergeCell ref="L4:L5"/>
    <mergeCell ref="M4:M5"/>
    <mergeCell ref="N4:N5"/>
    <mergeCell ref="O4:O5"/>
    <mergeCell ref="P4:P5"/>
    <mergeCell ref="Q4:Q5"/>
    <mergeCell ref="Y2:AC2"/>
    <mergeCell ref="AD2:AH2"/>
    <mergeCell ref="E3:E5"/>
    <mergeCell ref="F3:F5"/>
    <mergeCell ref="G3:G5"/>
    <mergeCell ref="H3:H5"/>
    <mergeCell ref="I3:I5"/>
    <mergeCell ref="J3:L3"/>
    <mergeCell ref="M3:R3"/>
    <mergeCell ref="S3:S5"/>
    <mergeCell ref="C2:C5"/>
    <mergeCell ref="D2:D5"/>
    <mergeCell ref="E2:R2"/>
    <mergeCell ref="V2:V5"/>
    <mergeCell ref="S2:U2"/>
    <mergeCell ref="X2:X5"/>
    <mergeCell ref="T3:U4"/>
    <mergeCell ref="R4:R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V28"/>
  <sheetViews>
    <sheetView view="pageBreakPreview" zoomScale="60" zoomScaleNormal="88" zoomScalePageLayoutView="0" workbookViewId="0" topLeftCell="A1">
      <pane xSplit="4" ySplit="5" topLeftCell="E24" activePane="bottomRight" state="frozen"/>
      <selection pane="topLeft" activeCell="A1" sqref="A1"/>
      <selection pane="topRight" activeCell="E1" sqref="E1"/>
      <selection pane="bottomLeft" activeCell="A6" sqref="A6"/>
      <selection pane="bottomRight" activeCell="AB26" sqref="AB26"/>
    </sheetView>
  </sheetViews>
  <sheetFormatPr defaultColWidth="8.875" defaultRowHeight="13.5"/>
  <cols>
    <col min="1" max="1" width="2.625" style="184" customWidth="1"/>
    <col min="2" max="2" width="22.50390625" style="184" customWidth="1"/>
    <col min="3" max="4" width="7.125" style="184" customWidth="1"/>
    <col min="5" max="22" width="7.50390625" style="184" customWidth="1"/>
    <col min="23" max="16384" width="8.875" style="184" customWidth="1"/>
  </cols>
  <sheetData>
    <row r="1" spans="2:22" s="155" customFormat="1" ht="21" customHeight="1" thickBot="1">
      <c r="B1" s="154" t="s">
        <v>257</v>
      </c>
      <c r="C1" s="329"/>
      <c r="D1" s="329"/>
      <c r="V1" s="269" t="s">
        <v>55</v>
      </c>
    </row>
    <row r="2" spans="1:22" s="329" customFormat="1" ht="30" customHeight="1" thickTop="1">
      <c r="A2" s="270"/>
      <c r="B2" s="185"/>
      <c r="C2" s="571" t="s">
        <v>114</v>
      </c>
      <c r="D2" s="564" t="s">
        <v>212</v>
      </c>
      <c r="E2" s="695" t="s">
        <v>258</v>
      </c>
      <c r="F2" s="670"/>
      <c r="G2" s="670"/>
      <c r="H2" s="670"/>
      <c r="I2" s="670"/>
      <c r="J2" s="670"/>
      <c r="K2" s="670"/>
      <c r="L2" s="670"/>
      <c r="M2" s="670"/>
      <c r="N2" s="670"/>
      <c r="O2" s="670"/>
      <c r="P2" s="670"/>
      <c r="Q2" s="670"/>
      <c r="R2" s="671"/>
      <c r="S2" s="598" t="s">
        <v>216</v>
      </c>
      <c r="T2" s="598"/>
      <c r="U2" s="599"/>
      <c r="V2" s="594" t="s">
        <v>217</v>
      </c>
    </row>
    <row r="3" spans="1:22" s="329" customFormat="1" ht="28.5" customHeight="1">
      <c r="A3" s="270"/>
      <c r="B3" s="186"/>
      <c r="C3" s="550"/>
      <c r="D3" s="561"/>
      <c r="E3" s="630" t="s">
        <v>221</v>
      </c>
      <c r="F3" s="545" t="s">
        <v>222</v>
      </c>
      <c r="G3" s="545" t="s">
        <v>223</v>
      </c>
      <c r="H3" s="545" t="s">
        <v>224</v>
      </c>
      <c r="I3" s="545" t="s">
        <v>72</v>
      </c>
      <c r="J3" s="676" t="s">
        <v>225</v>
      </c>
      <c r="K3" s="676"/>
      <c r="L3" s="676"/>
      <c r="M3" s="676" t="s">
        <v>226</v>
      </c>
      <c r="N3" s="676"/>
      <c r="O3" s="676"/>
      <c r="P3" s="676"/>
      <c r="Q3" s="676"/>
      <c r="R3" s="677"/>
      <c r="S3" s="697"/>
      <c r="T3" s="665" t="s">
        <v>227</v>
      </c>
      <c r="U3" s="666"/>
      <c r="V3" s="595"/>
    </row>
    <row r="4" spans="1:22" s="329" customFormat="1" ht="27" customHeight="1">
      <c r="A4" s="270"/>
      <c r="B4" s="186"/>
      <c r="C4" s="550"/>
      <c r="D4" s="561"/>
      <c r="E4" s="630"/>
      <c r="F4" s="545"/>
      <c r="G4" s="545"/>
      <c r="H4" s="545"/>
      <c r="I4" s="545"/>
      <c r="J4" s="545" t="s">
        <v>229</v>
      </c>
      <c r="K4" s="545" t="s">
        <v>230</v>
      </c>
      <c r="L4" s="545" t="s">
        <v>231</v>
      </c>
      <c r="M4" s="545" t="s">
        <v>232</v>
      </c>
      <c r="N4" s="545" t="s">
        <v>233</v>
      </c>
      <c r="O4" s="545" t="s">
        <v>259</v>
      </c>
      <c r="P4" s="545" t="s">
        <v>260</v>
      </c>
      <c r="Q4" s="545" t="s">
        <v>261</v>
      </c>
      <c r="R4" s="546" t="s">
        <v>72</v>
      </c>
      <c r="S4" s="697"/>
      <c r="T4" s="615"/>
      <c r="U4" s="668"/>
      <c r="V4" s="595"/>
    </row>
    <row r="5" spans="1:22" s="157" customFormat="1" ht="209.25" customHeight="1">
      <c r="A5" s="236"/>
      <c r="B5" s="187"/>
      <c r="C5" s="550"/>
      <c r="D5" s="561"/>
      <c r="E5" s="630"/>
      <c r="F5" s="545"/>
      <c r="G5" s="545"/>
      <c r="H5" s="545"/>
      <c r="I5" s="545"/>
      <c r="J5" s="545"/>
      <c r="K5" s="545"/>
      <c r="L5" s="545"/>
      <c r="M5" s="545"/>
      <c r="N5" s="545"/>
      <c r="O5" s="545"/>
      <c r="P5" s="545"/>
      <c r="Q5" s="545"/>
      <c r="R5" s="546"/>
      <c r="S5" s="697"/>
      <c r="T5" s="395" t="s">
        <v>243</v>
      </c>
      <c r="U5" s="393" t="s">
        <v>244</v>
      </c>
      <c r="V5" s="595"/>
    </row>
    <row r="6" spans="2:22" s="155" customFormat="1" ht="23.25" customHeight="1">
      <c r="B6" s="159" t="s">
        <v>344</v>
      </c>
      <c r="C6" s="161">
        <v>2</v>
      </c>
      <c r="D6" s="160">
        <v>0</v>
      </c>
      <c r="E6" s="159">
        <v>0</v>
      </c>
      <c r="F6" s="161">
        <v>0</v>
      </c>
      <c r="G6" s="161">
        <v>0</v>
      </c>
      <c r="H6" s="161">
        <v>0</v>
      </c>
      <c r="I6" s="161">
        <v>0</v>
      </c>
      <c r="J6" s="161">
        <v>0</v>
      </c>
      <c r="K6" s="161">
        <v>0</v>
      </c>
      <c r="L6" s="161">
        <v>0</v>
      </c>
      <c r="M6" s="161">
        <v>0</v>
      </c>
      <c r="N6" s="161">
        <v>0</v>
      </c>
      <c r="O6" s="161">
        <v>0</v>
      </c>
      <c r="P6" s="161">
        <v>0</v>
      </c>
      <c r="Q6" s="161">
        <v>0</v>
      </c>
      <c r="R6" s="162">
        <v>0</v>
      </c>
      <c r="S6" s="188">
        <v>0</v>
      </c>
      <c r="T6" s="161">
        <v>0</v>
      </c>
      <c r="U6" s="162">
        <v>0</v>
      </c>
      <c r="V6" s="163">
        <v>0</v>
      </c>
    </row>
    <row r="7" spans="2:22" s="155" customFormat="1" ht="23.25" customHeight="1">
      <c r="B7" s="159" t="s">
        <v>345</v>
      </c>
      <c r="C7" s="161">
        <v>1</v>
      </c>
      <c r="D7" s="160">
        <v>0</v>
      </c>
      <c r="E7" s="159">
        <v>0</v>
      </c>
      <c r="F7" s="161">
        <v>0</v>
      </c>
      <c r="G7" s="161">
        <v>0</v>
      </c>
      <c r="H7" s="161">
        <v>0</v>
      </c>
      <c r="I7" s="161">
        <v>0</v>
      </c>
      <c r="J7" s="161">
        <v>0</v>
      </c>
      <c r="K7" s="161">
        <v>0</v>
      </c>
      <c r="L7" s="161">
        <v>0</v>
      </c>
      <c r="M7" s="161">
        <v>0</v>
      </c>
      <c r="N7" s="161">
        <v>0</v>
      </c>
      <c r="O7" s="161">
        <v>0</v>
      </c>
      <c r="P7" s="161">
        <v>0</v>
      </c>
      <c r="Q7" s="161">
        <v>0</v>
      </c>
      <c r="R7" s="162">
        <v>0</v>
      </c>
      <c r="S7" s="188">
        <v>0</v>
      </c>
      <c r="T7" s="161">
        <v>0</v>
      </c>
      <c r="U7" s="162">
        <v>0</v>
      </c>
      <c r="V7" s="163">
        <v>0</v>
      </c>
    </row>
    <row r="8" spans="2:22" s="155" customFormat="1" ht="23.25" customHeight="1">
      <c r="B8" s="159" t="s">
        <v>346</v>
      </c>
      <c r="C8" s="161">
        <v>4</v>
      </c>
      <c r="D8" s="160">
        <v>2</v>
      </c>
      <c r="E8" s="159">
        <v>0</v>
      </c>
      <c r="F8" s="161">
        <v>1</v>
      </c>
      <c r="G8" s="161">
        <v>1</v>
      </c>
      <c r="H8" s="161">
        <v>0</v>
      </c>
      <c r="I8" s="161">
        <v>0</v>
      </c>
      <c r="J8" s="161">
        <v>0</v>
      </c>
      <c r="K8" s="161">
        <v>1</v>
      </c>
      <c r="L8" s="161">
        <v>0</v>
      </c>
      <c r="M8" s="161">
        <v>0</v>
      </c>
      <c r="N8" s="161">
        <v>0</v>
      </c>
      <c r="O8" s="161">
        <v>0</v>
      </c>
      <c r="P8" s="161">
        <v>0</v>
      </c>
      <c r="Q8" s="161">
        <v>0</v>
      </c>
      <c r="R8" s="162">
        <v>0</v>
      </c>
      <c r="S8" s="188">
        <v>0</v>
      </c>
      <c r="T8" s="161">
        <v>0</v>
      </c>
      <c r="U8" s="162">
        <v>2</v>
      </c>
      <c r="V8" s="163">
        <v>0</v>
      </c>
    </row>
    <row r="9" spans="2:22" s="155" customFormat="1" ht="23.25" customHeight="1">
      <c r="B9" s="159" t="s">
        <v>347</v>
      </c>
      <c r="C9" s="161">
        <v>3</v>
      </c>
      <c r="D9" s="160">
        <v>2</v>
      </c>
      <c r="E9" s="159">
        <v>1</v>
      </c>
      <c r="F9" s="161">
        <v>0</v>
      </c>
      <c r="G9" s="161">
        <v>0</v>
      </c>
      <c r="H9" s="161">
        <v>1</v>
      </c>
      <c r="I9" s="161">
        <v>0</v>
      </c>
      <c r="J9" s="161">
        <v>0</v>
      </c>
      <c r="K9" s="161">
        <v>1</v>
      </c>
      <c r="L9" s="161">
        <v>0</v>
      </c>
      <c r="M9" s="161">
        <v>0</v>
      </c>
      <c r="N9" s="161">
        <v>0</v>
      </c>
      <c r="O9" s="161">
        <v>0</v>
      </c>
      <c r="P9" s="161">
        <v>0</v>
      </c>
      <c r="Q9" s="161">
        <v>0</v>
      </c>
      <c r="R9" s="162">
        <v>1</v>
      </c>
      <c r="S9" s="188">
        <v>0</v>
      </c>
      <c r="T9" s="161">
        <v>0</v>
      </c>
      <c r="U9" s="162">
        <v>2</v>
      </c>
      <c r="V9" s="163">
        <v>0</v>
      </c>
    </row>
    <row r="10" spans="2:22" s="155" customFormat="1" ht="23.25" customHeight="1">
      <c r="B10" s="159" t="s">
        <v>348</v>
      </c>
      <c r="C10" s="161">
        <v>9</v>
      </c>
      <c r="D10" s="160">
        <v>1</v>
      </c>
      <c r="E10" s="159">
        <v>0</v>
      </c>
      <c r="F10" s="161">
        <v>0</v>
      </c>
      <c r="G10" s="161">
        <v>0</v>
      </c>
      <c r="H10" s="161">
        <v>1</v>
      </c>
      <c r="I10" s="161">
        <v>0</v>
      </c>
      <c r="J10" s="161">
        <v>0</v>
      </c>
      <c r="K10" s="161">
        <v>0</v>
      </c>
      <c r="L10" s="161">
        <v>0</v>
      </c>
      <c r="M10" s="161">
        <v>0</v>
      </c>
      <c r="N10" s="161">
        <v>0</v>
      </c>
      <c r="O10" s="161">
        <v>0</v>
      </c>
      <c r="P10" s="161">
        <v>0</v>
      </c>
      <c r="Q10" s="161">
        <v>0</v>
      </c>
      <c r="R10" s="162">
        <v>1</v>
      </c>
      <c r="S10" s="188">
        <v>0</v>
      </c>
      <c r="T10" s="161">
        <v>0</v>
      </c>
      <c r="U10" s="162">
        <v>6</v>
      </c>
      <c r="V10" s="163">
        <v>0</v>
      </c>
    </row>
    <row r="11" spans="2:22" s="155" customFormat="1" ht="23.25" customHeight="1">
      <c r="B11" s="159" t="s">
        <v>349</v>
      </c>
      <c r="C11" s="161">
        <v>3</v>
      </c>
      <c r="D11" s="160">
        <v>2</v>
      </c>
      <c r="E11" s="159">
        <v>0</v>
      </c>
      <c r="F11" s="161">
        <v>0</v>
      </c>
      <c r="G11" s="161">
        <v>0</v>
      </c>
      <c r="H11" s="161">
        <v>2</v>
      </c>
      <c r="I11" s="161">
        <v>0</v>
      </c>
      <c r="J11" s="161">
        <v>0</v>
      </c>
      <c r="K11" s="161">
        <v>0</v>
      </c>
      <c r="L11" s="161">
        <v>0</v>
      </c>
      <c r="M11" s="161">
        <v>0</v>
      </c>
      <c r="N11" s="161">
        <v>2</v>
      </c>
      <c r="O11" s="161">
        <v>0</v>
      </c>
      <c r="P11" s="161">
        <v>0</v>
      </c>
      <c r="Q11" s="161">
        <v>0</v>
      </c>
      <c r="R11" s="162">
        <v>0</v>
      </c>
      <c r="S11" s="188">
        <v>0</v>
      </c>
      <c r="T11" s="161">
        <v>0</v>
      </c>
      <c r="U11" s="162">
        <v>2</v>
      </c>
      <c r="V11" s="163">
        <v>0</v>
      </c>
    </row>
    <row r="12" spans="2:22" s="155" customFormat="1" ht="23.25" customHeight="1">
      <c r="B12" s="159" t="s">
        <v>350</v>
      </c>
      <c r="C12" s="161">
        <v>0</v>
      </c>
      <c r="D12" s="160">
        <v>0</v>
      </c>
      <c r="E12" s="159">
        <v>0</v>
      </c>
      <c r="F12" s="161">
        <v>0</v>
      </c>
      <c r="G12" s="161">
        <v>0</v>
      </c>
      <c r="H12" s="161">
        <v>0</v>
      </c>
      <c r="I12" s="161">
        <v>0</v>
      </c>
      <c r="J12" s="161">
        <v>0</v>
      </c>
      <c r="K12" s="161">
        <v>0</v>
      </c>
      <c r="L12" s="161">
        <v>0</v>
      </c>
      <c r="M12" s="161">
        <v>0</v>
      </c>
      <c r="N12" s="161">
        <v>0</v>
      </c>
      <c r="O12" s="161">
        <v>0</v>
      </c>
      <c r="P12" s="161">
        <v>0</v>
      </c>
      <c r="Q12" s="161">
        <v>0</v>
      </c>
      <c r="R12" s="162">
        <v>0</v>
      </c>
      <c r="S12" s="188">
        <v>0</v>
      </c>
      <c r="T12" s="161">
        <v>0</v>
      </c>
      <c r="U12" s="162">
        <v>0</v>
      </c>
      <c r="V12" s="163">
        <v>0</v>
      </c>
    </row>
    <row r="13" spans="2:22" s="155" customFormat="1" ht="23.25" customHeight="1">
      <c r="B13" s="159" t="s">
        <v>351</v>
      </c>
      <c r="C13" s="161">
        <v>1</v>
      </c>
      <c r="D13" s="160">
        <v>1</v>
      </c>
      <c r="E13" s="159">
        <v>0</v>
      </c>
      <c r="F13" s="161">
        <v>0</v>
      </c>
      <c r="G13" s="161">
        <v>0</v>
      </c>
      <c r="H13" s="161">
        <v>1</v>
      </c>
      <c r="I13" s="161">
        <v>0</v>
      </c>
      <c r="J13" s="161">
        <v>0</v>
      </c>
      <c r="K13" s="161">
        <v>0</v>
      </c>
      <c r="L13" s="161">
        <v>0</v>
      </c>
      <c r="M13" s="161">
        <v>0</v>
      </c>
      <c r="N13" s="161">
        <v>0</v>
      </c>
      <c r="O13" s="161">
        <v>0</v>
      </c>
      <c r="P13" s="161">
        <v>1</v>
      </c>
      <c r="Q13" s="161">
        <v>0</v>
      </c>
      <c r="R13" s="162">
        <v>0</v>
      </c>
      <c r="S13" s="188">
        <v>0</v>
      </c>
      <c r="T13" s="161">
        <v>0</v>
      </c>
      <c r="U13" s="162">
        <v>1</v>
      </c>
      <c r="V13" s="163">
        <v>0</v>
      </c>
    </row>
    <row r="14" spans="2:22" s="155" customFormat="1" ht="23.25" customHeight="1">
      <c r="B14" s="159" t="s">
        <v>352</v>
      </c>
      <c r="C14" s="161">
        <v>1</v>
      </c>
      <c r="D14" s="160">
        <v>0</v>
      </c>
      <c r="E14" s="159">
        <v>0</v>
      </c>
      <c r="F14" s="161">
        <v>0</v>
      </c>
      <c r="G14" s="161">
        <v>0</v>
      </c>
      <c r="H14" s="161">
        <v>0</v>
      </c>
      <c r="I14" s="161">
        <v>0</v>
      </c>
      <c r="J14" s="161">
        <v>0</v>
      </c>
      <c r="K14" s="161">
        <v>0</v>
      </c>
      <c r="L14" s="161">
        <v>0</v>
      </c>
      <c r="M14" s="161">
        <v>0</v>
      </c>
      <c r="N14" s="161">
        <v>0</v>
      </c>
      <c r="O14" s="161">
        <v>0</v>
      </c>
      <c r="P14" s="161">
        <v>0</v>
      </c>
      <c r="Q14" s="161">
        <v>0</v>
      </c>
      <c r="R14" s="162">
        <v>0</v>
      </c>
      <c r="S14" s="188">
        <v>0</v>
      </c>
      <c r="T14" s="161">
        <v>0</v>
      </c>
      <c r="U14" s="162">
        <v>0</v>
      </c>
      <c r="V14" s="163">
        <v>0</v>
      </c>
    </row>
    <row r="15" spans="2:22" s="155" customFormat="1" ht="23.25" customHeight="1">
      <c r="B15" s="159" t="s">
        <v>353</v>
      </c>
      <c r="C15" s="161">
        <v>0</v>
      </c>
      <c r="D15" s="160">
        <v>0</v>
      </c>
      <c r="E15" s="159">
        <v>0</v>
      </c>
      <c r="F15" s="161">
        <v>0</v>
      </c>
      <c r="G15" s="161">
        <v>0</v>
      </c>
      <c r="H15" s="161">
        <v>0</v>
      </c>
      <c r="I15" s="161">
        <v>0</v>
      </c>
      <c r="J15" s="161">
        <v>0</v>
      </c>
      <c r="K15" s="161">
        <v>0</v>
      </c>
      <c r="L15" s="161">
        <v>0</v>
      </c>
      <c r="M15" s="161">
        <v>0</v>
      </c>
      <c r="N15" s="161">
        <v>0</v>
      </c>
      <c r="O15" s="161">
        <v>0</v>
      </c>
      <c r="P15" s="161">
        <v>0</v>
      </c>
      <c r="Q15" s="161">
        <v>0</v>
      </c>
      <c r="R15" s="162">
        <v>0</v>
      </c>
      <c r="S15" s="188">
        <v>0</v>
      </c>
      <c r="T15" s="161">
        <v>0</v>
      </c>
      <c r="U15" s="162">
        <v>0</v>
      </c>
      <c r="V15" s="163">
        <v>0</v>
      </c>
    </row>
    <row r="16" spans="2:22" s="155" customFormat="1" ht="23.25" customHeight="1">
      <c r="B16" s="159" t="s">
        <v>354</v>
      </c>
      <c r="C16" s="161">
        <v>7</v>
      </c>
      <c r="D16" s="160">
        <v>6</v>
      </c>
      <c r="E16" s="159">
        <v>0</v>
      </c>
      <c r="F16" s="161">
        <v>0</v>
      </c>
      <c r="G16" s="161">
        <v>4</v>
      </c>
      <c r="H16" s="161">
        <v>2</v>
      </c>
      <c r="I16" s="161">
        <v>0</v>
      </c>
      <c r="J16" s="161">
        <v>0</v>
      </c>
      <c r="K16" s="161">
        <v>0</v>
      </c>
      <c r="L16" s="161">
        <v>0</v>
      </c>
      <c r="M16" s="161">
        <v>0</v>
      </c>
      <c r="N16" s="161">
        <v>0</v>
      </c>
      <c r="O16" s="161">
        <v>0</v>
      </c>
      <c r="P16" s="161">
        <v>1</v>
      </c>
      <c r="Q16" s="161">
        <v>1</v>
      </c>
      <c r="R16" s="162">
        <v>0</v>
      </c>
      <c r="S16" s="188">
        <v>0</v>
      </c>
      <c r="T16" s="161">
        <v>7</v>
      </c>
      <c r="U16" s="162">
        <v>0</v>
      </c>
      <c r="V16" s="163">
        <v>0</v>
      </c>
    </row>
    <row r="17" spans="2:22" s="155" customFormat="1" ht="23.25" customHeight="1">
      <c r="B17" s="159" t="s">
        <v>355</v>
      </c>
      <c r="C17" s="161">
        <v>0</v>
      </c>
      <c r="D17" s="160">
        <v>0</v>
      </c>
      <c r="E17" s="159">
        <v>0</v>
      </c>
      <c r="F17" s="161">
        <v>0</v>
      </c>
      <c r="G17" s="161">
        <v>0</v>
      </c>
      <c r="H17" s="161">
        <v>0</v>
      </c>
      <c r="I17" s="161">
        <v>0</v>
      </c>
      <c r="J17" s="161">
        <v>0</v>
      </c>
      <c r="K17" s="161">
        <v>0</v>
      </c>
      <c r="L17" s="161">
        <v>0</v>
      </c>
      <c r="M17" s="161">
        <v>0</v>
      </c>
      <c r="N17" s="161">
        <v>0</v>
      </c>
      <c r="O17" s="161">
        <v>0</v>
      </c>
      <c r="P17" s="161">
        <v>0</v>
      </c>
      <c r="Q17" s="161">
        <v>0</v>
      </c>
      <c r="R17" s="162">
        <v>0</v>
      </c>
      <c r="S17" s="188">
        <v>0</v>
      </c>
      <c r="T17" s="161">
        <v>0</v>
      </c>
      <c r="U17" s="162">
        <v>0</v>
      </c>
      <c r="V17" s="163">
        <v>0</v>
      </c>
    </row>
    <row r="18" spans="2:22" s="155" customFormat="1" ht="23.25" customHeight="1">
      <c r="B18" s="159" t="s">
        <v>356</v>
      </c>
      <c r="C18" s="161">
        <v>11</v>
      </c>
      <c r="D18" s="160">
        <v>11</v>
      </c>
      <c r="E18" s="159">
        <v>0</v>
      </c>
      <c r="F18" s="161">
        <v>0</v>
      </c>
      <c r="G18" s="161">
        <v>1</v>
      </c>
      <c r="H18" s="161">
        <v>10</v>
      </c>
      <c r="I18" s="161">
        <v>0</v>
      </c>
      <c r="J18" s="161">
        <v>0</v>
      </c>
      <c r="K18" s="161">
        <v>0</v>
      </c>
      <c r="L18" s="161">
        <v>0</v>
      </c>
      <c r="M18" s="161">
        <v>0</v>
      </c>
      <c r="N18" s="161">
        <v>0</v>
      </c>
      <c r="O18" s="161">
        <v>0</v>
      </c>
      <c r="P18" s="161">
        <v>0</v>
      </c>
      <c r="Q18" s="161">
        <v>0</v>
      </c>
      <c r="R18" s="162">
        <v>10</v>
      </c>
      <c r="S18" s="188">
        <v>0</v>
      </c>
      <c r="T18" s="161">
        <v>0</v>
      </c>
      <c r="U18" s="162">
        <v>11</v>
      </c>
      <c r="V18" s="163">
        <v>0</v>
      </c>
    </row>
    <row r="19" spans="2:22" s="155" customFormat="1" ht="23.25" customHeight="1">
      <c r="B19" s="159" t="s">
        <v>357</v>
      </c>
      <c r="C19" s="161">
        <v>7</v>
      </c>
      <c r="D19" s="160">
        <v>7</v>
      </c>
      <c r="E19" s="159">
        <v>0</v>
      </c>
      <c r="F19" s="161">
        <v>0</v>
      </c>
      <c r="G19" s="161">
        <v>0</v>
      </c>
      <c r="H19" s="161">
        <v>7</v>
      </c>
      <c r="I19" s="161">
        <v>0</v>
      </c>
      <c r="J19" s="161">
        <v>0</v>
      </c>
      <c r="K19" s="161">
        <v>0</v>
      </c>
      <c r="L19" s="161">
        <v>0</v>
      </c>
      <c r="M19" s="161">
        <v>0</v>
      </c>
      <c r="N19" s="161">
        <v>0</v>
      </c>
      <c r="O19" s="161">
        <v>0</v>
      </c>
      <c r="P19" s="161">
        <v>0</v>
      </c>
      <c r="Q19" s="161">
        <v>0</v>
      </c>
      <c r="R19" s="162">
        <v>7</v>
      </c>
      <c r="S19" s="188">
        <v>0</v>
      </c>
      <c r="T19" s="161">
        <v>0</v>
      </c>
      <c r="U19" s="162">
        <v>7</v>
      </c>
      <c r="V19" s="163">
        <v>0</v>
      </c>
    </row>
    <row r="20" spans="2:22" s="155" customFormat="1" ht="23.25" customHeight="1">
      <c r="B20" s="159" t="s">
        <v>358</v>
      </c>
      <c r="C20" s="161">
        <v>40</v>
      </c>
      <c r="D20" s="160">
        <v>34</v>
      </c>
      <c r="E20" s="159">
        <v>0</v>
      </c>
      <c r="F20" s="161">
        <v>0</v>
      </c>
      <c r="G20" s="161">
        <v>30</v>
      </c>
      <c r="H20" s="161">
        <v>4</v>
      </c>
      <c r="I20" s="161">
        <v>0</v>
      </c>
      <c r="J20" s="161">
        <v>0</v>
      </c>
      <c r="K20" s="161">
        <v>0</v>
      </c>
      <c r="L20" s="161">
        <v>0</v>
      </c>
      <c r="M20" s="161">
        <v>0</v>
      </c>
      <c r="N20" s="161">
        <v>0</v>
      </c>
      <c r="O20" s="161">
        <v>0</v>
      </c>
      <c r="P20" s="161">
        <v>4</v>
      </c>
      <c r="Q20" s="161">
        <v>0</v>
      </c>
      <c r="R20" s="162">
        <v>0</v>
      </c>
      <c r="S20" s="188">
        <v>0</v>
      </c>
      <c r="T20" s="161">
        <v>34</v>
      </c>
      <c r="U20" s="162">
        <v>34</v>
      </c>
      <c r="V20" s="163">
        <v>0</v>
      </c>
    </row>
    <row r="21" spans="2:22" s="155" customFormat="1" ht="23.25" customHeight="1">
      <c r="B21" s="159" t="s">
        <v>359</v>
      </c>
      <c r="C21" s="161">
        <v>3</v>
      </c>
      <c r="D21" s="160">
        <v>3</v>
      </c>
      <c r="E21" s="159">
        <v>1</v>
      </c>
      <c r="F21" s="161">
        <v>0</v>
      </c>
      <c r="G21" s="161">
        <v>1</v>
      </c>
      <c r="H21" s="161">
        <v>1</v>
      </c>
      <c r="I21" s="161">
        <v>0</v>
      </c>
      <c r="J21" s="161">
        <v>1</v>
      </c>
      <c r="K21" s="161">
        <v>0</v>
      </c>
      <c r="L21" s="161">
        <v>0</v>
      </c>
      <c r="M21" s="161">
        <v>0</v>
      </c>
      <c r="N21" s="161">
        <v>0</v>
      </c>
      <c r="O21" s="161">
        <v>0</v>
      </c>
      <c r="P21" s="161">
        <v>0</v>
      </c>
      <c r="Q21" s="161">
        <v>1</v>
      </c>
      <c r="R21" s="162">
        <v>1</v>
      </c>
      <c r="S21" s="188">
        <v>0</v>
      </c>
      <c r="T21" s="161">
        <v>0</v>
      </c>
      <c r="U21" s="162">
        <v>3</v>
      </c>
      <c r="V21" s="163">
        <v>0</v>
      </c>
    </row>
    <row r="22" spans="2:22" s="155" customFormat="1" ht="23.25" customHeight="1">
      <c r="B22" s="159" t="s">
        <v>360</v>
      </c>
      <c r="C22" s="161">
        <v>6</v>
      </c>
      <c r="D22" s="160">
        <v>3</v>
      </c>
      <c r="E22" s="159">
        <v>0</v>
      </c>
      <c r="F22" s="161">
        <v>0</v>
      </c>
      <c r="G22" s="161">
        <v>3</v>
      </c>
      <c r="H22" s="161">
        <v>0</v>
      </c>
      <c r="I22" s="161">
        <v>0</v>
      </c>
      <c r="J22" s="161">
        <v>0</v>
      </c>
      <c r="K22" s="161">
        <v>0</v>
      </c>
      <c r="L22" s="161">
        <v>0</v>
      </c>
      <c r="M22" s="161">
        <v>0</v>
      </c>
      <c r="N22" s="161">
        <v>0</v>
      </c>
      <c r="O22" s="161">
        <v>0</v>
      </c>
      <c r="P22" s="161">
        <v>0</v>
      </c>
      <c r="Q22" s="161">
        <v>0</v>
      </c>
      <c r="R22" s="162">
        <v>0</v>
      </c>
      <c r="S22" s="188">
        <v>0</v>
      </c>
      <c r="T22" s="161">
        <v>0</v>
      </c>
      <c r="U22" s="162">
        <v>6</v>
      </c>
      <c r="V22" s="163">
        <v>0</v>
      </c>
    </row>
    <row r="23" spans="2:22" s="155" customFormat="1" ht="23.25" customHeight="1">
      <c r="B23" s="159" t="s">
        <v>361</v>
      </c>
      <c r="C23" s="161">
        <v>0</v>
      </c>
      <c r="D23" s="160">
        <v>0</v>
      </c>
      <c r="E23" s="159">
        <v>0</v>
      </c>
      <c r="F23" s="161">
        <v>0</v>
      </c>
      <c r="G23" s="161">
        <v>0</v>
      </c>
      <c r="H23" s="161">
        <v>0</v>
      </c>
      <c r="I23" s="161">
        <v>0</v>
      </c>
      <c r="J23" s="161">
        <v>0</v>
      </c>
      <c r="K23" s="161">
        <v>0</v>
      </c>
      <c r="L23" s="161">
        <v>0</v>
      </c>
      <c r="M23" s="161">
        <v>0</v>
      </c>
      <c r="N23" s="161">
        <v>0</v>
      </c>
      <c r="O23" s="161">
        <v>0</v>
      </c>
      <c r="P23" s="161">
        <v>0</v>
      </c>
      <c r="Q23" s="161">
        <v>0</v>
      </c>
      <c r="R23" s="162">
        <v>0</v>
      </c>
      <c r="S23" s="188">
        <v>0</v>
      </c>
      <c r="T23" s="161">
        <v>0</v>
      </c>
      <c r="U23" s="162">
        <v>0</v>
      </c>
      <c r="V23" s="163">
        <v>0</v>
      </c>
    </row>
    <row r="24" spans="2:22" s="155" customFormat="1" ht="23.25" customHeight="1">
      <c r="B24" s="159" t="s">
        <v>362</v>
      </c>
      <c r="C24" s="161">
        <v>12</v>
      </c>
      <c r="D24" s="160">
        <v>8</v>
      </c>
      <c r="E24" s="159">
        <v>0</v>
      </c>
      <c r="F24" s="161">
        <v>1</v>
      </c>
      <c r="G24" s="161">
        <v>7</v>
      </c>
      <c r="H24" s="161">
        <v>0</v>
      </c>
      <c r="I24" s="161">
        <v>0</v>
      </c>
      <c r="J24" s="161">
        <v>1</v>
      </c>
      <c r="K24" s="161">
        <v>0</v>
      </c>
      <c r="L24" s="161">
        <v>0</v>
      </c>
      <c r="M24" s="161">
        <v>0</v>
      </c>
      <c r="N24" s="161">
        <v>0</v>
      </c>
      <c r="O24" s="161">
        <v>0</v>
      </c>
      <c r="P24" s="161">
        <v>0</v>
      </c>
      <c r="Q24" s="161">
        <v>0</v>
      </c>
      <c r="R24" s="162">
        <v>0</v>
      </c>
      <c r="S24" s="188">
        <v>1</v>
      </c>
      <c r="T24" s="161">
        <v>0</v>
      </c>
      <c r="U24" s="162">
        <v>7</v>
      </c>
      <c r="V24" s="163">
        <v>0</v>
      </c>
    </row>
    <row r="25" spans="2:22" s="155" customFormat="1" ht="23.25" customHeight="1" thickBot="1">
      <c r="B25" s="167" t="s">
        <v>363</v>
      </c>
      <c r="C25" s="169">
        <v>6</v>
      </c>
      <c r="D25" s="168">
        <v>4</v>
      </c>
      <c r="E25" s="167">
        <v>0</v>
      </c>
      <c r="F25" s="169">
        <v>0</v>
      </c>
      <c r="G25" s="169">
        <v>0</v>
      </c>
      <c r="H25" s="169">
        <v>4</v>
      </c>
      <c r="I25" s="169">
        <v>0</v>
      </c>
      <c r="J25" s="169">
        <v>0</v>
      </c>
      <c r="K25" s="169">
        <v>0</v>
      </c>
      <c r="L25" s="169">
        <v>0</v>
      </c>
      <c r="M25" s="169">
        <v>0</v>
      </c>
      <c r="N25" s="169">
        <v>0</v>
      </c>
      <c r="O25" s="169">
        <v>0</v>
      </c>
      <c r="P25" s="169">
        <v>4</v>
      </c>
      <c r="Q25" s="169">
        <v>0</v>
      </c>
      <c r="R25" s="170">
        <v>0</v>
      </c>
      <c r="S25" s="189">
        <v>0</v>
      </c>
      <c r="T25" s="169">
        <v>0</v>
      </c>
      <c r="U25" s="170">
        <v>4</v>
      </c>
      <c r="V25" s="171">
        <v>0</v>
      </c>
    </row>
    <row r="26" spans="2:22" s="155" customFormat="1" ht="24" customHeight="1" thickBot="1" thickTop="1">
      <c r="B26" s="175" t="s">
        <v>93</v>
      </c>
      <c r="C26" s="178">
        <f aca="true" t="shared" si="0" ref="C26:V26">SUM(C6:C25)</f>
        <v>116</v>
      </c>
      <c r="D26" s="176">
        <f t="shared" si="0"/>
        <v>84</v>
      </c>
      <c r="E26" s="177">
        <f t="shared" si="0"/>
        <v>2</v>
      </c>
      <c r="F26" s="178">
        <f t="shared" si="0"/>
        <v>2</v>
      </c>
      <c r="G26" s="178">
        <f t="shared" si="0"/>
        <v>47</v>
      </c>
      <c r="H26" s="178">
        <f t="shared" si="0"/>
        <v>33</v>
      </c>
      <c r="I26" s="178">
        <f t="shared" si="0"/>
        <v>0</v>
      </c>
      <c r="J26" s="178">
        <f t="shared" si="0"/>
        <v>2</v>
      </c>
      <c r="K26" s="178">
        <f t="shared" si="0"/>
        <v>2</v>
      </c>
      <c r="L26" s="178">
        <f t="shared" si="0"/>
        <v>0</v>
      </c>
      <c r="M26" s="178">
        <f t="shared" si="0"/>
        <v>0</v>
      </c>
      <c r="N26" s="178">
        <f t="shared" si="0"/>
        <v>2</v>
      </c>
      <c r="O26" s="178">
        <f t="shared" si="0"/>
        <v>0</v>
      </c>
      <c r="P26" s="178">
        <f t="shared" si="0"/>
        <v>10</v>
      </c>
      <c r="Q26" s="178">
        <f t="shared" si="0"/>
        <v>2</v>
      </c>
      <c r="R26" s="179">
        <f t="shared" si="0"/>
        <v>20</v>
      </c>
      <c r="S26" s="190">
        <f t="shared" si="0"/>
        <v>1</v>
      </c>
      <c r="T26" s="178">
        <f t="shared" si="0"/>
        <v>41</v>
      </c>
      <c r="U26" s="179">
        <f t="shared" si="0"/>
        <v>85</v>
      </c>
      <c r="V26" s="180">
        <f t="shared" si="0"/>
        <v>0</v>
      </c>
    </row>
    <row r="27" ht="13.5" thickTop="1"/>
    <row r="28" ht="12.75">
      <c r="I28" s="184">
        <f>SUM(E26:I26)</f>
        <v>84</v>
      </c>
    </row>
  </sheetData>
  <sheetProtection/>
  <mergeCells count="23">
    <mergeCell ref="T3:U4"/>
    <mergeCell ref="J4:J5"/>
    <mergeCell ref="K4:K5"/>
    <mergeCell ref="L4:L5"/>
    <mergeCell ref="M4:M5"/>
    <mergeCell ref="N4:N5"/>
    <mergeCell ref="O4:O5"/>
    <mergeCell ref="C2:C5"/>
    <mergeCell ref="D2:D5"/>
    <mergeCell ref="E2:R2"/>
    <mergeCell ref="J3:L3"/>
    <mergeCell ref="M3:R3"/>
    <mergeCell ref="S3:S5"/>
    <mergeCell ref="V2:V5"/>
    <mergeCell ref="S2:U2"/>
    <mergeCell ref="E3:E5"/>
    <mergeCell ref="F3:F5"/>
    <mergeCell ref="G3:G5"/>
    <mergeCell ref="H3:H5"/>
    <mergeCell ref="I3:I5"/>
    <mergeCell ref="P4:P5"/>
    <mergeCell ref="Q4:Q5"/>
    <mergeCell ref="R4:R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28.xml><?xml version="1.0" encoding="utf-8"?>
<worksheet xmlns="http://schemas.openxmlformats.org/spreadsheetml/2006/main" xmlns:r="http://schemas.openxmlformats.org/officeDocument/2006/relationships">
  <sheetPr>
    <pageSetUpPr fitToPage="1"/>
  </sheetPr>
  <dimension ref="A1:BG27"/>
  <sheetViews>
    <sheetView view="pageBreakPreview" zoomScale="60" zoomScaleNormal="60" zoomScalePageLayoutView="0" workbookViewId="0" topLeftCell="A1">
      <pane xSplit="2" ySplit="6" topLeftCell="M7" activePane="bottomRight" state="frozen"/>
      <selection pane="topLeft" activeCell="A1" sqref="A1"/>
      <selection pane="topRight" activeCell="C1" sqref="C1"/>
      <selection pane="bottomLeft" activeCell="A7" sqref="A7"/>
      <selection pane="bottomRight" activeCell="AL3" sqref="AL3:AL6"/>
    </sheetView>
  </sheetViews>
  <sheetFormatPr defaultColWidth="8.875" defaultRowHeight="13.5"/>
  <cols>
    <col min="1" max="1" width="2.125" style="213" customWidth="1"/>
    <col min="2" max="2" width="22.50390625" style="213" customWidth="1"/>
    <col min="3" max="3" width="7.00390625" style="213" customWidth="1"/>
    <col min="4" max="4" width="9.375" style="213" customWidth="1"/>
    <col min="5" max="5" width="8.125" style="213" customWidth="1"/>
    <col min="6" max="10" width="7.00390625" style="213" customWidth="1"/>
    <col min="11" max="11" width="8.50390625" style="213" customWidth="1"/>
    <col min="12" max="25" width="7.00390625" style="213" customWidth="1"/>
    <col min="26" max="36" width="5.625" style="213" customWidth="1"/>
    <col min="37" max="16384" width="8.875" style="213" customWidth="1"/>
  </cols>
  <sheetData>
    <row r="1" spans="1:59" ht="21" customHeight="1" thickBot="1">
      <c r="A1" s="330"/>
      <c r="B1" s="282" t="s">
        <v>262</v>
      </c>
      <c r="AJ1" s="283"/>
      <c r="BG1" s="269" t="s">
        <v>343</v>
      </c>
    </row>
    <row r="2" spans="1:59" s="208" customFormat="1" ht="24.75" customHeight="1" thickTop="1">
      <c r="A2" s="213"/>
      <c r="B2" s="698"/>
      <c r="C2" s="695" t="s">
        <v>263</v>
      </c>
      <c r="D2" s="670"/>
      <c r="E2" s="670"/>
      <c r="F2" s="670"/>
      <c r="G2" s="670"/>
      <c r="H2" s="670"/>
      <c r="I2" s="670"/>
      <c r="J2" s="670"/>
      <c r="K2" s="670"/>
      <c r="L2" s="670"/>
      <c r="M2" s="670"/>
      <c r="N2" s="670"/>
      <c r="O2" s="670"/>
      <c r="P2" s="670"/>
      <c r="Q2" s="670"/>
      <c r="R2" s="671"/>
      <c r="S2" s="669" t="s">
        <v>264</v>
      </c>
      <c r="T2" s="670"/>
      <c r="U2" s="670"/>
      <c r="V2" s="670"/>
      <c r="W2" s="670"/>
      <c r="X2" s="670"/>
      <c r="Y2" s="670"/>
      <c r="Z2" s="670"/>
      <c r="AA2" s="670"/>
      <c r="AB2" s="670"/>
      <c r="AC2" s="592"/>
      <c r="AD2" s="701" t="s">
        <v>265</v>
      </c>
      <c r="AE2" s="695" t="s">
        <v>266</v>
      </c>
      <c r="AF2" s="670"/>
      <c r="AG2" s="670"/>
      <c r="AH2" s="670"/>
      <c r="AI2" s="670"/>
      <c r="AJ2" s="671"/>
      <c r="AK2" s="669" t="s">
        <v>398</v>
      </c>
      <c r="AL2" s="670" t="s">
        <v>399</v>
      </c>
      <c r="AM2" s="670"/>
      <c r="AN2" s="670"/>
      <c r="AO2" s="670"/>
      <c r="AP2" s="670"/>
      <c r="AQ2" s="670"/>
      <c r="AR2" s="670"/>
      <c r="AS2" s="670" t="s">
        <v>267</v>
      </c>
      <c r="AT2" s="670"/>
      <c r="AU2" s="670"/>
      <c r="AV2" s="670"/>
      <c r="AW2" s="670"/>
      <c r="AX2" s="670"/>
      <c r="AY2" s="670"/>
      <c r="AZ2" s="670"/>
      <c r="BA2" s="670"/>
      <c r="BB2" s="670" t="s">
        <v>268</v>
      </c>
      <c r="BC2" s="670"/>
      <c r="BD2" s="670"/>
      <c r="BE2" s="670"/>
      <c r="BF2" s="670"/>
      <c r="BG2" s="671"/>
    </row>
    <row r="3" spans="1:59" s="208" customFormat="1" ht="24.75" customHeight="1">
      <c r="A3" s="213"/>
      <c r="B3" s="699"/>
      <c r="C3" s="704" t="s">
        <v>269</v>
      </c>
      <c r="D3" s="612"/>
      <c r="E3" s="612"/>
      <c r="F3" s="610" t="s">
        <v>270</v>
      </c>
      <c r="G3" s="612"/>
      <c r="H3" s="612"/>
      <c r="I3" s="611"/>
      <c r="J3" s="664" t="s">
        <v>271</v>
      </c>
      <c r="K3" s="665"/>
      <c r="L3" s="665"/>
      <c r="M3" s="705"/>
      <c r="N3" s="545" t="s">
        <v>272</v>
      </c>
      <c r="O3" s="664" t="s">
        <v>273</v>
      </c>
      <c r="P3" s="665"/>
      <c r="Q3" s="665"/>
      <c r="R3" s="666"/>
      <c r="S3" s="547" t="s">
        <v>274</v>
      </c>
      <c r="T3" s="606" t="s">
        <v>275</v>
      </c>
      <c r="U3" s="612"/>
      <c r="V3" s="612"/>
      <c r="W3" s="612"/>
      <c r="X3" s="611"/>
      <c r="Y3" s="545" t="s">
        <v>272</v>
      </c>
      <c r="Z3" s="664" t="s">
        <v>273</v>
      </c>
      <c r="AA3" s="665"/>
      <c r="AB3" s="665"/>
      <c r="AC3" s="665"/>
      <c r="AD3" s="702"/>
      <c r="AE3" s="630" t="s">
        <v>276</v>
      </c>
      <c r="AF3" s="545" t="s">
        <v>277</v>
      </c>
      <c r="AG3" s="545" t="s">
        <v>278</v>
      </c>
      <c r="AH3" s="545" t="s">
        <v>279</v>
      </c>
      <c r="AI3" s="545" t="s">
        <v>72</v>
      </c>
      <c r="AJ3" s="546" t="s">
        <v>280</v>
      </c>
      <c r="AK3" s="611"/>
      <c r="AL3" s="707" t="s">
        <v>281</v>
      </c>
      <c r="AM3" s="707" t="s">
        <v>282</v>
      </c>
      <c r="AN3" s="707" t="s">
        <v>283</v>
      </c>
      <c r="AO3" s="707" t="s">
        <v>284</v>
      </c>
      <c r="AP3" s="707" t="s">
        <v>285</v>
      </c>
      <c r="AQ3" s="707" t="s">
        <v>286</v>
      </c>
      <c r="AR3" s="707" t="s">
        <v>72</v>
      </c>
      <c r="AS3" s="707" t="s">
        <v>78</v>
      </c>
      <c r="AT3" s="707" t="s">
        <v>158</v>
      </c>
      <c r="AU3" s="707" t="s">
        <v>159</v>
      </c>
      <c r="AV3" s="707" t="s">
        <v>80</v>
      </c>
      <c r="AW3" s="707" t="s">
        <v>81</v>
      </c>
      <c r="AX3" s="707" t="s">
        <v>82</v>
      </c>
      <c r="AY3" s="707" t="s">
        <v>161</v>
      </c>
      <c r="AZ3" s="707" t="s">
        <v>287</v>
      </c>
      <c r="BA3" s="707" t="s">
        <v>72</v>
      </c>
      <c r="BB3" s="707" t="s">
        <v>276</v>
      </c>
      <c r="BC3" s="707" t="s">
        <v>288</v>
      </c>
      <c r="BD3" s="707" t="s">
        <v>289</v>
      </c>
      <c r="BE3" s="707" t="s">
        <v>290</v>
      </c>
      <c r="BF3" s="707" t="s">
        <v>72</v>
      </c>
      <c r="BG3" s="708" t="s">
        <v>280</v>
      </c>
    </row>
    <row r="4" spans="1:59" s="208" customFormat="1" ht="24.75" customHeight="1">
      <c r="A4" s="213"/>
      <c r="B4" s="699"/>
      <c r="C4" s="581" t="s">
        <v>291</v>
      </c>
      <c r="D4" s="600" t="s">
        <v>292</v>
      </c>
      <c r="E4" s="600" t="s">
        <v>293</v>
      </c>
      <c r="F4" s="609" t="s">
        <v>294</v>
      </c>
      <c r="G4" s="667" t="s">
        <v>295</v>
      </c>
      <c r="H4" s="615"/>
      <c r="I4" s="616"/>
      <c r="J4" s="706"/>
      <c r="K4" s="617"/>
      <c r="L4" s="617"/>
      <c r="M4" s="697"/>
      <c r="N4" s="545"/>
      <c r="O4" s="667"/>
      <c r="P4" s="615"/>
      <c r="Q4" s="615"/>
      <c r="R4" s="668"/>
      <c r="S4" s="547"/>
      <c r="T4" s="609"/>
      <c r="U4" s="664" t="s">
        <v>296</v>
      </c>
      <c r="V4" s="665"/>
      <c r="W4" s="665"/>
      <c r="X4" s="705"/>
      <c r="Y4" s="545"/>
      <c r="Z4" s="667"/>
      <c r="AA4" s="615"/>
      <c r="AB4" s="615"/>
      <c r="AC4" s="615"/>
      <c r="AD4" s="702"/>
      <c r="AE4" s="630"/>
      <c r="AF4" s="545"/>
      <c r="AG4" s="545"/>
      <c r="AH4" s="545"/>
      <c r="AI4" s="545"/>
      <c r="AJ4" s="546"/>
      <c r="AK4" s="611"/>
      <c r="AL4" s="707"/>
      <c r="AM4" s="707"/>
      <c r="AN4" s="707"/>
      <c r="AO4" s="707"/>
      <c r="AP4" s="707"/>
      <c r="AQ4" s="707"/>
      <c r="AR4" s="707"/>
      <c r="AS4" s="707"/>
      <c r="AT4" s="707"/>
      <c r="AU4" s="707"/>
      <c r="AV4" s="707"/>
      <c r="AW4" s="707"/>
      <c r="AX4" s="707"/>
      <c r="AY4" s="707"/>
      <c r="AZ4" s="707"/>
      <c r="BA4" s="707"/>
      <c r="BB4" s="707"/>
      <c r="BC4" s="707"/>
      <c r="BD4" s="707"/>
      <c r="BE4" s="707"/>
      <c r="BF4" s="707"/>
      <c r="BG4" s="708"/>
    </row>
    <row r="5" spans="1:59" s="208" customFormat="1" ht="24.75" customHeight="1">
      <c r="A5" s="213"/>
      <c r="B5" s="699"/>
      <c r="C5" s="582"/>
      <c r="D5" s="609"/>
      <c r="E5" s="609"/>
      <c r="F5" s="609"/>
      <c r="G5" s="600" t="s">
        <v>297</v>
      </c>
      <c r="H5" s="600" t="s">
        <v>298</v>
      </c>
      <c r="I5" s="600" t="s">
        <v>299</v>
      </c>
      <c r="J5" s="667"/>
      <c r="K5" s="615"/>
      <c r="L5" s="615"/>
      <c r="M5" s="616"/>
      <c r="N5" s="545"/>
      <c r="O5" s="600" t="s">
        <v>300</v>
      </c>
      <c r="P5" s="600" t="s">
        <v>278</v>
      </c>
      <c r="Q5" s="600" t="s">
        <v>279</v>
      </c>
      <c r="R5" s="578" t="s">
        <v>72</v>
      </c>
      <c r="S5" s="547"/>
      <c r="T5" s="609"/>
      <c r="U5" s="667"/>
      <c r="V5" s="615"/>
      <c r="W5" s="615"/>
      <c r="X5" s="616"/>
      <c r="Y5" s="545"/>
      <c r="Z5" s="600" t="s">
        <v>277</v>
      </c>
      <c r="AA5" s="600" t="s">
        <v>278</v>
      </c>
      <c r="AB5" s="600" t="s">
        <v>279</v>
      </c>
      <c r="AC5" s="606" t="s">
        <v>72</v>
      </c>
      <c r="AD5" s="702"/>
      <c r="AE5" s="630"/>
      <c r="AF5" s="545"/>
      <c r="AG5" s="545"/>
      <c r="AH5" s="545"/>
      <c r="AI5" s="545"/>
      <c r="AJ5" s="546"/>
      <c r="AK5" s="611"/>
      <c r="AL5" s="707"/>
      <c r="AM5" s="707"/>
      <c r="AN5" s="707"/>
      <c r="AO5" s="707"/>
      <c r="AP5" s="707"/>
      <c r="AQ5" s="707"/>
      <c r="AR5" s="707"/>
      <c r="AS5" s="707"/>
      <c r="AT5" s="707"/>
      <c r="AU5" s="707"/>
      <c r="AV5" s="707"/>
      <c r="AW5" s="707"/>
      <c r="AX5" s="707"/>
      <c r="AY5" s="707"/>
      <c r="AZ5" s="707"/>
      <c r="BA5" s="707"/>
      <c r="BB5" s="707"/>
      <c r="BC5" s="707"/>
      <c r="BD5" s="707"/>
      <c r="BE5" s="707"/>
      <c r="BF5" s="707"/>
      <c r="BG5" s="708"/>
    </row>
    <row r="6" spans="1:59" s="208" customFormat="1" ht="153.75" customHeight="1">
      <c r="A6" s="213"/>
      <c r="B6" s="700"/>
      <c r="C6" s="582"/>
      <c r="D6" s="609"/>
      <c r="E6" s="609"/>
      <c r="F6" s="609"/>
      <c r="G6" s="609"/>
      <c r="H6" s="609"/>
      <c r="I6" s="609"/>
      <c r="J6" s="284" t="s">
        <v>301</v>
      </c>
      <c r="K6" s="284" t="s">
        <v>302</v>
      </c>
      <c r="L6" s="284" t="s">
        <v>303</v>
      </c>
      <c r="M6" s="284" t="s">
        <v>72</v>
      </c>
      <c r="N6" s="600"/>
      <c r="O6" s="609"/>
      <c r="P6" s="609"/>
      <c r="Q6" s="609"/>
      <c r="R6" s="579"/>
      <c r="S6" s="627"/>
      <c r="T6" s="609"/>
      <c r="U6" s="285" t="s">
        <v>304</v>
      </c>
      <c r="V6" s="285" t="s">
        <v>305</v>
      </c>
      <c r="W6" s="285" t="s">
        <v>306</v>
      </c>
      <c r="X6" s="285" t="s">
        <v>72</v>
      </c>
      <c r="Y6" s="600"/>
      <c r="Z6" s="609"/>
      <c r="AA6" s="609"/>
      <c r="AB6" s="609"/>
      <c r="AC6" s="607"/>
      <c r="AD6" s="703"/>
      <c r="AE6" s="581"/>
      <c r="AF6" s="600"/>
      <c r="AG6" s="600"/>
      <c r="AH6" s="600"/>
      <c r="AI6" s="600"/>
      <c r="AJ6" s="578"/>
      <c r="AK6" s="611"/>
      <c r="AL6" s="707"/>
      <c r="AM6" s="707"/>
      <c r="AN6" s="707"/>
      <c r="AO6" s="707"/>
      <c r="AP6" s="707"/>
      <c r="AQ6" s="707"/>
      <c r="AR6" s="707"/>
      <c r="AS6" s="707"/>
      <c r="AT6" s="707"/>
      <c r="AU6" s="707"/>
      <c r="AV6" s="707"/>
      <c r="AW6" s="707"/>
      <c r="AX6" s="707"/>
      <c r="AY6" s="707"/>
      <c r="AZ6" s="707"/>
      <c r="BA6" s="707"/>
      <c r="BB6" s="707"/>
      <c r="BC6" s="707"/>
      <c r="BD6" s="707"/>
      <c r="BE6" s="707"/>
      <c r="BF6" s="707"/>
      <c r="BG6" s="708"/>
    </row>
    <row r="7" spans="2:59" ht="22.5" customHeight="1">
      <c r="B7" s="198" t="s">
        <v>344</v>
      </c>
      <c r="C7" s="214"/>
      <c r="D7" s="210"/>
      <c r="E7" s="210" t="s">
        <v>364</v>
      </c>
      <c r="F7" s="210" t="s">
        <v>364</v>
      </c>
      <c r="G7" s="210"/>
      <c r="H7" s="210" t="s">
        <v>364</v>
      </c>
      <c r="I7" s="210"/>
      <c r="J7" s="210"/>
      <c r="K7" s="210"/>
      <c r="L7" s="210"/>
      <c r="M7" s="210" t="s">
        <v>364</v>
      </c>
      <c r="N7" s="210" t="s">
        <v>365</v>
      </c>
      <c r="O7" s="210"/>
      <c r="P7" s="210"/>
      <c r="Q7" s="210"/>
      <c r="R7" s="215" t="s">
        <v>364</v>
      </c>
      <c r="S7" s="209" t="s">
        <v>364</v>
      </c>
      <c r="T7" s="210"/>
      <c r="U7" s="210"/>
      <c r="V7" s="210"/>
      <c r="W7" s="210"/>
      <c r="X7" s="210"/>
      <c r="Y7" s="210" t="s">
        <v>364</v>
      </c>
      <c r="Z7" s="210" t="s">
        <v>364</v>
      </c>
      <c r="AA7" s="210"/>
      <c r="AB7" s="210"/>
      <c r="AC7" s="247"/>
      <c r="AD7" s="248" t="s">
        <v>364</v>
      </c>
      <c r="AE7" s="214"/>
      <c r="AF7" s="210"/>
      <c r="AG7" s="210"/>
      <c r="AH7" s="210"/>
      <c r="AI7" s="210"/>
      <c r="AJ7" s="215" t="s">
        <v>364</v>
      </c>
      <c r="AK7" s="209" t="s">
        <v>364</v>
      </c>
      <c r="AL7" s="210" t="s">
        <v>364</v>
      </c>
      <c r="AM7" s="210"/>
      <c r="AN7" s="210"/>
      <c r="AO7" s="210"/>
      <c r="AP7" s="210"/>
      <c r="AQ7" s="210"/>
      <c r="AR7" s="210"/>
      <c r="AS7" s="210" t="s">
        <v>364</v>
      </c>
      <c r="AT7" s="210"/>
      <c r="AU7" s="210"/>
      <c r="AV7" s="210"/>
      <c r="AW7" s="210"/>
      <c r="AX7" s="210"/>
      <c r="AY7" s="210" t="s">
        <v>364</v>
      </c>
      <c r="AZ7" s="210"/>
      <c r="BA7" s="210"/>
      <c r="BB7" s="210"/>
      <c r="BC7" s="210" t="s">
        <v>364</v>
      </c>
      <c r="BD7" s="210"/>
      <c r="BE7" s="210"/>
      <c r="BF7" s="210"/>
      <c r="BG7" s="215"/>
    </row>
    <row r="8" spans="2:59" ht="22.5" customHeight="1">
      <c r="B8" s="198" t="s">
        <v>345</v>
      </c>
      <c r="C8" s="214"/>
      <c r="D8" s="210"/>
      <c r="E8" s="210" t="s">
        <v>364</v>
      </c>
      <c r="F8" s="210" t="s">
        <v>365</v>
      </c>
      <c r="G8" s="210"/>
      <c r="H8" s="210"/>
      <c r="I8" s="210"/>
      <c r="J8" s="210"/>
      <c r="K8" s="210" t="s">
        <v>364</v>
      </c>
      <c r="L8" s="210"/>
      <c r="M8" s="210"/>
      <c r="N8" s="210" t="s">
        <v>365</v>
      </c>
      <c r="O8" s="210"/>
      <c r="P8" s="210"/>
      <c r="Q8" s="210"/>
      <c r="R8" s="215"/>
      <c r="S8" s="209" t="s">
        <v>364</v>
      </c>
      <c r="T8" s="210"/>
      <c r="U8" s="210"/>
      <c r="V8" s="210"/>
      <c r="W8" s="210"/>
      <c r="X8" s="210"/>
      <c r="Y8" s="210" t="s">
        <v>364</v>
      </c>
      <c r="Z8" s="210" t="s">
        <v>364</v>
      </c>
      <c r="AA8" s="210"/>
      <c r="AB8" s="210"/>
      <c r="AC8" s="247"/>
      <c r="AD8" s="248" t="s">
        <v>364</v>
      </c>
      <c r="AE8" s="214"/>
      <c r="AF8" s="210"/>
      <c r="AG8" s="210"/>
      <c r="AH8" s="210"/>
      <c r="AI8" s="210"/>
      <c r="AJ8" s="215" t="s">
        <v>364</v>
      </c>
      <c r="AK8" s="209" t="s">
        <v>364</v>
      </c>
      <c r="AL8" s="210" t="s">
        <v>364</v>
      </c>
      <c r="AM8" s="210"/>
      <c r="AN8" s="210"/>
      <c r="AO8" s="210"/>
      <c r="AP8" s="210"/>
      <c r="AQ8" s="210"/>
      <c r="AR8" s="210"/>
      <c r="AS8" s="210" t="s">
        <v>364</v>
      </c>
      <c r="AT8" s="210"/>
      <c r="AU8" s="210"/>
      <c r="AV8" s="210" t="s">
        <v>364</v>
      </c>
      <c r="AW8" s="210"/>
      <c r="AX8" s="210"/>
      <c r="AY8" s="210" t="s">
        <v>364</v>
      </c>
      <c r="AZ8" s="210"/>
      <c r="BA8" s="210"/>
      <c r="BB8" s="210" t="s">
        <v>364</v>
      </c>
      <c r="BC8" s="210"/>
      <c r="BD8" s="210"/>
      <c r="BE8" s="210"/>
      <c r="BF8" s="210"/>
      <c r="BG8" s="215"/>
    </row>
    <row r="9" spans="2:59" ht="22.5" customHeight="1">
      <c r="B9" s="198" t="s">
        <v>346</v>
      </c>
      <c r="C9" s="214"/>
      <c r="D9" s="210"/>
      <c r="E9" s="210" t="s">
        <v>364</v>
      </c>
      <c r="F9" s="210" t="s">
        <v>364</v>
      </c>
      <c r="G9" s="210" t="s">
        <v>364</v>
      </c>
      <c r="H9" s="210"/>
      <c r="I9" s="210"/>
      <c r="J9" s="210"/>
      <c r="K9" s="210" t="s">
        <v>364</v>
      </c>
      <c r="L9" s="210"/>
      <c r="M9" s="210"/>
      <c r="N9" s="210" t="s">
        <v>365</v>
      </c>
      <c r="O9" s="210"/>
      <c r="P9" s="210"/>
      <c r="Q9" s="210"/>
      <c r="R9" s="215" t="s">
        <v>364</v>
      </c>
      <c r="S9" s="209" t="s">
        <v>364</v>
      </c>
      <c r="T9" s="210"/>
      <c r="U9" s="210"/>
      <c r="V9" s="210"/>
      <c r="W9" s="210"/>
      <c r="X9" s="210"/>
      <c r="Y9" s="210" t="s">
        <v>364</v>
      </c>
      <c r="Z9" s="210" t="s">
        <v>364</v>
      </c>
      <c r="AA9" s="210"/>
      <c r="AB9" s="210"/>
      <c r="AC9" s="247" t="s">
        <v>364</v>
      </c>
      <c r="AD9" s="248" t="s">
        <v>364</v>
      </c>
      <c r="AE9" s="214" t="s">
        <v>364</v>
      </c>
      <c r="AF9" s="210"/>
      <c r="AG9" s="210"/>
      <c r="AH9" s="210"/>
      <c r="AI9" s="210"/>
      <c r="AJ9" s="215"/>
      <c r="AK9" s="209" t="s">
        <v>364</v>
      </c>
      <c r="AL9" s="210" t="s">
        <v>364</v>
      </c>
      <c r="AM9" s="210"/>
      <c r="AN9" s="210"/>
      <c r="AO9" s="210"/>
      <c r="AP9" s="210"/>
      <c r="AQ9" s="210"/>
      <c r="AR9" s="210"/>
      <c r="AS9" s="210" t="s">
        <v>364</v>
      </c>
      <c r="AT9" s="210"/>
      <c r="AU9" s="210"/>
      <c r="AV9" s="210" t="s">
        <v>364</v>
      </c>
      <c r="AW9" s="210"/>
      <c r="AX9" s="210"/>
      <c r="AY9" s="210" t="s">
        <v>364</v>
      </c>
      <c r="AZ9" s="210" t="s">
        <v>364</v>
      </c>
      <c r="BA9" s="210"/>
      <c r="BB9" s="210" t="s">
        <v>364</v>
      </c>
      <c r="BC9" s="210"/>
      <c r="BD9" s="210"/>
      <c r="BE9" s="210"/>
      <c r="BF9" s="210"/>
      <c r="BG9" s="215"/>
    </row>
    <row r="10" spans="2:59" s="261" customFormat="1" ht="22.5" customHeight="1">
      <c r="B10" s="198" t="s">
        <v>347</v>
      </c>
      <c r="C10" s="214" t="s">
        <v>364</v>
      </c>
      <c r="D10" s="210"/>
      <c r="E10" s="210"/>
      <c r="F10" s="210"/>
      <c r="G10" s="210"/>
      <c r="H10" s="210"/>
      <c r="I10" s="210"/>
      <c r="J10" s="210"/>
      <c r="K10" s="210"/>
      <c r="L10" s="210"/>
      <c r="M10" s="210"/>
      <c r="N10" s="210" t="s">
        <v>364</v>
      </c>
      <c r="O10" s="210" t="s">
        <v>364</v>
      </c>
      <c r="P10" s="210" t="s">
        <v>364</v>
      </c>
      <c r="Q10" s="210"/>
      <c r="R10" s="215"/>
      <c r="S10" s="209" t="s">
        <v>365</v>
      </c>
      <c r="T10" s="210" t="s">
        <v>365</v>
      </c>
      <c r="U10" s="210"/>
      <c r="V10" s="210" t="s">
        <v>364</v>
      </c>
      <c r="W10" s="210"/>
      <c r="X10" s="210"/>
      <c r="Y10" s="210" t="s">
        <v>365</v>
      </c>
      <c r="Z10" s="210"/>
      <c r="AA10" s="210"/>
      <c r="AB10" s="210"/>
      <c r="AC10" s="247"/>
      <c r="AD10" s="248" t="s">
        <v>364</v>
      </c>
      <c r="AE10" s="214" t="s">
        <v>364</v>
      </c>
      <c r="AF10" s="210"/>
      <c r="AG10" s="210"/>
      <c r="AH10" s="210"/>
      <c r="AI10" s="210"/>
      <c r="AJ10" s="215"/>
      <c r="AK10" s="209" t="s">
        <v>364</v>
      </c>
      <c r="AL10" s="210" t="s">
        <v>364</v>
      </c>
      <c r="AM10" s="210"/>
      <c r="AN10" s="210"/>
      <c r="AO10" s="210"/>
      <c r="AP10" s="210"/>
      <c r="AQ10" s="210"/>
      <c r="AR10" s="210"/>
      <c r="AS10" s="210" t="s">
        <v>364</v>
      </c>
      <c r="AT10" s="210"/>
      <c r="AU10" s="210"/>
      <c r="AV10" s="210" t="s">
        <v>364</v>
      </c>
      <c r="AW10" s="210"/>
      <c r="AX10" s="210"/>
      <c r="AY10" s="210" t="s">
        <v>364</v>
      </c>
      <c r="AZ10" s="210"/>
      <c r="BA10" s="210"/>
      <c r="BB10" s="210" t="s">
        <v>364</v>
      </c>
      <c r="BC10" s="210"/>
      <c r="BD10" s="210"/>
      <c r="BE10" s="210"/>
      <c r="BF10" s="210"/>
      <c r="BG10" s="215"/>
    </row>
    <row r="11" spans="2:59" s="261" customFormat="1" ht="22.5" customHeight="1">
      <c r="B11" s="198" t="s">
        <v>348</v>
      </c>
      <c r="C11" s="214"/>
      <c r="D11" s="210" t="s">
        <v>364</v>
      </c>
      <c r="E11" s="210"/>
      <c r="F11" s="210" t="s">
        <v>365</v>
      </c>
      <c r="G11" s="210"/>
      <c r="H11" s="210"/>
      <c r="I11" s="210"/>
      <c r="J11" s="210"/>
      <c r="K11" s="210"/>
      <c r="L11" s="210" t="s">
        <v>364</v>
      </c>
      <c r="M11" s="210"/>
      <c r="N11" s="210" t="s">
        <v>364</v>
      </c>
      <c r="O11" s="210" t="s">
        <v>364</v>
      </c>
      <c r="P11" s="210"/>
      <c r="Q11" s="210"/>
      <c r="R11" s="215"/>
      <c r="S11" s="209" t="s">
        <v>364</v>
      </c>
      <c r="T11" s="210"/>
      <c r="U11" s="210"/>
      <c r="V11" s="210"/>
      <c r="W11" s="210"/>
      <c r="X11" s="210"/>
      <c r="Y11" s="210" t="s">
        <v>364</v>
      </c>
      <c r="Z11" s="210" t="s">
        <v>364</v>
      </c>
      <c r="AA11" s="210" t="s">
        <v>364</v>
      </c>
      <c r="AB11" s="210"/>
      <c r="AC11" s="247"/>
      <c r="AD11" s="248" t="s">
        <v>365</v>
      </c>
      <c r="AE11" s="214"/>
      <c r="AF11" s="210" t="s">
        <v>364</v>
      </c>
      <c r="AG11" s="210"/>
      <c r="AH11" s="210"/>
      <c r="AI11" s="210"/>
      <c r="AJ11" s="215"/>
      <c r="AK11" s="209" t="s">
        <v>364</v>
      </c>
      <c r="AL11" s="210" t="s">
        <v>364</v>
      </c>
      <c r="AM11" s="210"/>
      <c r="AN11" s="210"/>
      <c r="AO11" s="210"/>
      <c r="AP11" s="210"/>
      <c r="AQ11" s="210"/>
      <c r="AR11" s="210"/>
      <c r="AS11" s="210" t="s">
        <v>364</v>
      </c>
      <c r="AT11" s="210"/>
      <c r="AU11" s="210"/>
      <c r="AV11" s="210" t="s">
        <v>364</v>
      </c>
      <c r="AW11" s="210"/>
      <c r="AX11" s="210"/>
      <c r="AY11" s="210" t="s">
        <v>364</v>
      </c>
      <c r="AZ11" s="210"/>
      <c r="BA11" s="210"/>
      <c r="BB11" s="210"/>
      <c r="BC11" s="210" t="s">
        <v>364</v>
      </c>
      <c r="BD11" s="210"/>
      <c r="BE11" s="210"/>
      <c r="BF11" s="210"/>
      <c r="BG11" s="215"/>
    </row>
    <row r="12" spans="2:59" s="261" customFormat="1" ht="22.5" customHeight="1">
      <c r="B12" s="198" t="s">
        <v>349</v>
      </c>
      <c r="C12" s="214"/>
      <c r="D12" s="210" t="s">
        <v>364</v>
      </c>
      <c r="E12" s="210"/>
      <c r="F12" s="210" t="s">
        <v>365</v>
      </c>
      <c r="G12" s="210"/>
      <c r="H12" s="210"/>
      <c r="I12" s="210"/>
      <c r="J12" s="210"/>
      <c r="K12" s="210"/>
      <c r="L12" s="210" t="s">
        <v>364</v>
      </c>
      <c r="M12" s="210"/>
      <c r="N12" s="210" t="s">
        <v>364</v>
      </c>
      <c r="O12" s="210" t="s">
        <v>364</v>
      </c>
      <c r="P12" s="210"/>
      <c r="Q12" s="210"/>
      <c r="R12" s="215"/>
      <c r="S12" s="209" t="s">
        <v>364</v>
      </c>
      <c r="T12" s="210"/>
      <c r="U12" s="210"/>
      <c r="V12" s="210"/>
      <c r="W12" s="210"/>
      <c r="X12" s="210"/>
      <c r="Y12" s="210" t="s">
        <v>364</v>
      </c>
      <c r="Z12" s="210" t="s">
        <v>364</v>
      </c>
      <c r="AA12" s="210"/>
      <c r="AB12" s="210"/>
      <c r="AC12" s="247"/>
      <c r="AD12" s="248" t="s">
        <v>364</v>
      </c>
      <c r="AE12" s="214" t="s">
        <v>364</v>
      </c>
      <c r="AF12" s="210" t="s">
        <v>364</v>
      </c>
      <c r="AG12" s="210"/>
      <c r="AH12" s="210"/>
      <c r="AI12" s="210"/>
      <c r="AJ12" s="215"/>
      <c r="AK12" s="209" t="s">
        <v>364</v>
      </c>
      <c r="AL12" s="210" t="s">
        <v>364</v>
      </c>
      <c r="AM12" s="210"/>
      <c r="AN12" s="210"/>
      <c r="AO12" s="210"/>
      <c r="AP12" s="210"/>
      <c r="AQ12" s="210"/>
      <c r="AR12" s="210"/>
      <c r="AS12" s="210" t="s">
        <v>364</v>
      </c>
      <c r="AT12" s="210"/>
      <c r="AU12" s="210"/>
      <c r="AV12" s="210" t="s">
        <v>364</v>
      </c>
      <c r="AW12" s="210"/>
      <c r="AX12" s="210"/>
      <c r="AY12" s="210" t="s">
        <v>364</v>
      </c>
      <c r="AZ12" s="210"/>
      <c r="BA12" s="210" t="s">
        <v>364</v>
      </c>
      <c r="BB12" s="210"/>
      <c r="BC12" s="210" t="s">
        <v>364</v>
      </c>
      <c r="BD12" s="210"/>
      <c r="BE12" s="210"/>
      <c r="BF12" s="210"/>
      <c r="BG12" s="215"/>
    </row>
    <row r="13" spans="2:59" s="261" customFormat="1" ht="22.5" customHeight="1">
      <c r="B13" s="198" t="s">
        <v>350</v>
      </c>
      <c r="C13" s="214"/>
      <c r="D13" s="210" t="s">
        <v>364</v>
      </c>
      <c r="E13" s="210"/>
      <c r="F13" s="210" t="s">
        <v>365</v>
      </c>
      <c r="G13" s="210"/>
      <c r="H13" s="210"/>
      <c r="I13" s="210"/>
      <c r="J13" s="210"/>
      <c r="K13" s="210"/>
      <c r="L13" s="210" t="s">
        <v>364</v>
      </c>
      <c r="M13" s="210"/>
      <c r="N13" s="210" t="s">
        <v>364</v>
      </c>
      <c r="O13" s="210" t="s">
        <v>364</v>
      </c>
      <c r="P13" s="210"/>
      <c r="Q13" s="210"/>
      <c r="R13" s="215"/>
      <c r="S13" s="209" t="s">
        <v>364</v>
      </c>
      <c r="T13" s="210"/>
      <c r="U13" s="210"/>
      <c r="V13" s="210"/>
      <c r="W13" s="210"/>
      <c r="X13" s="210"/>
      <c r="Y13" s="210" t="s">
        <v>364</v>
      </c>
      <c r="Z13" s="210" t="s">
        <v>364</v>
      </c>
      <c r="AA13" s="210"/>
      <c r="AB13" s="210"/>
      <c r="AC13" s="247"/>
      <c r="AD13" s="248" t="s">
        <v>364</v>
      </c>
      <c r="AE13" s="214" t="s">
        <v>364</v>
      </c>
      <c r="AF13" s="210"/>
      <c r="AG13" s="210"/>
      <c r="AH13" s="210"/>
      <c r="AI13" s="210"/>
      <c r="AJ13" s="215"/>
      <c r="AK13" s="209" t="s">
        <v>364</v>
      </c>
      <c r="AL13" s="210" t="s">
        <v>364</v>
      </c>
      <c r="AM13" s="210"/>
      <c r="AN13" s="210"/>
      <c r="AO13" s="210"/>
      <c r="AP13" s="210"/>
      <c r="AQ13" s="210"/>
      <c r="AR13" s="210"/>
      <c r="AS13" s="210" t="s">
        <v>364</v>
      </c>
      <c r="AT13" s="210"/>
      <c r="AU13" s="210"/>
      <c r="AV13" s="210"/>
      <c r="AW13" s="210"/>
      <c r="AX13" s="210"/>
      <c r="AY13" s="210" t="s">
        <v>364</v>
      </c>
      <c r="AZ13" s="210"/>
      <c r="BA13" s="210"/>
      <c r="BB13" s="210" t="s">
        <v>364</v>
      </c>
      <c r="BC13" s="210" t="s">
        <v>364</v>
      </c>
      <c r="BD13" s="210"/>
      <c r="BE13" s="210"/>
      <c r="BF13" s="210"/>
      <c r="BG13" s="215"/>
    </row>
    <row r="14" spans="2:59" s="261" customFormat="1" ht="22.5" customHeight="1">
      <c r="B14" s="198" t="s">
        <v>351</v>
      </c>
      <c r="C14" s="214"/>
      <c r="D14" s="210"/>
      <c r="E14" s="210" t="s">
        <v>364</v>
      </c>
      <c r="F14" s="210" t="s">
        <v>364</v>
      </c>
      <c r="G14" s="210"/>
      <c r="H14" s="210" t="s">
        <v>364</v>
      </c>
      <c r="I14" s="210"/>
      <c r="J14" s="210"/>
      <c r="K14" s="210" t="s">
        <v>364</v>
      </c>
      <c r="L14" s="210" t="s">
        <v>364</v>
      </c>
      <c r="M14" s="210"/>
      <c r="N14" s="210" t="s">
        <v>365</v>
      </c>
      <c r="O14" s="210"/>
      <c r="P14" s="210"/>
      <c r="Q14" s="210"/>
      <c r="R14" s="215"/>
      <c r="S14" s="209" t="s">
        <v>364</v>
      </c>
      <c r="T14" s="210"/>
      <c r="U14" s="210"/>
      <c r="V14" s="210"/>
      <c r="W14" s="210"/>
      <c r="X14" s="210"/>
      <c r="Y14" s="210" t="s">
        <v>364</v>
      </c>
      <c r="Z14" s="210" t="s">
        <v>364</v>
      </c>
      <c r="AA14" s="210" t="s">
        <v>364</v>
      </c>
      <c r="AB14" s="210" t="s">
        <v>364</v>
      </c>
      <c r="AC14" s="247"/>
      <c r="AD14" s="248" t="s">
        <v>364</v>
      </c>
      <c r="AE14" s="214" t="s">
        <v>364</v>
      </c>
      <c r="AF14" s="210"/>
      <c r="AG14" s="210"/>
      <c r="AH14" s="210"/>
      <c r="AI14" s="210"/>
      <c r="AJ14" s="215"/>
      <c r="AK14" s="209" t="s">
        <v>364</v>
      </c>
      <c r="AL14" s="210" t="s">
        <v>364</v>
      </c>
      <c r="AM14" s="210"/>
      <c r="AN14" s="210"/>
      <c r="AO14" s="210"/>
      <c r="AP14" s="210"/>
      <c r="AQ14" s="210"/>
      <c r="AR14" s="210"/>
      <c r="AS14" s="210" t="s">
        <v>364</v>
      </c>
      <c r="AT14" s="210"/>
      <c r="AU14" s="210"/>
      <c r="AV14" s="210" t="s">
        <v>364</v>
      </c>
      <c r="AW14" s="210"/>
      <c r="AX14" s="210"/>
      <c r="AY14" s="210" t="s">
        <v>364</v>
      </c>
      <c r="AZ14" s="210"/>
      <c r="BA14" s="210"/>
      <c r="BB14" s="210" t="s">
        <v>364</v>
      </c>
      <c r="BC14" s="210"/>
      <c r="BD14" s="210"/>
      <c r="BE14" s="210"/>
      <c r="BF14" s="210"/>
      <c r="BG14" s="215"/>
    </row>
    <row r="15" spans="2:59" s="261" customFormat="1" ht="22.5" customHeight="1">
      <c r="B15" s="198" t="s">
        <v>352</v>
      </c>
      <c r="C15" s="214"/>
      <c r="D15" s="210" t="s">
        <v>364</v>
      </c>
      <c r="E15" s="210"/>
      <c r="F15" s="210" t="s">
        <v>364</v>
      </c>
      <c r="G15" s="210"/>
      <c r="H15" s="210" t="s">
        <v>364</v>
      </c>
      <c r="I15" s="210"/>
      <c r="J15" s="210"/>
      <c r="K15" s="210"/>
      <c r="L15" s="210"/>
      <c r="M15" s="210" t="s">
        <v>364</v>
      </c>
      <c r="N15" s="210" t="s">
        <v>364</v>
      </c>
      <c r="O15" s="210" t="s">
        <v>364</v>
      </c>
      <c r="P15" s="210"/>
      <c r="Q15" s="210"/>
      <c r="R15" s="215"/>
      <c r="S15" s="209" t="s">
        <v>364</v>
      </c>
      <c r="T15" s="210"/>
      <c r="U15" s="210"/>
      <c r="V15" s="210"/>
      <c r="W15" s="210"/>
      <c r="X15" s="210"/>
      <c r="Y15" s="210" t="s">
        <v>364</v>
      </c>
      <c r="Z15" s="210" t="s">
        <v>364</v>
      </c>
      <c r="AA15" s="210"/>
      <c r="AB15" s="210"/>
      <c r="AC15" s="247"/>
      <c r="AD15" s="248" t="s">
        <v>364</v>
      </c>
      <c r="AE15" s="214" t="s">
        <v>364</v>
      </c>
      <c r="AF15" s="210"/>
      <c r="AG15" s="210"/>
      <c r="AH15" s="210"/>
      <c r="AI15" s="210"/>
      <c r="AJ15" s="215"/>
      <c r="AK15" s="209" t="s">
        <v>364</v>
      </c>
      <c r="AL15" s="210" t="s">
        <v>364</v>
      </c>
      <c r="AM15" s="210"/>
      <c r="AN15" s="210"/>
      <c r="AO15" s="210"/>
      <c r="AP15" s="210"/>
      <c r="AQ15" s="210"/>
      <c r="AR15" s="210"/>
      <c r="AS15" s="210" t="s">
        <v>364</v>
      </c>
      <c r="AT15" s="210"/>
      <c r="AU15" s="210"/>
      <c r="AV15" s="210"/>
      <c r="AW15" s="210"/>
      <c r="AX15" s="210"/>
      <c r="AY15" s="210" t="s">
        <v>364</v>
      </c>
      <c r="AZ15" s="210"/>
      <c r="BA15" s="210"/>
      <c r="BB15" s="210" t="s">
        <v>364</v>
      </c>
      <c r="BC15" s="210"/>
      <c r="BD15" s="210"/>
      <c r="BE15" s="210"/>
      <c r="BF15" s="210"/>
      <c r="BG15" s="215"/>
    </row>
    <row r="16" spans="2:59" s="261" customFormat="1" ht="22.5" customHeight="1">
      <c r="B16" s="198" t="s">
        <v>353</v>
      </c>
      <c r="C16" s="214" t="s">
        <v>364</v>
      </c>
      <c r="D16" s="210"/>
      <c r="E16" s="210"/>
      <c r="F16" s="210"/>
      <c r="G16" s="210"/>
      <c r="H16" s="210"/>
      <c r="I16" s="210"/>
      <c r="J16" s="210"/>
      <c r="K16" s="210"/>
      <c r="L16" s="210"/>
      <c r="M16" s="210"/>
      <c r="N16" s="210" t="s">
        <v>364</v>
      </c>
      <c r="O16" s="210" t="s">
        <v>364</v>
      </c>
      <c r="P16" s="210"/>
      <c r="Q16" s="210"/>
      <c r="R16" s="215"/>
      <c r="S16" s="209" t="s">
        <v>365</v>
      </c>
      <c r="T16" s="210" t="s">
        <v>365</v>
      </c>
      <c r="U16" s="210"/>
      <c r="V16" s="210" t="s">
        <v>364</v>
      </c>
      <c r="W16" s="210"/>
      <c r="X16" s="210"/>
      <c r="Y16" s="210" t="s">
        <v>365</v>
      </c>
      <c r="Z16" s="210"/>
      <c r="AA16" s="210"/>
      <c r="AB16" s="210"/>
      <c r="AC16" s="247"/>
      <c r="AD16" s="248" t="s">
        <v>364</v>
      </c>
      <c r="AE16" s="214" t="s">
        <v>364</v>
      </c>
      <c r="AF16" s="210"/>
      <c r="AG16" s="210" t="s">
        <v>364</v>
      </c>
      <c r="AH16" s="210"/>
      <c r="AI16" s="210"/>
      <c r="AJ16" s="215"/>
      <c r="AK16" s="209" t="s">
        <v>364</v>
      </c>
      <c r="AL16" s="210" t="s">
        <v>364</v>
      </c>
      <c r="AM16" s="210"/>
      <c r="AN16" s="210"/>
      <c r="AO16" s="210"/>
      <c r="AP16" s="210"/>
      <c r="AQ16" s="210"/>
      <c r="AR16" s="210"/>
      <c r="AS16" s="210" t="s">
        <v>364</v>
      </c>
      <c r="AT16" s="210"/>
      <c r="AU16" s="210"/>
      <c r="AV16" s="210"/>
      <c r="AW16" s="210"/>
      <c r="AX16" s="210"/>
      <c r="AY16" s="210"/>
      <c r="AZ16" s="210" t="s">
        <v>364</v>
      </c>
      <c r="BA16" s="210"/>
      <c r="BB16" s="210" t="s">
        <v>364</v>
      </c>
      <c r="BC16" s="210"/>
      <c r="BD16" s="210" t="s">
        <v>364</v>
      </c>
      <c r="BE16" s="210"/>
      <c r="BF16" s="210"/>
      <c r="BG16" s="215"/>
    </row>
    <row r="17" spans="2:59" s="261" customFormat="1" ht="22.5" customHeight="1">
      <c r="B17" s="198" t="s">
        <v>354</v>
      </c>
      <c r="C17" s="214"/>
      <c r="D17" s="210" t="s">
        <v>364</v>
      </c>
      <c r="E17" s="210"/>
      <c r="F17" s="210" t="s">
        <v>364</v>
      </c>
      <c r="G17" s="210"/>
      <c r="H17" s="210"/>
      <c r="I17" s="210" t="s">
        <v>364</v>
      </c>
      <c r="J17" s="210"/>
      <c r="K17" s="210" t="s">
        <v>364</v>
      </c>
      <c r="L17" s="210" t="s">
        <v>364</v>
      </c>
      <c r="M17" s="210"/>
      <c r="N17" s="210" t="s">
        <v>364</v>
      </c>
      <c r="O17" s="210" t="s">
        <v>364</v>
      </c>
      <c r="P17" s="210" t="s">
        <v>364</v>
      </c>
      <c r="Q17" s="210"/>
      <c r="R17" s="215"/>
      <c r="S17" s="209" t="s">
        <v>364</v>
      </c>
      <c r="T17" s="210"/>
      <c r="U17" s="210"/>
      <c r="V17" s="210"/>
      <c r="W17" s="210"/>
      <c r="X17" s="210"/>
      <c r="Y17" s="210" t="s">
        <v>364</v>
      </c>
      <c r="Z17" s="210" t="s">
        <v>364</v>
      </c>
      <c r="AA17" s="210"/>
      <c r="AB17" s="210"/>
      <c r="AC17" s="247"/>
      <c r="AD17" s="248" t="s">
        <v>364</v>
      </c>
      <c r="AE17" s="214" t="s">
        <v>364</v>
      </c>
      <c r="AF17" s="210"/>
      <c r="AG17" s="210"/>
      <c r="AH17" s="210"/>
      <c r="AI17" s="210"/>
      <c r="AJ17" s="215"/>
      <c r="AK17" s="209" t="s">
        <v>364</v>
      </c>
      <c r="AL17" s="210" t="s">
        <v>364</v>
      </c>
      <c r="AM17" s="210"/>
      <c r="AN17" s="210"/>
      <c r="AO17" s="210"/>
      <c r="AP17" s="210"/>
      <c r="AQ17" s="210"/>
      <c r="AR17" s="210"/>
      <c r="AS17" s="210" t="s">
        <v>364</v>
      </c>
      <c r="AT17" s="210"/>
      <c r="AU17" s="210"/>
      <c r="AV17" s="210" t="s">
        <v>364</v>
      </c>
      <c r="AW17" s="210"/>
      <c r="AX17" s="210"/>
      <c r="AY17" s="210" t="s">
        <v>364</v>
      </c>
      <c r="AZ17" s="210"/>
      <c r="BA17" s="210"/>
      <c r="BB17" s="210" t="s">
        <v>364</v>
      </c>
      <c r="BC17" s="210" t="s">
        <v>364</v>
      </c>
      <c r="BD17" s="210"/>
      <c r="BE17" s="210"/>
      <c r="BF17" s="210"/>
      <c r="BG17" s="215"/>
    </row>
    <row r="18" spans="2:59" s="261" customFormat="1" ht="22.5" customHeight="1">
      <c r="B18" s="198" t="s">
        <v>355</v>
      </c>
      <c r="C18" s="214"/>
      <c r="D18" s="210"/>
      <c r="E18" s="210" t="s">
        <v>364</v>
      </c>
      <c r="F18" s="210" t="s">
        <v>364</v>
      </c>
      <c r="G18" s="210"/>
      <c r="H18" s="210" t="s">
        <v>364</v>
      </c>
      <c r="I18" s="210"/>
      <c r="J18" s="210"/>
      <c r="K18" s="210"/>
      <c r="L18" s="210" t="s">
        <v>364</v>
      </c>
      <c r="M18" s="210"/>
      <c r="N18" s="210" t="s">
        <v>365</v>
      </c>
      <c r="O18" s="210"/>
      <c r="P18" s="210"/>
      <c r="Q18" s="210"/>
      <c r="R18" s="215"/>
      <c r="S18" s="209" t="s">
        <v>364</v>
      </c>
      <c r="T18" s="210"/>
      <c r="U18" s="210"/>
      <c r="V18" s="210"/>
      <c r="W18" s="210"/>
      <c r="X18" s="210"/>
      <c r="Y18" s="210" t="s">
        <v>364</v>
      </c>
      <c r="Z18" s="210" t="s">
        <v>364</v>
      </c>
      <c r="AA18" s="210"/>
      <c r="AB18" s="210"/>
      <c r="AC18" s="247"/>
      <c r="AD18" s="248" t="s">
        <v>364</v>
      </c>
      <c r="AE18" s="214" t="s">
        <v>364</v>
      </c>
      <c r="AF18" s="210" t="s">
        <v>364</v>
      </c>
      <c r="AG18" s="210"/>
      <c r="AH18" s="210"/>
      <c r="AI18" s="210"/>
      <c r="AJ18" s="215"/>
      <c r="AK18" s="209" t="s">
        <v>364</v>
      </c>
      <c r="AL18" s="210" t="s">
        <v>364</v>
      </c>
      <c r="AM18" s="210"/>
      <c r="AN18" s="210"/>
      <c r="AO18" s="210"/>
      <c r="AP18" s="210"/>
      <c r="AQ18" s="210"/>
      <c r="AR18" s="210"/>
      <c r="AS18" s="210" t="s">
        <v>364</v>
      </c>
      <c r="AT18" s="210"/>
      <c r="AU18" s="210"/>
      <c r="AV18" s="210" t="s">
        <v>364</v>
      </c>
      <c r="AW18" s="210"/>
      <c r="AX18" s="210"/>
      <c r="AY18" s="210" t="s">
        <v>364</v>
      </c>
      <c r="AZ18" s="210" t="s">
        <v>364</v>
      </c>
      <c r="BA18" s="210"/>
      <c r="BB18" s="210" t="s">
        <v>364</v>
      </c>
      <c r="BC18" s="210"/>
      <c r="BD18" s="210"/>
      <c r="BE18" s="210"/>
      <c r="BF18" s="210"/>
      <c r="BG18" s="215"/>
    </row>
    <row r="19" spans="2:59" s="261" customFormat="1" ht="22.5" customHeight="1">
      <c r="B19" s="198" t="s">
        <v>356</v>
      </c>
      <c r="C19" s="214"/>
      <c r="D19" s="210"/>
      <c r="E19" s="210" t="s">
        <v>364</v>
      </c>
      <c r="F19" s="210" t="s">
        <v>364</v>
      </c>
      <c r="G19" s="210"/>
      <c r="H19" s="210" t="s">
        <v>364</v>
      </c>
      <c r="I19" s="210"/>
      <c r="J19" s="210"/>
      <c r="K19" s="210"/>
      <c r="L19" s="210"/>
      <c r="M19" s="210" t="s">
        <v>364</v>
      </c>
      <c r="N19" s="210" t="s">
        <v>365</v>
      </c>
      <c r="O19" s="210" t="s">
        <v>364</v>
      </c>
      <c r="P19" s="210"/>
      <c r="Q19" s="210"/>
      <c r="R19" s="215"/>
      <c r="S19" s="209" t="s">
        <v>364</v>
      </c>
      <c r="T19" s="210"/>
      <c r="U19" s="210"/>
      <c r="V19" s="210"/>
      <c r="W19" s="210"/>
      <c r="X19" s="210"/>
      <c r="Y19" s="210" t="s">
        <v>364</v>
      </c>
      <c r="Z19" s="210" t="s">
        <v>364</v>
      </c>
      <c r="AA19" s="210"/>
      <c r="AB19" s="210"/>
      <c r="AC19" s="247"/>
      <c r="AD19" s="248" t="s">
        <v>364</v>
      </c>
      <c r="AE19" s="214"/>
      <c r="AF19" s="210"/>
      <c r="AG19" s="210"/>
      <c r="AH19" s="210"/>
      <c r="AI19" s="210"/>
      <c r="AJ19" s="215" t="s">
        <v>364</v>
      </c>
      <c r="AK19" s="209" t="s">
        <v>364</v>
      </c>
      <c r="AL19" s="210" t="s">
        <v>364</v>
      </c>
      <c r="AM19" s="210"/>
      <c r="AN19" s="210"/>
      <c r="AO19" s="210"/>
      <c r="AP19" s="210"/>
      <c r="AQ19" s="210"/>
      <c r="AR19" s="210"/>
      <c r="AS19" s="210" t="s">
        <v>364</v>
      </c>
      <c r="AT19" s="210"/>
      <c r="AU19" s="210"/>
      <c r="AV19" s="210" t="s">
        <v>364</v>
      </c>
      <c r="AW19" s="210"/>
      <c r="AX19" s="210"/>
      <c r="AY19" s="210" t="s">
        <v>364</v>
      </c>
      <c r="AZ19" s="210"/>
      <c r="BA19" s="210"/>
      <c r="BB19" s="210" t="s">
        <v>364</v>
      </c>
      <c r="BC19" s="210" t="s">
        <v>364</v>
      </c>
      <c r="BD19" s="210"/>
      <c r="BE19" s="210"/>
      <c r="BF19" s="210"/>
      <c r="BG19" s="215"/>
    </row>
    <row r="20" spans="2:59" s="261" customFormat="1" ht="22.5" customHeight="1">
      <c r="B20" s="198" t="s">
        <v>357</v>
      </c>
      <c r="C20" s="214"/>
      <c r="D20" s="210"/>
      <c r="E20" s="210" t="s">
        <v>364</v>
      </c>
      <c r="F20" s="210" t="s">
        <v>365</v>
      </c>
      <c r="G20" s="210"/>
      <c r="H20" s="210"/>
      <c r="I20" s="210"/>
      <c r="J20" s="210"/>
      <c r="K20" s="210"/>
      <c r="L20" s="210"/>
      <c r="M20" s="210" t="s">
        <v>364</v>
      </c>
      <c r="N20" s="210" t="s">
        <v>365</v>
      </c>
      <c r="O20" s="210"/>
      <c r="P20" s="210"/>
      <c r="Q20" s="210"/>
      <c r="R20" s="215"/>
      <c r="S20" s="209" t="s">
        <v>364</v>
      </c>
      <c r="T20" s="210"/>
      <c r="U20" s="210"/>
      <c r="V20" s="210"/>
      <c r="W20" s="210"/>
      <c r="X20" s="210"/>
      <c r="Y20" s="210" t="s">
        <v>364</v>
      </c>
      <c r="Z20" s="210" t="s">
        <v>364</v>
      </c>
      <c r="AA20" s="210" t="s">
        <v>364</v>
      </c>
      <c r="AB20" s="210" t="s">
        <v>364</v>
      </c>
      <c r="AC20" s="247"/>
      <c r="AD20" s="248" t="s">
        <v>364</v>
      </c>
      <c r="AE20" s="214" t="s">
        <v>364</v>
      </c>
      <c r="AF20" s="210"/>
      <c r="AG20" s="210"/>
      <c r="AH20" s="210"/>
      <c r="AI20" s="210"/>
      <c r="AJ20" s="215"/>
      <c r="AK20" s="209" t="s">
        <v>364</v>
      </c>
      <c r="AL20" s="210" t="s">
        <v>364</v>
      </c>
      <c r="AM20" s="210"/>
      <c r="AN20" s="210"/>
      <c r="AO20" s="210"/>
      <c r="AP20" s="210"/>
      <c r="AQ20" s="210"/>
      <c r="AR20" s="210"/>
      <c r="AS20" s="210" t="s">
        <v>364</v>
      </c>
      <c r="AT20" s="210"/>
      <c r="AU20" s="210"/>
      <c r="AV20" s="210"/>
      <c r="AW20" s="210"/>
      <c r="AX20" s="210"/>
      <c r="AY20" s="210" t="s">
        <v>364</v>
      </c>
      <c r="AZ20" s="210"/>
      <c r="BA20" s="210"/>
      <c r="BB20" s="210" t="s">
        <v>364</v>
      </c>
      <c r="BC20" s="210"/>
      <c r="BD20" s="210"/>
      <c r="BE20" s="210"/>
      <c r="BF20" s="210"/>
      <c r="BG20" s="215"/>
    </row>
    <row r="21" spans="2:59" s="261" customFormat="1" ht="22.5" customHeight="1">
      <c r="B21" s="198" t="s">
        <v>358</v>
      </c>
      <c r="C21" s="214"/>
      <c r="D21" s="210" t="s">
        <v>364</v>
      </c>
      <c r="E21" s="210"/>
      <c r="F21" s="210" t="s">
        <v>365</v>
      </c>
      <c r="G21" s="210"/>
      <c r="H21" s="210"/>
      <c r="I21" s="210"/>
      <c r="J21" s="210"/>
      <c r="K21" s="210"/>
      <c r="L21" s="210"/>
      <c r="M21" s="210" t="s">
        <v>364</v>
      </c>
      <c r="N21" s="210" t="s">
        <v>364</v>
      </c>
      <c r="O21" s="210" t="s">
        <v>364</v>
      </c>
      <c r="P21" s="210" t="s">
        <v>364</v>
      </c>
      <c r="Q21" s="210"/>
      <c r="R21" s="215"/>
      <c r="S21" s="209" t="s">
        <v>364</v>
      </c>
      <c r="T21" s="210"/>
      <c r="U21" s="210"/>
      <c r="V21" s="210"/>
      <c r="W21" s="210"/>
      <c r="X21" s="210"/>
      <c r="Y21" s="210" t="s">
        <v>364</v>
      </c>
      <c r="Z21" s="210" t="s">
        <v>364</v>
      </c>
      <c r="AA21" s="210" t="s">
        <v>364</v>
      </c>
      <c r="AB21" s="210"/>
      <c r="AC21" s="247"/>
      <c r="AD21" s="248" t="s">
        <v>364</v>
      </c>
      <c r="AE21" s="214" t="s">
        <v>364</v>
      </c>
      <c r="AF21" s="210"/>
      <c r="AG21" s="210"/>
      <c r="AH21" s="210"/>
      <c r="AI21" s="210"/>
      <c r="AJ21" s="215"/>
      <c r="AK21" s="209" t="s">
        <v>364</v>
      </c>
      <c r="AL21" s="210" t="s">
        <v>364</v>
      </c>
      <c r="AM21" s="210"/>
      <c r="AN21" s="210"/>
      <c r="AO21" s="210"/>
      <c r="AP21" s="210"/>
      <c r="AQ21" s="210"/>
      <c r="AR21" s="210"/>
      <c r="AS21" s="210" t="s">
        <v>364</v>
      </c>
      <c r="AT21" s="210"/>
      <c r="AU21" s="210"/>
      <c r="AV21" s="210"/>
      <c r="AW21" s="210"/>
      <c r="AX21" s="210"/>
      <c r="AY21" s="210" t="s">
        <v>364</v>
      </c>
      <c r="AZ21" s="210"/>
      <c r="BA21" s="210"/>
      <c r="BB21" s="210" t="s">
        <v>364</v>
      </c>
      <c r="BC21" s="210"/>
      <c r="BD21" s="210"/>
      <c r="BE21" s="210"/>
      <c r="BF21" s="210"/>
      <c r="BG21" s="215"/>
    </row>
    <row r="22" spans="2:59" s="261" customFormat="1" ht="22.5" customHeight="1">
      <c r="B22" s="198" t="s">
        <v>359</v>
      </c>
      <c r="C22" s="214"/>
      <c r="D22" s="210"/>
      <c r="E22" s="210" t="s">
        <v>364</v>
      </c>
      <c r="F22" s="210" t="s">
        <v>364</v>
      </c>
      <c r="G22" s="210" t="s">
        <v>364</v>
      </c>
      <c r="H22" s="210"/>
      <c r="I22" s="210"/>
      <c r="J22" s="210"/>
      <c r="K22" s="210"/>
      <c r="L22" s="210"/>
      <c r="M22" s="210" t="s">
        <v>364</v>
      </c>
      <c r="N22" s="210" t="s">
        <v>365</v>
      </c>
      <c r="O22" s="210" t="s">
        <v>364</v>
      </c>
      <c r="P22" s="210"/>
      <c r="Q22" s="210"/>
      <c r="R22" s="215"/>
      <c r="S22" s="209" t="s">
        <v>365</v>
      </c>
      <c r="T22" s="210" t="s">
        <v>364</v>
      </c>
      <c r="U22" s="210"/>
      <c r="V22" s="210"/>
      <c r="W22" s="210"/>
      <c r="X22" s="210" t="s">
        <v>364</v>
      </c>
      <c r="Y22" s="210" t="s">
        <v>365</v>
      </c>
      <c r="Z22" s="210" t="s">
        <v>364</v>
      </c>
      <c r="AA22" s="210"/>
      <c r="AB22" s="210"/>
      <c r="AC22" s="247"/>
      <c r="AD22" s="248" t="s">
        <v>364</v>
      </c>
      <c r="AE22" s="214"/>
      <c r="AF22" s="210"/>
      <c r="AG22" s="210"/>
      <c r="AH22" s="210"/>
      <c r="AI22" s="210"/>
      <c r="AJ22" s="215" t="s">
        <v>364</v>
      </c>
      <c r="AK22" s="209" t="s">
        <v>364</v>
      </c>
      <c r="AL22" s="210"/>
      <c r="AM22" s="210" t="s">
        <v>364</v>
      </c>
      <c r="AN22" s="210"/>
      <c r="AO22" s="210"/>
      <c r="AP22" s="210"/>
      <c r="AQ22" s="210"/>
      <c r="AR22" s="210"/>
      <c r="AS22" s="210" t="s">
        <v>364</v>
      </c>
      <c r="AT22" s="210"/>
      <c r="AU22" s="210"/>
      <c r="AV22" s="210"/>
      <c r="AW22" s="210"/>
      <c r="AX22" s="210"/>
      <c r="AY22" s="210" t="s">
        <v>364</v>
      </c>
      <c r="AZ22" s="210" t="s">
        <v>364</v>
      </c>
      <c r="BA22" s="210"/>
      <c r="BB22" s="210" t="s">
        <v>364</v>
      </c>
      <c r="BC22" s="210"/>
      <c r="BD22" s="210"/>
      <c r="BE22" s="210"/>
      <c r="BF22" s="210"/>
      <c r="BG22" s="215"/>
    </row>
    <row r="23" spans="2:59" s="261" customFormat="1" ht="22.5" customHeight="1">
      <c r="B23" s="198" t="s">
        <v>360</v>
      </c>
      <c r="C23" s="214"/>
      <c r="D23" s="210" t="s">
        <v>364</v>
      </c>
      <c r="E23" s="210"/>
      <c r="F23" s="210" t="s">
        <v>364</v>
      </c>
      <c r="G23" s="210"/>
      <c r="H23" s="210" t="s">
        <v>364</v>
      </c>
      <c r="I23" s="210"/>
      <c r="J23" s="210"/>
      <c r="K23" s="210"/>
      <c r="L23" s="210" t="s">
        <v>364</v>
      </c>
      <c r="M23" s="210"/>
      <c r="N23" s="210" t="s">
        <v>364</v>
      </c>
      <c r="O23" s="210"/>
      <c r="P23" s="210" t="s">
        <v>364</v>
      </c>
      <c r="Q23" s="210"/>
      <c r="R23" s="215"/>
      <c r="S23" s="209" t="s">
        <v>364</v>
      </c>
      <c r="T23" s="210"/>
      <c r="U23" s="210"/>
      <c r="V23" s="210"/>
      <c r="W23" s="210"/>
      <c r="X23" s="210"/>
      <c r="Y23" s="210" t="s">
        <v>364</v>
      </c>
      <c r="Z23" s="210"/>
      <c r="AA23" s="210" t="s">
        <v>364</v>
      </c>
      <c r="AB23" s="210"/>
      <c r="AC23" s="247"/>
      <c r="AD23" s="248" t="s">
        <v>365</v>
      </c>
      <c r="AE23" s="214" t="s">
        <v>364</v>
      </c>
      <c r="AF23" s="210" t="s">
        <v>364</v>
      </c>
      <c r="AG23" s="210"/>
      <c r="AH23" s="210"/>
      <c r="AI23" s="210"/>
      <c r="AJ23" s="215"/>
      <c r="AK23" s="209" t="s">
        <v>364</v>
      </c>
      <c r="AL23" s="210" t="s">
        <v>364</v>
      </c>
      <c r="AM23" s="210"/>
      <c r="AN23" s="210"/>
      <c r="AO23" s="210"/>
      <c r="AP23" s="210"/>
      <c r="AQ23" s="210"/>
      <c r="AR23" s="210"/>
      <c r="AS23" s="210" t="s">
        <v>364</v>
      </c>
      <c r="AT23" s="210"/>
      <c r="AU23" s="210"/>
      <c r="AV23" s="210"/>
      <c r="AW23" s="210"/>
      <c r="AX23" s="210"/>
      <c r="AY23" s="210" t="s">
        <v>364</v>
      </c>
      <c r="AZ23" s="210"/>
      <c r="BA23" s="210"/>
      <c r="BB23" s="210" t="s">
        <v>364</v>
      </c>
      <c r="BC23" s="210" t="s">
        <v>364</v>
      </c>
      <c r="BD23" s="210"/>
      <c r="BE23" s="210"/>
      <c r="BF23" s="210"/>
      <c r="BG23" s="215"/>
    </row>
    <row r="24" spans="2:59" s="261" customFormat="1" ht="22.5" customHeight="1">
      <c r="B24" s="198" t="s">
        <v>361</v>
      </c>
      <c r="C24" s="214"/>
      <c r="D24" s="210" t="s">
        <v>364</v>
      </c>
      <c r="E24" s="210"/>
      <c r="F24" s="210" t="s">
        <v>364</v>
      </c>
      <c r="G24" s="210"/>
      <c r="H24" s="210"/>
      <c r="I24" s="210" t="s">
        <v>364</v>
      </c>
      <c r="J24" s="210"/>
      <c r="K24" s="210" t="s">
        <v>364</v>
      </c>
      <c r="L24" s="210"/>
      <c r="M24" s="210"/>
      <c r="N24" s="210" t="s">
        <v>364</v>
      </c>
      <c r="O24" s="210" t="s">
        <v>364</v>
      </c>
      <c r="P24" s="210"/>
      <c r="Q24" s="210"/>
      <c r="R24" s="215"/>
      <c r="S24" s="209" t="s">
        <v>364</v>
      </c>
      <c r="T24" s="210"/>
      <c r="U24" s="210"/>
      <c r="V24" s="210"/>
      <c r="W24" s="210"/>
      <c r="X24" s="210"/>
      <c r="Y24" s="210" t="s">
        <v>364</v>
      </c>
      <c r="Z24" s="210" t="s">
        <v>364</v>
      </c>
      <c r="AA24" s="210"/>
      <c r="AB24" s="210"/>
      <c r="AC24" s="247"/>
      <c r="AD24" s="248" t="s">
        <v>364</v>
      </c>
      <c r="AE24" s="214" t="s">
        <v>364</v>
      </c>
      <c r="AF24" s="210"/>
      <c r="AG24" s="210"/>
      <c r="AH24" s="210"/>
      <c r="AI24" s="210"/>
      <c r="AJ24" s="215"/>
      <c r="AK24" s="209" t="s">
        <v>364</v>
      </c>
      <c r="AL24" s="210" t="s">
        <v>364</v>
      </c>
      <c r="AM24" s="210"/>
      <c r="AN24" s="210"/>
      <c r="AO24" s="210"/>
      <c r="AP24" s="210"/>
      <c r="AQ24" s="210"/>
      <c r="AR24" s="210"/>
      <c r="AS24" s="210" t="s">
        <v>364</v>
      </c>
      <c r="AT24" s="210"/>
      <c r="AU24" s="210"/>
      <c r="AV24" s="210"/>
      <c r="AW24" s="210"/>
      <c r="AX24" s="210"/>
      <c r="AY24" s="210" t="s">
        <v>364</v>
      </c>
      <c r="AZ24" s="210"/>
      <c r="BA24" s="210"/>
      <c r="BB24" s="210" t="s">
        <v>364</v>
      </c>
      <c r="BC24" s="210"/>
      <c r="BD24" s="210"/>
      <c r="BE24" s="210"/>
      <c r="BF24" s="210"/>
      <c r="BG24" s="215"/>
    </row>
    <row r="25" spans="2:59" s="261" customFormat="1" ht="22.5" customHeight="1">
      <c r="B25" s="198" t="s">
        <v>362</v>
      </c>
      <c r="C25" s="214"/>
      <c r="D25" s="210"/>
      <c r="E25" s="210" t="s">
        <v>364</v>
      </c>
      <c r="F25" s="210" t="s">
        <v>365</v>
      </c>
      <c r="G25" s="210"/>
      <c r="H25" s="210"/>
      <c r="I25" s="210"/>
      <c r="J25" s="210"/>
      <c r="K25" s="210" t="s">
        <v>364</v>
      </c>
      <c r="L25" s="210" t="s">
        <v>364</v>
      </c>
      <c r="M25" s="210"/>
      <c r="N25" s="210" t="s">
        <v>365</v>
      </c>
      <c r="O25" s="210"/>
      <c r="P25" s="210"/>
      <c r="Q25" s="210"/>
      <c r="R25" s="215" t="s">
        <v>364</v>
      </c>
      <c r="S25" s="209" t="s">
        <v>365</v>
      </c>
      <c r="T25" s="210" t="s">
        <v>365</v>
      </c>
      <c r="U25" s="210"/>
      <c r="V25" s="210"/>
      <c r="W25" s="210"/>
      <c r="X25" s="210" t="s">
        <v>364</v>
      </c>
      <c r="Y25" s="210" t="s">
        <v>365</v>
      </c>
      <c r="Z25" s="210"/>
      <c r="AA25" s="210"/>
      <c r="AB25" s="210"/>
      <c r="AC25" s="247"/>
      <c r="AD25" s="248" t="s">
        <v>365</v>
      </c>
      <c r="AE25" s="214" t="s">
        <v>364</v>
      </c>
      <c r="AF25" s="210"/>
      <c r="AG25" s="210"/>
      <c r="AH25" s="210"/>
      <c r="AI25" s="210"/>
      <c r="AJ25" s="215"/>
      <c r="AK25" s="209" t="s">
        <v>364</v>
      </c>
      <c r="AL25" s="210" t="s">
        <v>364</v>
      </c>
      <c r="AM25" s="210"/>
      <c r="AN25" s="210"/>
      <c r="AO25" s="210"/>
      <c r="AP25" s="210"/>
      <c r="AQ25" s="210"/>
      <c r="AR25" s="210"/>
      <c r="AS25" s="210" t="s">
        <v>364</v>
      </c>
      <c r="AT25" s="210"/>
      <c r="AU25" s="210"/>
      <c r="AV25" s="210" t="s">
        <v>364</v>
      </c>
      <c r="AW25" s="210"/>
      <c r="AX25" s="210"/>
      <c r="AY25" s="210" t="s">
        <v>364</v>
      </c>
      <c r="AZ25" s="210"/>
      <c r="BA25" s="210" t="s">
        <v>364</v>
      </c>
      <c r="BB25" s="210" t="s">
        <v>364</v>
      </c>
      <c r="BC25" s="210"/>
      <c r="BD25" s="210"/>
      <c r="BE25" s="210"/>
      <c r="BF25" s="210"/>
      <c r="BG25" s="215"/>
    </row>
    <row r="26" spans="2:59" s="261" customFormat="1" ht="22.5" customHeight="1">
      <c r="B26" s="198" t="s">
        <v>363</v>
      </c>
      <c r="C26" s="214"/>
      <c r="D26" s="210"/>
      <c r="E26" s="210" t="s">
        <v>364</v>
      </c>
      <c r="F26" s="210" t="s">
        <v>365</v>
      </c>
      <c r="G26" s="210"/>
      <c r="H26" s="210"/>
      <c r="I26" s="210"/>
      <c r="J26" s="210"/>
      <c r="K26" s="210"/>
      <c r="L26" s="210" t="s">
        <v>364</v>
      </c>
      <c r="M26" s="210"/>
      <c r="N26" s="210" t="s">
        <v>365</v>
      </c>
      <c r="O26" s="210"/>
      <c r="P26" s="210"/>
      <c r="Q26" s="210"/>
      <c r="R26" s="215"/>
      <c r="S26" s="209" t="s">
        <v>365</v>
      </c>
      <c r="T26" s="210" t="s">
        <v>365</v>
      </c>
      <c r="U26" s="210"/>
      <c r="V26" s="210" t="s">
        <v>364</v>
      </c>
      <c r="W26" s="210"/>
      <c r="X26" s="210"/>
      <c r="Y26" s="210" t="s">
        <v>365</v>
      </c>
      <c r="Z26" s="210"/>
      <c r="AA26" s="210"/>
      <c r="AB26" s="210"/>
      <c r="AC26" s="247"/>
      <c r="AD26" s="248" t="s">
        <v>364</v>
      </c>
      <c r="AE26" s="214" t="s">
        <v>364</v>
      </c>
      <c r="AF26" s="210"/>
      <c r="AG26" s="210"/>
      <c r="AH26" s="210"/>
      <c r="AI26" s="210"/>
      <c r="AJ26" s="215"/>
      <c r="AK26" s="209" t="s">
        <v>364</v>
      </c>
      <c r="AL26" s="210"/>
      <c r="AM26" s="210"/>
      <c r="AN26" s="210"/>
      <c r="AO26" s="210" t="s">
        <v>364</v>
      </c>
      <c r="AP26" s="210"/>
      <c r="AQ26" s="210"/>
      <c r="AR26" s="210"/>
      <c r="AS26" s="210" t="s">
        <v>364</v>
      </c>
      <c r="AT26" s="210"/>
      <c r="AU26" s="210"/>
      <c r="AV26" s="210"/>
      <c r="AW26" s="210"/>
      <c r="AX26" s="210"/>
      <c r="AY26" s="210" t="s">
        <v>364</v>
      </c>
      <c r="AZ26" s="210"/>
      <c r="BA26" s="210"/>
      <c r="BB26" s="210" t="s">
        <v>364</v>
      </c>
      <c r="BC26" s="210"/>
      <c r="BD26" s="210"/>
      <c r="BE26" s="210"/>
      <c r="BF26" s="210"/>
      <c r="BG26" s="215"/>
    </row>
    <row r="27" spans="2:59" s="282" customFormat="1" ht="27" customHeight="1" thickBot="1">
      <c r="B27" s="358" t="s">
        <v>93</v>
      </c>
      <c r="C27" s="359">
        <f>COUNTIF(C7:C26,"○")</f>
        <v>2</v>
      </c>
      <c r="D27" s="360">
        <f aca="true" t="shared" si="0" ref="D27:BG27">COUNTIF(D7:D26,"○")</f>
        <v>8</v>
      </c>
      <c r="E27" s="360">
        <f t="shared" si="0"/>
        <v>10</v>
      </c>
      <c r="F27" s="360">
        <f t="shared" si="0"/>
        <v>10</v>
      </c>
      <c r="G27" s="360">
        <f t="shared" si="0"/>
        <v>2</v>
      </c>
      <c r="H27" s="360">
        <f t="shared" si="0"/>
        <v>6</v>
      </c>
      <c r="I27" s="360">
        <f t="shared" si="0"/>
        <v>2</v>
      </c>
      <c r="J27" s="360">
        <f t="shared" si="0"/>
        <v>0</v>
      </c>
      <c r="K27" s="360">
        <f t="shared" si="0"/>
        <v>6</v>
      </c>
      <c r="L27" s="360">
        <f t="shared" si="0"/>
        <v>9</v>
      </c>
      <c r="M27" s="360">
        <f t="shared" si="0"/>
        <v>6</v>
      </c>
      <c r="N27" s="360">
        <f t="shared" si="0"/>
        <v>10</v>
      </c>
      <c r="O27" s="360">
        <f t="shared" si="0"/>
        <v>11</v>
      </c>
      <c r="P27" s="360">
        <f t="shared" si="0"/>
        <v>4</v>
      </c>
      <c r="Q27" s="360">
        <f t="shared" si="0"/>
        <v>0</v>
      </c>
      <c r="R27" s="361">
        <f t="shared" si="0"/>
        <v>3</v>
      </c>
      <c r="S27" s="362">
        <f t="shared" si="0"/>
        <v>15</v>
      </c>
      <c r="T27" s="360">
        <f t="shared" si="0"/>
        <v>1</v>
      </c>
      <c r="U27" s="360">
        <f t="shared" si="0"/>
        <v>0</v>
      </c>
      <c r="V27" s="360">
        <f t="shared" si="0"/>
        <v>3</v>
      </c>
      <c r="W27" s="360">
        <f t="shared" si="0"/>
        <v>0</v>
      </c>
      <c r="X27" s="360">
        <f t="shared" si="0"/>
        <v>2</v>
      </c>
      <c r="Y27" s="360">
        <f t="shared" si="0"/>
        <v>15</v>
      </c>
      <c r="Z27" s="360">
        <f t="shared" si="0"/>
        <v>15</v>
      </c>
      <c r="AA27" s="360">
        <f t="shared" si="0"/>
        <v>5</v>
      </c>
      <c r="AB27" s="360">
        <f t="shared" si="0"/>
        <v>2</v>
      </c>
      <c r="AC27" s="363">
        <f t="shared" si="0"/>
        <v>1</v>
      </c>
      <c r="AD27" s="364">
        <f t="shared" si="0"/>
        <v>17</v>
      </c>
      <c r="AE27" s="359">
        <f t="shared" si="0"/>
        <v>15</v>
      </c>
      <c r="AF27" s="360">
        <f t="shared" si="0"/>
        <v>4</v>
      </c>
      <c r="AG27" s="360">
        <f t="shared" si="0"/>
        <v>1</v>
      </c>
      <c r="AH27" s="360">
        <f t="shared" si="0"/>
        <v>0</v>
      </c>
      <c r="AI27" s="360">
        <f t="shared" si="0"/>
        <v>0</v>
      </c>
      <c r="AJ27" s="361">
        <f t="shared" si="0"/>
        <v>4</v>
      </c>
      <c r="AK27" s="362">
        <f t="shared" si="0"/>
        <v>20</v>
      </c>
      <c r="AL27" s="360">
        <f t="shared" si="0"/>
        <v>18</v>
      </c>
      <c r="AM27" s="360">
        <f t="shared" si="0"/>
        <v>1</v>
      </c>
      <c r="AN27" s="360">
        <f t="shared" si="0"/>
        <v>0</v>
      </c>
      <c r="AO27" s="360">
        <f t="shared" si="0"/>
        <v>1</v>
      </c>
      <c r="AP27" s="360">
        <f t="shared" si="0"/>
        <v>0</v>
      </c>
      <c r="AQ27" s="360">
        <f t="shared" si="0"/>
        <v>0</v>
      </c>
      <c r="AR27" s="360">
        <f t="shared" si="0"/>
        <v>0</v>
      </c>
      <c r="AS27" s="360">
        <f t="shared" si="0"/>
        <v>20</v>
      </c>
      <c r="AT27" s="360">
        <f t="shared" si="0"/>
        <v>0</v>
      </c>
      <c r="AU27" s="360">
        <f t="shared" si="0"/>
        <v>0</v>
      </c>
      <c r="AV27" s="360">
        <f t="shared" si="0"/>
        <v>10</v>
      </c>
      <c r="AW27" s="360">
        <f t="shared" si="0"/>
        <v>0</v>
      </c>
      <c r="AX27" s="360">
        <f t="shared" si="0"/>
        <v>0</v>
      </c>
      <c r="AY27" s="360">
        <f t="shared" si="0"/>
        <v>19</v>
      </c>
      <c r="AZ27" s="360">
        <f t="shared" si="0"/>
        <v>4</v>
      </c>
      <c r="BA27" s="360">
        <f t="shared" si="0"/>
        <v>2</v>
      </c>
      <c r="BB27" s="360">
        <f t="shared" si="0"/>
        <v>17</v>
      </c>
      <c r="BC27" s="360">
        <f t="shared" si="0"/>
        <v>7</v>
      </c>
      <c r="BD27" s="360">
        <f t="shared" si="0"/>
        <v>1</v>
      </c>
      <c r="BE27" s="360">
        <f t="shared" si="0"/>
        <v>0</v>
      </c>
      <c r="BF27" s="360">
        <f t="shared" si="0"/>
        <v>0</v>
      </c>
      <c r="BG27" s="361">
        <f t="shared" si="0"/>
        <v>0</v>
      </c>
    </row>
    <row r="28" ht="13.5" thickTop="1"/>
  </sheetData>
  <sheetProtection/>
  <mergeCells count="64">
    <mergeCell ref="U4:X5"/>
    <mergeCell ref="G5:G6"/>
    <mergeCell ref="H5:H6"/>
    <mergeCell ref="I5:I6"/>
    <mergeCell ref="O5:O6"/>
    <mergeCell ref="P5:P6"/>
    <mergeCell ref="Q5:Q6"/>
    <mergeCell ref="R5:R6"/>
    <mergeCell ref="BC3:BC6"/>
    <mergeCell ref="BD3:BD6"/>
    <mergeCell ref="BE3:BE6"/>
    <mergeCell ref="BF3:BF6"/>
    <mergeCell ref="BG3:BG6"/>
    <mergeCell ref="C4:C6"/>
    <mergeCell ref="D4:D6"/>
    <mergeCell ref="E4:E6"/>
    <mergeCell ref="F4:F6"/>
    <mergeCell ref="G4:I4"/>
    <mergeCell ref="AW3:AW6"/>
    <mergeCell ref="AX3:AX6"/>
    <mergeCell ref="AY3:AY6"/>
    <mergeCell ref="AZ3:AZ6"/>
    <mergeCell ref="BA3:BA6"/>
    <mergeCell ref="BB3:BB6"/>
    <mergeCell ref="AQ3:AQ6"/>
    <mergeCell ref="AR3:AR6"/>
    <mergeCell ref="AS3:AS6"/>
    <mergeCell ref="AT3:AT6"/>
    <mergeCell ref="AU3:AU6"/>
    <mergeCell ref="AV3:AV6"/>
    <mergeCell ref="AJ3:AJ6"/>
    <mergeCell ref="AL3:AL6"/>
    <mergeCell ref="AM3:AM6"/>
    <mergeCell ref="AN3:AN6"/>
    <mergeCell ref="AO3:AO6"/>
    <mergeCell ref="AP3:AP6"/>
    <mergeCell ref="AF3:AF6"/>
    <mergeCell ref="AG3:AG6"/>
    <mergeCell ref="AH3:AH6"/>
    <mergeCell ref="AI3:AI6"/>
    <mergeCell ref="Z5:Z6"/>
    <mergeCell ref="AA5:AA6"/>
    <mergeCell ref="AB5:AB6"/>
    <mergeCell ref="AC5:AC6"/>
    <mergeCell ref="AL2:AR2"/>
    <mergeCell ref="AS2:BA2"/>
    <mergeCell ref="BB2:BG2"/>
    <mergeCell ref="C3:E3"/>
    <mergeCell ref="F3:I3"/>
    <mergeCell ref="J3:M5"/>
    <mergeCell ref="N3:N6"/>
    <mergeCell ref="O3:R4"/>
    <mergeCell ref="Z3:AC4"/>
    <mergeCell ref="AE3:AE6"/>
    <mergeCell ref="B2:B6"/>
    <mergeCell ref="C2:R2"/>
    <mergeCell ref="S2:AC2"/>
    <mergeCell ref="AD2:AD6"/>
    <mergeCell ref="AE2:AJ2"/>
    <mergeCell ref="AK2:AK6"/>
    <mergeCell ref="S3:S6"/>
    <mergeCell ref="T3:T6"/>
    <mergeCell ref="U3:X3"/>
    <mergeCell ref="Y3:Y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1"/>
</worksheet>
</file>

<file path=xl/worksheets/sheet29.xml><?xml version="1.0" encoding="utf-8"?>
<worksheet xmlns="http://schemas.openxmlformats.org/spreadsheetml/2006/main" xmlns:r="http://schemas.openxmlformats.org/officeDocument/2006/relationships">
  <sheetPr>
    <pageSetUpPr fitToPage="1"/>
  </sheetPr>
  <dimension ref="B1:AA89"/>
  <sheetViews>
    <sheetView tabSelected="1" view="pageBreakPreview" zoomScale="80" zoomScaleNormal="80" zoomScaleSheetLayoutView="8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C2" sqref="C2:C5"/>
    </sheetView>
  </sheetViews>
  <sheetFormatPr defaultColWidth="8.875" defaultRowHeight="13.5"/>
  <cols>
    <col min="1" max="1" width="8.875" style="155" customWidth="1"/>
    <col min="2" max="2" width="13.875" style="298" customWidth="1"/>
    <col min="3" max="3" width="16.50390625" style="329" customWidth="1"/>
    <col min="4" max="14" width="7.875" style="155" customWidth="1"/>
    <col min="15" max="15" width="7.875" style="330" customWidth="1"/>
    <col min="16" max="27" width="7.875" style="155" customWidth="1"/>
    <col min="28" max="16384" width="8.875" style="155" customWidth="1"/>
  </cols>
  <sheetData>
    <row r="1" spans="2:27" ht="13.5" thickBot="1">
      <c r="B1" s="155" t="s">
        <v>389</v>
      </c>
      <c r="AA1" s="269" t="s">
        <v>55</v>
      </c>
    </row>
    <row r="2" spans="2:27" s="289" customFormat="1" ht="27.75" customHeight="1" thickTop="1">
      <c r="B2" s="715"/>
      <c r="C2" s="718"/>
      <c r="D2" s="720" t="s">
        <v>307</v>
      </c>
      <c r="E2" s="721"/>
      <c r="F2" s="722"/>
      <c r="G2" s="726" t="s">
        <v>308</v>
      </c>
      <c r="H2" s="727"/>
      <c r="I2" s="727"/>
      <c r="J2" s="728"/>
      <c r="K2" s="569" t="s">
        <v>309</v>
      </c>
      <c r="L2" s="729"/>
      <c r="M2" s="729"/>
      <c r="N2" s="729"/>
      <c r="O2" s="740" t="s">
        <v>310</v>
      </c>
      <c r="P2" s="573" t="s">
        <v>311</v>
      </c>
      <c r="Q2" s="532"/>
      <c r="R2" s="529"/>
      <c r="S2" s="747" t="s">
        <v>312</v>
      </c>
      <c r="T2" s="735" t="s">
        <v>313</v>
      </c>
      <c r="U2" s="529"/>
      <c r="V2" s="736" t="s">
        <v>314</v>
      </c>
      <c r="W2" s="737"/>
      <c r="X2" s="737"/>
      <c r="Y2" s="737"/>
      <c r="Z2" s="737"/>
      <c r="AA2" s="738"/>
    </row>
    <row r="3" spans="2:27" s="289" customFormat="1" ht="16.5" customHeight="1">
      <c r="B3" s="716"/>
      <c r="C3" s="719"/>
      <c r="D3" s="723"/>
      <c r="E3" s="724"/>
      <c r="F3" s="725"/>
      <c r="G3" s="366"/>
      <c r="H3" s="732" t="s">
        <v>315</v>
      </c>
      <c r="I3" s="724"/>
      <c r="J3" s="739"/>
      <c r="K3" s="649" t="s">
        <v>316</v>
      </c>
      <c r="L3" s="538" t="s">
        <v>317</v>
      </c>
      <c r="M3" s="538" t="s">
        <v>318</v>
      </c>
      <c r="N3" s="530" t="s">
        <v>319</v>
      </c>
      <c r="O3" s="741"/>
      <c r="P3" s="574"/>
      <c r="Q3" s="538" t="s">
        <v>320</v>
      </c>
      <c r="R3" s="530"/>
      <c r="S3" s="748"/>
      <c r="T3" s="649" t="s">
        <v>321</v>
      </c>
      <c r="U3" s="530" t="s">
        <v>322</v>
      </c>
      <c r="V3" s="382"/>
      <c r="W3" s="744" t="s">
        <v>320</v>
      </c>
      <c r="X3" s="745"/>
      <c r="Y3" s="745"/>
      <c r="Z3" s="745"/>
      <c r="AA3" s="746"/>
    </row>
    <row r="4" spans="2:27" s="289" customFormat="1" ht="23.25" customHeight="1">
      <c r="B4" s="716"/>
      <c r="C4" s="719"/>
      <c r="D4" s="730"/>
      <c r="E4" s="732" t="s">
        <v>323</v>
      </c>
      <c r="F4" s="733" t="s">
        <v>324</v>
      </c>
      <c r="G4" s="367"/>
      <c r="H4" s="732" t="s">
        <v>221</v>
      </c>
      <c r="I4" s="732" t="s">
        <v>325</v>
      </c>
      <c r="J4" s="742" t="s">
        <v>326</v>
      </c>
      <c r="K4" s="649"/>
      <c r="L4" s="538"/>
      <c r="M4" s="538"/>
      <c r="N4" s="530"/>
      <c r="O4" s="741"/>
      <c r="P4" s="574"/>
      <c r="Q4" s="538" t="s">
        <v>327</v>
      </c>
      <c r="R4" s="530" t="s">
        <v>328</v>
      </c>
      <c r="S4" s="748"/>
      <c r="T4" s="649"/>
      <c r="U4" s="530"/>
      <c r="V4" s="383"/>
      <c r="W4" s="743" t="s">
        <v>329</v>
      </c>
      <c r="X4" s="743" t="s">
        <v>330</v>
      </c>
      <c r="Y4" s="743" t="s">
        <v>331</v>
      </c>
      <c r="Z4" s="743" t="s">
        <v>332</v>
      </c>
      <c r="AA4" s="752" t="s">
        <v>333</v>
      </c>
    </row>
    <row r="5" spans="2:27" s="289" customFormat="1" ht="73.5" customHeight="1">
      <c r="B5" s="717"/>
      <c r="C5" s="719"/>
      <c r="D5" s="731"/>
      <c r="E5" s="732"/>
      <c r="F5" s="733"/>
      <c r="G5" s="367"/>
      <c r="H5" s="734"/>
      <c r="I5" s="734"/>
      <c r="J5" s="742"/>
      <c r="K5" s="649"/>
      <c r="L5" s="538"/>
      <c r="M5" s="538"/>
      <c r="N5" s="530"/>
      <c r="O5" s="741"/>
      <c r="P5" s="575"/>
      <c r="Q5" s="538"/>
      <c r="R5" s="530"/>
      <c r="S5" s="748"/>
      <c r="T5" s="649"/>
      <c r="U5" s="530"/>
      <c r="V5" s="384"/>
      <c r="W5" s="743"/>
      <c r="X5" s="743"/>
      <c r="Y5" s="743"/>
      <c r="Z5" s="743"/>
      <c r="AA5" s="752"/>
    </row>
    <row r="6" spans="2:27" s="289" customFormat="1" ht="13.5" customHeight="1">
      <c r="B6" s="753" t="s">
        <v>366</v>
      </c>
      <c r="C6" s="318" t="s">
        <v>51</v>
      </c>
      <c r="D6" s="291">
        <v>20</v>
      </c>
      <c r="E6" s="295">
        <v>17</v>
      </c>
      <c r="F6" s="296">
        <v>3</v>
      </c>
      <c r="G6" s="368">
        <v>14</v>
      </c>
      <c r="H6" s="295">
        <v>1</v>
      </c>
      <c r="I6" s="295">
        <v>7</v>
      </c>
      <c r="J6" s="370">
        <v>6</v>
      </c>
      <c r="K6" s="365">
        <v>4</v>
      </c>
      <c r="L6" s="295">
        <v>1</v>
      </c>
      <c r="M6" s="295">
        <v>9</v>
      </c>
      <c r="N6" s="296">
        <v>0</v>
      </c>
      <c r="O6" s="377">
        <v>1</v>
      </c>
      <c r="P6" s="293">
        <v>0</v>
      </c>
      <c r="Q6" s="295">
        <v>0</v>
      </c>
      <c r="R6" s="296">
        <v>0</v>
      </c>
      <c r="S6" s="381">
        <v>5</v>
      </c>
      <c r="T6" s="365">
        <v>5</v>
      </c>
      <c r="U6" s="296">
        <v>0</v>
      </c>
      <c r="V6" s="368">
        <v>0</v>
      </c>
      <c r="W6" s="297">
        <v>0</v>
      </c>
      <c r="X6" s="297">
        <v>0</v>
      </c>
      <c r="Y6" s="297">
        <v>0</v>
      </c>
      <c r="Z6" s="297">
        <v>0</v>
      </c>
      <c r="AA6" s="385">
        <v>0</v>
      </c>
    </row>
    <row r="7" spans="2:27" s="290" customFormat="1" ht="13.5" customHeight="1">
      <c r="B7" s="710"/>
      <c r="C7" s="318" t="s">
        <v>334</v>
      </c>
      <c r="D7" s="291">
        <v>166</v>
      </c>
      <c r="E7" s="292">
        <v>163</v>
      </c>
      <c r="F7" s="294">
        <v>3</v>
      </c>
      <c r="G7" s="368">
        <v>166</v>
      </c>
      <c r="H7" s="292">
        <v>0</v>
      </c>
      <c r="I7" s="292">
        <v>127</v>
      </c>
      <c r="J7" s="369">
        <v>39</v>
      </c>
      <c r="K7" s="293">
        <v>5</v>
      </c>
      <c r="L7" s="292">
        <v>159</v>
      </c>
      <c r="M7" s="292">
        <v>2</v>
      </c>
      <c r="N7" s="294">
        <v>0</v>
      </c>
      <c r="O7" s="376">
        <v>0</v>
      </c>
      <c r="P7" s="293">
        <v>0</v>
      </c>
      <c r="Q7" s="292">
        <v>0</v>
      </c>
      <c r="R7" s="294">
        <v>0</v>
      </c>
      <c r="S7" s="376">
        <v>0</v>
      </c>
      <c r="T7" s="293">
        <v>0</v>
      </c>
      <c r="U7" s="294">
        <v>0</v>
      </c>
      <c r="V7" s="368">
        <v>0</v>
      </c>
      <c r="W7" s="292">
        <v>0</v>
      </c>
      <c r="X7" s="292">
        <v>0</v>
      </c>
      <c r="Y7" s="292">
        <v>0</v>
      </c>
      <c r="Z7" s="292">
        <v>0</v>
      </c>
      <c r="AA7" s="369">
        <v>0</v>
      </c>
    </row>
    <row r="8" spans="2:27" s="290" customFormat="1" ht="13.5" customHeight="1">
      <c r="B8" s="710"/>
      <c r="C8" s="318" t="s">
        <v>335</v>
      </c>
      <c r="D8" s="291">
        <v>0</v>
      </c>
      <c r="E8" s="292">
        <v>0</v>
      </c>
      <c r="F8" s="294">
        <v>0</v>
      </c>
      <c r="G8" s="368">
        <v>0</v>
      </c>
      <c r="H8" s="292">
        <v>0</v>
      </c>
      <c r="I8" s="292">
        <v>0</v>
      </c>
      <c r="J8" s="369">
        <v>0</v>
      </c>
      <c r="K8" s="293">
        <v>0</v>
      </c>
      <c r="L8" s="292">
        <v>0</v>
      </c>
      <c r="M8" s="292">
        <v>0</v>
      </c>
      <c r="N8" s="294">
        <v>0</v>
      </c>
      <c r="O8" s="376">
        <v>0</v>
      </c>
      <c r="P8" s="293">
        <v>0</v>
      </c>
      <c r="Q8" s="292">
        <v>0</v>
      </c>
      <c r="R8" s="294">
        <v>0</v>
      </c>
      <c r="S8" s="376">
        <v>0</v>
      </c>
      <c r="T8" s="293">
        <v>0</v>
      </c>
      <c r="U8" s="294">
        <v>0</v>
      </c>
      <c r="V8" s="368">
        <v>0</v>
      </c>
      <c r="W8" s="292">
        <v>0</v>
      </c>
      <c r="X8" s="292">
        <v>0</v>
      </c>
      <c r="Y8" s="292">
        <v>0</v>
      </c>
      <c r="Z8" s="292">
        <v>0</v>
      </c>
      <c r="AA8" s="369">
        <v>0</v>
      </c>
    </row>
    <row r="9" spans="2:27" s="290" customFormat="1" ht="13.5" customHeight="1" thickBot="1">
      <c r="B9" s="711"/>
      <c r="C9" s="320" t="s">
        <v>333</v>
      </c>
      <c r="D9" s="321">
        <v>1</v>
      </c>
      <c r="E9" s="322">
        <v>1</v>
      </c>
      <c r="F9" s="324">
        <v>0</v>
      </c>
      <c r="G9" s="371">
        <v>1</v>
      </c>
      <c r="H9" s="322">
        <v>0</v>
      </c>
      <c r="I9" s="322">
        <v>1</v>
      </c>
      <c r="J9" s="372">
        <v>0</v>
      </c>
      <c r="K9" s="323">
        <v>0</v>
      </c>
      <c r="L9" s="322">
        <v>0</v>
      </c>
      <c r="M9" s="322">
        <v>1</v>
      </c>
      <c r="N9" s="324">
        <v>0</v>
      </c>
      <c r="O9" s="378">
        <v>0</v>
      </c>
      <c r="P9" s="323">
        <v>0</v>
      </c>
      <c r="Q9" s="322">
        <v>0</v>
      </c>
      <c r="R9" s="324">
        <v>0</v>
      </c>
      <c r="S9" s="378">
        <v>0</v>
      </c>
      <c r="T9" s="323">
        <v>0</v>
      </c>
      <c r="U9" s="324">
        <v>0</v>
      </c>
      <c r="V9" s="371">
        <v>0</v>
      </c>
      <c r="W9" s="322">
        <v>0</v>
      </c>
      <c r="X9" s="322">
        <v>0</v>
      </c>
      <c r="Y9" s="322">
        <v>0</v>
      </c>
      <c r="Z9" s="322">
        <v>0</v>
      </c>
      <c r="AA9" s="372">
        <v>0</v>
      </c>
    </row>
    <row r="10" spans="2:27" s="289" customFormat="1" ht="13.5" customHeight="1">
      <c r="B10" s="709" t="s">
        <v>367</v>
      </c>
      <c r="C10" s="319" t="s">
        <v>51</v>
      </c>
      <c r="D10" s="325">
        <v>4</v>
      </c>
      <c r="E10" s="430">
        <v>3</v>
      </c>
      <c r="F10" s="431">
        <v>1</v>
      </c>
      <c r="G10" s="373">
        <v>1</v>
      </c>
      <c r="H10" s="430">
        <v>0</v>
      </c>
      <c r="I10" s="430">
        <v>0</v>
      </c>
      <c r="J10" s="432">
        <v>1</v>
      </c>
      <c r="K10" s="433">
        <v>0</v>
      </c>
      <c r="L10" s="430">
        <v>1</v>
      </c>
      <c r="M10" s="430">
        <v>0</v>
      </c>
      <c r="N10" s="431">
        <v>0</v>
      </c>
      <c r="O10" s="434">
        <v>0</v>
      </c>
      <c r="P10" s="327">
        <v>0</v>
      </c>
      <c r="Q10" s="430">
        <v>0</v>
      </c>
      <c r="R10" s="431">
        <v>0</v>
      </c>
      <c r="S10" s="435">
        <v>3</v>
      </c>
      <c r="T10" s="433">
        <v>3</v>
      </c>
      <c r="U10" s="431">
        <v>0</v>
      </c>
      <c r="V10" s="373">
        <v>0</v>
      </c>
      <c r="W10" s="436">
        <v>0</v>
      </c>
      <c r="X10" s="436">
        <v>0</v>
      </c>
      <c r="Y10" s="436">
        <v>0</v>
      </c>
      <c r="Z10" s="436">
        <v>0</v>
      </c>
      <c r="AA10" s="437">
        <v>0</v>
      </c>
    </row>
    <row r="11" spans="2:27" s="290" customFormat="1" ht="13.5" customHeight="1">
      <c r="B11" s="710"/>
      <c r="C11" s="422" t="s">
        <v>334</v>
      </c>
      <c r="D11" s="423">
        <v>2</v>
      </c>
      <c r="E11" s="424">
        <v>1</v>
      </c>
      <c r="F11" s="425">
        <v>1</v>
      </c>
      <c r="G11" s="426">
        <v>0</v>
      </c>
      <c r="H11" s="424">
        <v>0</v>
      </c>
      <c r="I11" s="424">
        <v>0</v>
      </c>
      <c r="J11" s="427">
        <v>0</v>
      </c>
      <c r="K11" s="428">
        <v>0</v>
      </c>
      <c r="L11" s="424">
        <v>0</v>
      </c>
      <c r="M11" s="424">
        <v>0</v>
      </c>
      <c r="N11" s="425">
        <v>0</v>
      </c>
      <c r="O11" s="429">
        <v>0</v>
      </c>
      <c r="P11" s="428">
        <v>0</v>
      </c>
      <c r="Q11" s="424">
        <v>0</v>
      </c>
      <c r="R11" s="425">
        <v>0</v>
      </c>
      <c r="S11" s="429">
        <v>2</v>
      </c>
      <c r="T11" s="428">
        <v>2</v>
      </c>
      <c r="U11" s="425">
        <v>0</v>
      </c>
      <c r="V11" s="426">
        <v>0</v>
      </c>
      <c r="W11" s="424">
        <v>0</v>
      </c>
      <c r="X11" s="424">
        <v>0</v>
      </c>
      <c r="Y11" s="424">
        <v>0</v>
      </c>
      <c r="Z11" s="424">
        <v>0</v>
      </c>
      <c r="AA11" s="427">
        <v>0</v>
      </c>
    </row>
    <row r="12" spans="2:27" s="290" customFormat="1" ht="13.5" customHeight="1">
      <c r="B12" s="710"/>
      <c r="C12" s="318" t="s">
        <v>335</v>
      </c>
      <c r="D12" s="291">
        <v>0</v>
      </c>
      <c r="E12" s="292">
        <v>0</v>
      </c>
      <c r="F12" s="294">
        <v>0</v>
      </c>
      <c r="G12" s="368">
        <v>0</v>
      </c>
      <c r="H12" s="292">
        <v>0</v>
      </c>
      <c r="I12" s="292">
        <v>0</v>
      </c>
      <c r="J12" s="369">
        <v>0</v>
      </c>
      <c r="K12" s="293">
        <v>0</v>
      </c>
      <c r="L12" s="292">
        <v>0</v>
      </c>
      <c r="M12" s="292">
        <v>0</v>
      </c>
      <c r="N12" s="294">
        <v>0</v>
      </c>
      <c r="O12" s="376">
        <v>0</v>
      </c>
      <c r="P12" s="293">
        <v>0</v>
      </c>
      <c r="Q12" s="292">
        <v>0</v>
      </c>
      <c r="R12" s="294">
        <v>0</v>
      </c>
      <c r="S12" s="376">
        <v>0</v>
      </c>
      <c r="T12" s="293">
        <v>0</v>
      </c>
      <c r="U12" s="294">
        <v>0</v>
      </c>
      <c r="V12" s="368">
        <v>0</v>
      </c>
      <c r="W12" s="292">
        <v>0</v>
      </c>
      <c r="X12" s="292">
        <v>0</v>
      </c>
      <c r="Y12" s="292">
        <v>0</v>
      </c>
      <c r="Z12" s="292">
        <v>0</v>
      </c>
      <c r="AA12" s="369">
        <v>0</v>
      </c>
    </row>
    <row r="13" spans="2:27" s="290" customFormat="1" ht="13.5" customHeight="1" thickBot="1">
      <c r="B13" s="711"/>
      <c r="C13" s="320" t="s">
        <v>333</v>
      </c>
      <c r="D13" s="321">
        <v>0</v>
      </c>
      <c r="E13" s="322">
        <v>0</v>
      </c>
      <c r="F13" s="324">
        <v>0</v>
      </c>
      <c r="G13" s="371">
        <v>0</v>
      </c>
      <c r="H13" s="322">
        <v>0</v>
      </c>
      <c r="I13" s="322">
        <v>0</v>
      </c>
      <c r="J13" s="372">
        <v>0</v>
      </c>
      <c r="K13" s="323">
        <v>0</v>
      </c>
      <c r="L13" s="322">
        <v>0</v>
      </c>
      <c r="M13" s="322">
        <v>0</v>
      </c>
      <c r="N13" s="324">
        <v>0</v>
      </c>
      <c r="O13" s="378">
        <v>0</v>
      </c>
      <c r="P13" s="323">
        <v>0</v>
      </c>
      <c r="Q13" s="322">
        <v>0</v>
      </c>
      <c r="R13" s="324">
        <v>0</v>
      </c>
      <c r="S13" s="378">
        <v>0</v>
      </c>
      <c r="T13" s="323">
        <v>0</v>
      </c>
      <c r="U13" s="324">
        <v>0</v>
      </c>
      <c r="V13" s="371">
        <v>0</v>
      </c>
      <c r="W13" s="322">
        <v>0</v>
      </c>
      <c r="X13" s="322">
        <v>0</v>
      </c>
      <c r="Y13" s="322">
        <v>0</v>
      </c>
      <c r="Z13" s="322">
        <v>0</v>
      </c>
      <c r="AA13" s="372">
        <v>0</v>
      </c>
    </row>
    <row r="14" spans="2:27" s="289" customFormat="1" ht="13.5" customHeight="1">
      <c r="B14" s="709" t="s">
        <v>368</v>
      </c>
      <c r="C14" s="319" t="s">
        <v>51</v>
      </c>
      <c r="D14" s="325">
        <v>0</v>
      </c>
      <c r="E14" s="430">
        <v>0</v>
      </c>
      <c r="F14" s="431">
        <v>0</v>
      </c>
      <c r="G14" s="373">
        <v>0</v>
      </c>
      <c r="H14" s="430">
        <v>0</v>
      </c>
      <c r="I14" s="430">
        <v>0</v>
      </c>
      <c r="J14" s="432">
        <v>0</v>
      </c>
      <c r="K14" s="433">
        <v>0</v>
      </c>
      <c r="L14" s="430">
        <v>0</v>
      </c>
      <c r="M14" s="430">
        <v>0</v>
      </c>
      <c r="N14" s="431">
        <v>0</v>
      </c>
      <c r="O14" s="434">
        <v>0</v>
      </c>
      <c r="P14" s="327">
        <v>0</v>
      </c>
      <c r="Q14" s="430">
        <v>0</v>
      </c>
      <c r="R14" s="431">
        <v>0</v>
      </c>
      <c r="S14" s="435">
        <v>0</v>
      </c>
      <c r="T14" s="433">
        <v>0</v>
      </c>
      <c r="U14" s="431">
        <v>0</v>
      </c>
      <c r="V14" s="373">
        <v>0</v>
      </c>
      <c r="W14" s="436">
        <v>0</v>
      </c>
      <c r="X14" s="436">
        <v>0</v>
      </c>
      <c r="Y14" s="436">
        <v>0</v>
      </c>
      <c r="Z14" s="436">
        <v>0</v>
      </c>
      <c r="AA14" s="437">
        <v>0</v>
      </c>
    </row>
    <row r="15" spans="2:27" s="290" customFormat="1" ht="13.5" customHeight="1">
      <c r="B15" s="710"/>
      <c r="C15" s="422" t="s">
        <v>334</v>
      </c>
      <c r="D15" s="423">
        <f>-E17</f>
        <v>0</v>
      </c>
      <c r="E15" s="424">
        <v>0</v>
      </c>
      <c r="F15" s="425">
        <v>0</v>
      </c>
      <c r="G15" s="426">
        <v>0</v>
      </c>
      <c r="H15" s="424">
        <v>0</v>
      </c>
      <c r="I15" s="424">
        <v>0</v>
      </c>
      <c r="J15" s="427">
        <v>0</v>
      </c>
      <c r="K15" s="428">
        <v>0</v>
      </c>
      <c r="L15" s="424">
        <v>0</v>
      </c>
      <c r="M15" s="424">
        <v>0</v>
      </c>
      <c r="N15" s="425">
        <v>0</v>
      </c>
      <c r="O15" s="429">
        <v>0</v>
      </c>
      <c r="P15" s="428">
        <v>0</v>
      </c>
      <c r="Q15" s="424">
        <v>0</v>
      </c>
      <c r="R15" s="425">
        <v>0</v>
      </c>
      <c r="S15" s="429">
        <v>0</v>
      </c>
      <c r="T15" s="428">
        <v>0</v>
      </c>
      <c r="U15" s="425">
        <v>0</v>
      </c>
      <c r="V15" s="426">
        <v>0</v>
      </c>
      <c r="W15" s="424">
        <v>0</v>
      </c>
      <c r="X15" s="424">
        <v>0</v>
      </c>
      <c r="Y15" s="424">
        <v>0</v>
      </c>
      <c r="Z15" s="424">
        <v>0</v>
      </c>
      <c r="AA15" s="427">
        <v>0</v>
      </c>
    </row>
    <row r="16" spans="2:27" s="290" customFormat="1" ht="14.25" customHeight="1">
      <c r="B16" s="710"/>
      <c r="C16" s="318" t="s">
        <v>335</v>
      </c>
      <c r="D16" s="291">
        <v>0</v>
      </c>
      <c r="E16" s="292">
        <v>0</v>
      </c>
      <c r="F16" s="294">
        <v>0</v>
      </c>
      <c r="G16" s="368">
        <v>0</v>
      </c>
      <c r="H16" s="292">
        <v>0</v>
      </c>
      <c r="I16" s="292">
        <v>0</v>
      </c>
      <c r="J16" s="369">
        <v>0</v>
      </c>
      <c r="K16" s="293">
        <v>0</v>
      </c>
      <c r="L16" s="292">
        <v>0</v>
      </c>
      <c r="M16" s="292">
        <v>0</v>
      </c>
      <c r="N16" s="294">
        <v>0</v>
      </c>
      <c r="O16" s="376">
        <v>0</v>
      </c>
      <c r="P16" s="293">
        <v>0</v>
      </c>
      <c r="Q16" s="292">
        <v>0</v>
      </c>
      <c r="R16" s="294">
        <v>0</v>
      </c>
      <c r="S16" s="376">
        <v>0</v>
      </c>
      <c r="T16" s="293">
        <v>0</v>
      </c>
      <c r="U16" s="294">
        <v>0</v>
      </c>
      <c r="V16" s="368">
        <v>0</v>
      </c>
      <c r="W16" s="292">
        <v>0</v>
      </c>
      <c r="X16" s="292">
        <v>0</v>
      </c>
      <c r="Y16" s="292">
        <v>0</v>
      </c>
      <c r="Z16" s="292">
        <v>0</v>
      </c>
      <c r="AA16" s="369">
        <v>0</v>
      </c>
    </row>
    <row r="17" spans="2:27" s="290" customFormat="1" ht="13.5" customHeight="1" thickBot="1">
      <c r="B17" s="711"/>
      <c r="C17" s="320" t="s">
        <v>333</v>
      </c>
      <c r="D17" s="321">
        <v>0</v>
      </c>
      <c r="E17" s="322">
        <v>0</v>
      </c>
      <c r="F17" s="324">
        <v>0</v>
      </c>
      <c r="G17" s="371">
        <v>0</v>
      </c>
      <c r="H17" s="322">
        <v>0</v>
      </c>
      <c r="I17" s="322">
        <v>0</v>
      </c>
      <c r="J17" s="372">
        <v>0</v>
      </c>
      <c r="K17" s="323">
        <v>0</v>
      </c>
      <c r="L17" s="322">
        <v>0</v>
      </c>
      <c r="M17" s="322">
        <v>0</v>
      </c>
      <c r="N17" s="324">
        <v>0</v>
      </c>
      <c r="O17" s="378">
        <v>0</v>
      </c>
      <c r="P17" s="323">
        <v>0</v>
      </c>
      <c r="Q17" s="322">
        <v>0</v>
      </c>
      <c r="R17" s="324">
        <v>0</v>
      </c>
      <c r="S17" s="378">
        <v>0</v>
      </c>
      <c r="T17" s="323">
        <v>0</v>
      </c>
      <c r="U17" s="324">
        <v>0</v>
      </c>
      <c r="V17" s="371">
        <v>0</v>
      </c>
      <c r="W17" s="322">
        <v>0</v>
      </c>
      <c r="X17" s="322">
        <v>0</v>
      </c>
      <c r="Y17" s="322">
        <v>0</v>
      </c>
      <c r="Z17" s="322">
        <v>0</v>
      </c>
      <c r="AA17" s="372">
        <v>0</v>
      </c>
    </row>
    <row r="18" spans="2:27" s="290" customFormat="1" ht="13.5" customHeight="1">
      <c r="B18" s="709" t="s">
        <v>369</v>
      </c>
      <c r="C18" s="319" t="s">
        <v>51</v>
      </c>
      <c r="D18" s="325">
        <v>0</v>
      </c>
      <c r="E18" s="326">
        <v>0</v>
      </c>
      <c r="F18" s="328">
        <v>0</v>
      </c>
      <c r="G18" s="373">
        <v>0</v>
      </c>
      <c r="H18" s="326">
        <v>0</v>
      </c>
      <c r="I18" s="326">
        <v>0</v>
      </c>
      <c r="J18" s="374">
        <v>0</v>
      </c>
      <c r="K18" s="327">
        <v>0</v>
      </c>
      <c r="L18" s="326">
        <v>0</v>
      </c>
      <c r="M18" s="326">
        <v>0</v>
      </c>
      <c r="N18" s="328">
        <v>0</v>
      </c>
      <c r="O18" s="379">
        <v>0</v>
      </c>
      <c r="P18" s="327">
        <v>0</v>
      </c>
      <c r="Q18" s="326">
        <v>0</v>
      </c>
      <c r="R18" s="328">
        <v>0</v>
      </c>
      <c r="S18" s="379">
        <v>0</v>
      </c>
      <c r="T18" s="327">
        <v>0</v>
      </c>
      <c r="U18" s="328">
        <v>0</v>
      </c>
      <c r="V18" s="373">
        <v>0</v>
      </c>
      <c r="W18" s="326">
        <v>0</v>
      </c>
      <c r="X18" s="326">
        <v>0</v>
      </c>
      <c r="Y18" s="326">
        <v>0</v>
      </c>
      <c r="Z18" s="326">
        <v>0</v>
      </c>
      <c r="AA18" s="374">
        <v>0</v>
      </c>
    </row>
    <row r="19" spans="2:27" s="290" customFormat="1" ht="13.5" customHeight="1">
      <c r="B19" s="710"/>
      <c r="C19" s="422" t="s">
        <v>334</v>
      </c>
      <c r="D19" s="423">
        <v>0</v>
      </c>
      <c r="E19" s="424">
        <v>0</v>
      </c>
      <c r="F19" s="425">
        <v>0</v>
      </c>
      <c r="G19" s="426">
        <v>0</v>
      </c>
      <c r="H19" s="424">
        <v>0</v>
      </c>
      <c r="I19" s="424">
        <v>0</v>
      </c>
      <c r="J19" s="427">
        <v>0</v>
      </c>
      <c r="K19" s="428">
        <v>0</v>
      </c>
      <c r="L19" s="424">
        <v>0</v>
      </c>
      <c r="M19" s="424">
        <v>0</v>
      </c>
      <c r="N19" s="425">
        <v>0</v>
      </c>
      <c r="O19" s="429">
        <v>0</v>
      </c>
      <c r="P19" s="428">
        <v>0</v>
      </c>
      <c r="Q19" s="424">
        <v>0</v>
      </c>
      <c r="R19" s="425">
        <v>0</v>
      </c>
      <c r="S19" s="429">
        <v>0</v>
      </c>
      <c r="T19" s="428">
        <v>0</v>
      </c>
      <c r="U19" s="425">
        <v>0</v>
      </c>
      <c r="V19" s="426">
        <v>0</v>
      </c>
      <c r="W19" s="424">
        <v>0</v>
      </c>
      <c r="X19" s="424">
        <v>0</v>
      </c>
      <c r="Y19" s="424">
        <v>0</v>
      </c>
      <c r="Z19" s="424">
        <v>0</v>
      </c>
      <c r="AA19" s="427">
        <v>0</v>
      </c>
    </row>
    <row r="20" spans="2:27" s="290" customFormat="1" ht="13.5" customHeight="1">
      <c r="B20" s="710"/>
      <c r="C20" s="318" t="s">
        <v>335</v>
      </c>
      <c r="D20" s="291">
        <v>0</v>
      </c>
      <c r="E20" s="292">
        <v>0</v>
      </c>
      <c r="F20" s="294">
        <v>0</v>
      </c>
      <c r="G20" s="368">
        <v>0</v>
      </c>
      <c r="H20" s="292">
        <v>0</v>
      </c>
      <c r="I20" s="292">
        <v>0</v>
      </c>
      <c r="J20" s="369">
        <v>0</v>
      </c>
      <c r="K20" s="293">
        <v>0</v>
      </c>
      <c r="L20" s="292">
        <v>0</v>
      </c>
      <c r="M20" s="292">
        <v>0</v>
      </c>
      <c r="N20" s="294">
        <v>0</v>
      </c>
      <c r="O20" s="376">
        <v>0</v>
      </c>
      <c r="P20" s="293">
        <v>0</v>
      </c>
      <c r="Q20" s="292">
        <v>0</v>
      </c>
      <c r="R20" s="294">
        <v>0</v>
      </c>
      <c r="S20" s="376">
        <v>0</v>
      </c>
      <c r="T20" s="293">
        <v>0</v>
      </c>
      <c r="U20" s="294">
        <v>0</v>
      </c>
      <c r="V20" s="368">
        <v>0</v>
      </c>
      <c r="W20" s="292">
        <v>0</v>
      </c>
      <c r="X20" s="292">
        <v>0</v>
      </c>
      <c r="Y20" s="292">
        <v>0</v>
      </c>
      <c r="Z20" s="292">
        <v>0</v>
      </c>
      <c r="AA20" s="369">
        <v>0</v>
      </c>
    </row>
    <row r="21" spans="2:27" s="290" customFormat="1" ht="13.5" customHeight="1" thickBot="1">
      <c r="B21" s="711"/>
      <c r="C21" s="320" t="s">
        <v>333</v>
      </c>
      <c r="D21" s="321">
        <v>0</v>
      </c>
      <c r="E21" s="322">
        <v>0</v>
      </c>
      <c r="F21" s="324">
        <v>0</v>
      </c>
      <c r="G21" s="371">
        <v>0</v>
      </c>
      <c r="H21" s="322">
        <v>0</v>
      </c>
      <c r="I21" s="322">
        <v>0</v>
      </c>
      <c r="J21" s="372">
        <v>0</v>
      </c>
      <c r="K21" s="323">
        <v>0</v>
      </c>
      <c r="L21" s="322">
        <v>0</v>
      </c>
      <c r="M21" s="322">
        <v>0</v>
      </c>
      <c r="N21" s="324">
        <v>0</v>
      </c>
      <c r="O21" s="378">
        <v>0</v>
      </c>
      <c r="P21" s="323">
        <v>0</v>
      </c>
      <c r="Q21" s="322">
        <v>0</v>
      </c>
      <c r="R21" s="324">
        <v>0</v>
      </c>
      <c r="S21" s="378">
        <v>0</v>
      </c>
      <c r="T21" s="323">
        <v>0</v>
      </c>
      <c r="U21" s="324">
        <v>0</v>
      </c>
      <c r="V21" s="371">
        <v>0</v>
      </c>
      <c r="W21" s="322">
        <v>0</v>
      </c>
      <c r="X21" s="322">
        <v>0</v>
      </c>
      <c r="Y21" s="322">
        <v>0</v>
      </c>
      <c r="Z21" s="322">
        <v>0</v>
      </c>
      <c r="AA21" s="372">
        <v>0</v>
      </c>
    </row>
    <row r="22" spans="2:27" s="290" customFormat="1" ht="13.5" customHeight="1">
      <c r="B22" s="709" t="s">
        <v>370</v>
      </c>
      <c r="C22" s="319" t="s">
        <v>51</v>
      </c>
      <c r="D22" s="325">
        <v>35</v>
      </c>
      <c r="E22" s="326">
        <v>17</v>
      </c>
      <c r="F22" s="328">
        <v>18</v>
      </c>
      <c r="G22" s="373">
        <v>33</v>
      </c>
      <c r="H22" s="326">
        <v>1</v>
      </c>
      <c r="I22" s="326">
        <v>19</v>
      </c>
      <c r="J22" s="374">
        <v>13</v>
      </c>
      <c r="K22" s="327">
        <v>16</v>
      </c>
      <c r="L22" s="326">
        <v>9</v>
      </c>
      <c r="M22" s="326">
        <v>8</v>
      </c>
      <c r="N22" s="328">
        <v>0</v>
      </c>
      <c r="O22" s="379">
        <v>0</v>
      </c>
      <c r="P22" s="327">
        <v>0</v>
      </c>
      <c r="Q22" s="326">
        <v>0</v>
      </c>
      <c r="R22" s="328">
        <v>0</v>
      </c>
      <c r="S22" s="379">
        <v>2</v>
      </c>
      <c r="T22" s="327">
        <v>1</v>
      </c>
      <c r="U22" s="328">
        <v>1</v>
      </c>
      <c r="V22" s="373">
        <v>1</v>
      </c>
      <c r="W22" s="326">
        <v>0</v>
      </c>
      <c r="X22" s="326">
        <v>0</v>
      </c>
      <c r="Y22" s="326">
        <v>0</v>
      </c>
      <c r="Z22" s="326">
        <v>0</v>
      </c>
      <c r="AA22" s="374">
        <v>1</v>
      </c>
    </row>
    <row r="23" spans="2:27" s="290" customFormat="1" ht="13.5" customHeight="1">
      <c r="B23" s="710"/>
      <c r="C23" s="422" t="s">
        <v>334</v>
      </c>
      <c r="D23" s="423">
        <v>45</v>
      </c>
      <c r="E23" s="424">
        <v>39</v>
      </c>
      <c r="F23" s="425">
        <v>6</v>
      </c>
      <c r="G23" s="426">
        <v>36</v>
      </c>
      <c r="H23" s="424">
        <v>12</v>
      </c>
      <c r="I23" s="424">
        <v>23</v>
      </c>
      <c r="J23" s="427">
        <v>1</v>
      </c>
      <c r="K23" s="428">
        <v>1</v>
      </c>
      <c r="L23" s="424">
        <v>18</v>
      </c>
      <c r="M23" s="424">
        <v>17</v>
      </c>
      <c r="N23" s="425">
        <v>0</v>
      </c>
      <c r="O23" s="429">
        <v>0</v>
      </c>
      <c r="P23" s="428">
        <v>0</v>
      </c>
      <c r="Q23" s="424">
        <v>0</v>
      </c>
      <c r="R23" s="425">
        <v>0</v>
      </c>
      <c r="S23" s="429">
        <v>9</v>
      </c>
      <c r="T23" s="428">
        <v>9</v>
      </c>
      <c r="U23" s="425">
        <v>0</v>
      </c>
      <c r="V23" s="426">
        <v>0</v>
      </c>
      <c r="W23" s="424">
        <v>0</v>
      </c>
      <c r="X23" s="424">
        <v>0</v>
      </c>
      <c r="Y23" s="424">
        <v>0</v>
      </c>
      <c r="Z23" s="424">
        <v>0</v>
      </c>
      <c r="AA23" s="427">
        <v>0</v>
      </c>
    </row>
    <row r="24" spans="2:27" s="290" customFormat="1" ht="13.5" customHeight="1">
      <c r="B24" s="710"/>
      <c r="C24" s="318" t="s">
        <v>335</v>
      </c>
      <c r="D24" s="291">
        <v>0</v>
      </c>
      <c r="E24" s="292">
        <v>0</v>
      </c>
      <c r="F24" s="294">
        <v>0</v>
      </c>
      <c r="G24" s="368">
        <v>0</v>
      </c>
      <c r="H24" s="292">
        <v>0</v>
      </c>
      <c r="I24" s="292">
        <v>0</v>
      </c>
      <c r="J24" s="369">
        <v>0</v>
      </c>
      <c r="K24" s="293">
        <v>0</v>
      </c>
      <c r="L24" s="292">
        <v>0</v>
      </c>
      <c r="M24" s="292">
        <v>0</v>
      </c>
      <c r="N24" s="294">
        <v>0</v>
      </c>
      <c r="O24" s="376">
        <v>0</v>
      </c>
      <c r="P24" s="293">
        <v>0</v>
      </c>
      <c r="Q24" s="292">
        <v>0</v>
      </c>
      <c r="R24" s="294">
        <v>0</v>
      </c>
      <c r="S24" s="376">
        <v>0</v>
      </c>
      <c r="T24" s="293">
        <v>0</v>
      </c>
      <c r="U24" s="294">
        <v>0</v>
      </c>
      <c r="V24" s="368">
        <v>0</v>
      </c>
      <c r="W24" s="292">
        <v>0</v>
      </c>
      <c r="X24" s="292">
        <v>0</v>
      </c>
      <c r="Y24" s="292">
        <v>0</v>
      </c>
      <c r="Z24" s="292">
        <v>0</v>
      </c>
      <c r="AA24" s="369">
        <v>0</v>
      </c>
    </row>
    <row r="25" spans="2:27" s="290" customFormat="1" ht="13.5" customHeight="1" thickBot="1">
      <c r="B25" s="711"/>
      <c r="C25" s="320" t="s">
        <v>333</v>
      </c>
      <c r="D25" s="321">
        <v>0</v>
      </c>
      <c r="E25" s="322">
        <v>0</v>
      </c>
      <c r="F25" s="324">
        <v>0</v>
      </c>
      <c r="G25" s="371">
        <v>0</v>
      </c>
      <c r="H25" s="322">
        <v>0</v>
      </c>
      <c r="I25" s="322">
        <v>0</v>
      </c>
      <c r="J25" s="372">
        <v>0</v>
      </c>
      <c r="K25" s="323">
        <v>0</v>
      </c>
      <c r="L25" s="322">
        <v>0</v>
      </c>
      <c r="M25" s="322">
        <v>0</v>
      </c>
      <c r="N25" s="324">
        <v>0</v>
      </c>
      <c r="O25" s="378">
        <v>0</v>
      </c>
      <c r="P25" s="323">
        <v>0</v>
      </c>
      <c r="Q25" s="322">
        <v>0</v>
      </c>
      <c r="R25" s="324">
        <v>0</v>
      </c>
      <c r="S25" s="378">
        <v>0</v>
      </c>
      <c r="T25" s="323">
        <v>0</v>
      </c>
      <c r="U25" s="324">
        <v>0</v>
      </c>
      <c r="V25" s="371">
        <v>0</v>
      </c>
      <c r="W25" s="322">
        <v>0</v>
      </c>
      <c r="X25" s="322">
        <v>0</v>
      </c>
      <c r="Y25" s="322">
        <v>0</v>
      </c>
      <c r="Z25" s="322">
        <v>0</v>
      </c>
      <c r="AA25" s="372">
        <v>0</v>
      </c>
    </row>
    <row r="26" spans="2:27" s="290" customFormat="1" ht="13.5" customHeight="1">
      <c r="B26" s="709" t="s">
        <v>371</v>
      </c>
      <c r="C26" s="319" t="s">
        <v>51</v>
      </c>
      <c r="D26" s="325">
        <v>11</v>
      </c>
      <c r="E26" s="326">
        <v>10</v>
      </c>
      <c r="F26" s="328">
        <v>1</v>
      </c>
      <c r="G26" s="373">
        <v>11</v>
      </c>
      <c r="H26" s="326">
        <v>0</v>
      </c>
      <c r="I26" s="326">
        <v>10</v>
      </c>
      <c r="J26" s="374">
        <v>1</v>
      </c>
      <c r="K26" s="327">
        <v>7</v>
      </c>
      <c r="L26" s="326">
        <v>3</v>
      </c>
      <c r="M26" s="326">
        <v>1</v>
      </c>
      <c r="N26" s="328">
        <v>0</v>
      </c>
      <c r="O26" s="379">
        <v>0</v>
      </c>
      <c r="P26" s="327">
        <v>0</v>
      </c>
      <c r="Q26" s="326">
        <v>0</v>
      </c>
      <c r="R26" s="328">
        <v>0</v>
      </c>
      <c r="S26" s="379">
        <v>0</v>
      </c>
      <c r="T26" s="327">
        <v>0</v>
      </c>
      <c r="U26" s="328">
        <v>0</v>
      </c>
      <c r="V26" s="373">
        <v>0</v>
      </c>
      <c r="W26" s="326">
        <v>0</v>
      </c>
      <c r="X26" s="326">
        <v>0</v>
      </c>
      <c r="Y26" s="326">
        <v>0</v>
      </c>
      <c r="Z26" s="326">
        <v>0</v>
      </c>
      <c r="AA26" s="374">
        <v>0</v>
      </c>
    </row>
    <row r="27" spans="2:27" s="290" customFormat="1" ht="13.5" customHeight="1">
      <c r="B27" s="710"/>
      <c r="C27" s="422" t="s">
        <v>334</v>
      </c>
      <c r="D27" s="423">
        <v>23</v>
      </c>
      <c r="E27" s="424">
        <v>23</v>
      </c>
      <c r="F27" s="425">
        <v>0</v>
      </c>
      <c r="G27" s="426">
        <v>8</v>
      </c>
      <c r="H27" s="424">
        <v>0</v>
      </c>
      <c r="I27" s="424">
        <v>8</v>
      </c>
      <c r="J27" s="427">
        <v>0</v>
      </c>
      <c r="K27" s="428">
        <v>0</v>
      </c>
      <c r="L27" s="424">
        <v>2</v>
      </c>
      <c r="M27" s="424">
        <v>5</v>
      </c>
      <c r="N27" s="425">
        <v>1</v>
      </c>
      <c r="O27" s="429">
        <v>0</v>
      </c>
      <c r="P27" s="428">
        <v>0</v>
      </c>
      <c r="Q27" s="424">
        <v>0</v>
      </c>
      <c r="R27" s="425">
        <v>0</v>
      </c>
      <c r="S27" s="429">
        <v>15</v>
      </c>
      <c r="T27" s="428">
        <v>15</v>
      </c>
      <c r="U27" s="425">
        <v>0</v>
      </c>
      <c r="V27" s="426">
        <v>0</v>
      </c>
      <c r="W27" s="424">
        <v>0</v>
      </c>
      <c r="X27" s="424">
        <v>0</v>
      </c>
      <c r="Y27" s="424">
        <v>0</v>
      </c>
      <c r="Z27" s="424">
        <v>0</v>
      </c>
      <c r="AA27" s="427">
        <v>0</v>
      </c>
    </row>
    <row r="28" spans="2:27" s="290" customFormat="1" ht="13.5" customHeight="1">
      <c r="B28" s="710"/>
      <c r="C28" s="318" t="s">
        <v>335</v>
      </c>
      <c r="D28" s="291">
        <v>0</v>
      </c>
      <c r="E28" s="292">
        <v>0</v>
      </c>
      <c r="F28" s="294">
        <v>0</v>
      </c>
      <c r="G28" s="368">
        <v>0</v>
      </c>
      <c r="H28" s="292">
        <v>0</v>
      </c>
      <c r="I28" s="292">
        <v>0</v>
      </c>
      <c r="J28" s="369">
        <v>0</v>
      </c>
      <c r="K28" s="293">
        <v>0</v>
      </c>
      <c r="L28" s="292">
        <v>0</v>
      </c>
      <c r="M28" s="292">
        <v>0</v>
      </c>
      <c r="N28" s="294">
        <v>0</v>
      </c>
      <c r="O28" s="376">
        <v>0</v>
      </c>
      <c r="P28" s="293">
        <v>0</v>
      </c>
      <c r="Q28" s="292">
        <v>0</v>
      </c>
      <c r="R28" s="294">
        <v>0</v>
      </c>
      <c r="S28" s="376">
        <v>0</v>
      </c>
      <c r="T28" s="293">
        <v>0</v>
      </c>
      <c r="U28" s="294">
        <v>0</v>
      </c>
      <c r="V28" s="368">
        <v>0</v>
      </c>
      <c r="W28" s="292">
        <v>0</v>
      </c>
      <c r="X28" s="292">
        <v>0</v>
      </c>
      <c r="Y28" s="292">
        <v>0</v>
      </c>
      <c r="Z28" s="292">
        <v>0</v>
      </c>
      <c r="AA28" s="369">
        <v>0</v>
      </c>
    </row>
    <row r="29" spans="2:27" s="290" customFormat="1" ht="13.5" customHeight="1" thickBot="1">
      <c r="B29" s="711"/>
      <c r="C29" s="320" t="s">
        <v>333</v>
      </c>
      <c r="D29" s="321">
        <v>7</v>
      </c>
      <c r="E29" s="322">
        <v>7</v>
      </c>
      <c r="F29" s="324">
        <v>0</v>
      </c>
      <c r="G29" s="371">
        <v>7</v>
      </c>
      <c r="H29" s="322">
        <v>2</v>
      </c>
      <c r="I29" s="322">
        <v>5</v>
      </c>
      <c r="J29" s="372">
        <v>0</v>
      </c>
      <c r="K29" s="323">
        <v>0</v>
      </c>
      <c r="L29" s="322">
        <v>0</v>
      </c>
      <c r="M29" s="322">
        <v>7</v>
      </c>
      <c r="N29" s="324">
        <v>0</v>
      </c>
      <c r="O29" s="378">
        <v>0</v>
      </c>
      <c r="P29" s="323">
        <v>0</v>
      </c>
      <c r="Q29" s="322">
        <v>0</v>
      </c>
      <c r="R29" s="324">
        <v>0</v>
      </c>
      <c r="S29" s="378">
        <v>0</v>
      </c>
      <c r="T29" s="323">
        <v>0</v>
      </c>
      <c r="U29" s="324">
        <v>0</v>
      </c>
      <c r="V29" s="371">
        <v>0</v>
      </c>
      <c r="W29" s="322">
        <v>0</v>
      </c>
      <c r="X29" s="322">
        <v>0</v>
      </c>
      <c r="Y29" s="322">
        <v>0</v>
      </c>
      <c r="Z29" s="322">
        <v>0</v>
      </c>
      <c r="AA29" s="372">
        <v>0</v>
      </c>
    </row>
    <row r="30" spans="2:27" s="290" customFormat="1" ht="13.5" customHeight="1">
      <c r="B30" s="709" t="s">
        <v>372</v>
      </c>
      <c r="C30" s="319" t="s">
        <v>51</v>
      </c>
      <c r="D30" s="325">
        <v>3</v>
      </c>
      <c r="E30" s="326">
        <v>3</v>
      </c>
      <c r="F30" s="328">
        <v>0</v>
      </c>
      <c r="G30" s="373">
        <v>1</v>
      </c>
      <c r="H30" s="326">
        <v>0</v>
      </c>
      <c r="I30" s="326">
        <v>1</v>
      </c>
      <c r="J30" s="374">
        <v>0</v>
      </c>
      <c r="K30" s="327">
        <v>0</v>
      </c>
      <c r="L30" s="326">
        <v>0</v>
      </c>
      <c r="M30" s="326">
        <v>1</v>
      </c>
      <c r="N30" s="328">
        <v>0</v>
      </c>
      <c r="O30" s="379">
        <v>0</v>
      </c>
      <c r="P30" s="327">
        <v>0</v>
      </c>
      <c r="Q30" s="326">
        <v>0</v>
      </c>
      <c r="R30" s="328">
        <v>0</v>
      </c>
      <c r="S30" s="379">
        <v>2</v>
      </c>
      <c r="T30" s="327">
        <v>2</v>
      </c>
      <c r="U30" s="328">
        <v>0</v>
      </c>
      <c r="V30" s="373">
        <v>0</v>
      </c>
      <c r="W30" s="326">
        <v>0</v>
      </c>
      <c r="X30" s="326">
        <v>0</v>
      </c>
      <c r="Y30" s="326">
        <v>0</v>
      </c>
      <c r="Z30" s="326">
        <v>0</v>
      </c>
      <c r="AA30" s="374">
        <v>0</v>
      </c>
    </row>
    <row r="31" spans="2:27" s="290" customFormat="1" ht="13.5" customHeight="1">
      <c r="B31" s="710"/>
      <c r="C31" s="422" t="s">
        <v>334</v>
      </c>
      <c r="D31" s="423">
        <v>17</v>
      </c>
      <c r="E31" s="424">
        <v>11</v>
      </c>
      <c r="F31" s="425">
        <v>6</v>
      </c>
      <c r="G31" s="426">
        <v>12</v>
      </c>
      <c r="H31" s="424">
        <v>3</v>
      </c>
      <c r="I31" s="424">
        <v>5</v>
      </c>
      <c r="J31" s="427">
        <v>4</v>
      </c>
      <c r="K31" s="428">
        <v>2</v>
      </c>
      <c r="L31" s="424">
        <v>4</v>
      </c>
      <c r="M31" s="424">
        <v>6</v>
      </c>
      <c r="N31" s="425">
        <v>0</v>
      </c>
      <c r="O31" s="429">
        <v>0</v>
      </c>
      <c r="P31" s="428">
        <v>0</v>
      </c>
      <c r="Q31" s="424">
        <v>0</v>
      </c>
      <c r="R31" s="425">
        <v>0</v>
      </c>
      <c r="S31" s="429">
        <v>5</v>
      </c>
      <c r="T31" s="428">
        <v>5</v>
      </c>
      <c r="U31" s="425">
        <v>0</v>
      </c>
      <c r="V31" s="426">
        <v>0</v>
      </c>
      <c r="W31" s="424">
        <v>0</v>
      </c>
      <c r="X31" s="424">
        <v>0</v>
      </c>
      <c r="Y31" s="424">
        <v>0</v>
      </c>
      <c r="Z31" s="424">
        <v>0</v>
      </c>
      <c r="AA31" s="427">
        <v>0</v>
      </c>
    </row>
    <row r="32" spans="2:27" s="290" customFormat="1" ht="13.5" customHeight="1">
      <c r="B32" s="710"/>
      <c r="C32" s="318" t="s">
        <v>335</v>
      </c>
      <c r="D32" s="291">
        <v>0</v>
      </c>
      <c r="E32" s="292">
        <v>0</v>
      </c>
      <c r="F32" s="294">
        <v>0</v>
      </c>
      <c r="G32" s="368">
        <v>0</v>
      </c>
      <c r="H32" s="292">
        <v>0</v>
      </c>
      <c r="I32" s="292">
        <v>0</v>
      </c>
      <c r="J32" s="369">
        <v>0</v>
      </c>
      <c r="K32" s="293">
        <v>0</v>
      </c>
      <c r="L32" s="292">
        <v>0</v>
      </c>
      <c r="M32" s="292">
        <v>0</v>
      </c>
      <c r="N32" s="294">
        <v>0</v>
      </c>
      <c r="O32" s="376">
        <v>0</v>
      </c>
      <c r="P32" s="293">
        <v>0</v>
      </c>
      <c r="Q32" s="292">
        <v>0</v>
      </c>
      <c r="R32" s="294">
        <v>0</v>
      </c>
      <c r="S32" s="376">
        <v>0</v>
      </c>
      <c r="T32" s="293">
        <v>0</v>
      </c>
      <c r="U32" s="294">
        <v>0</v>
      </c>
      <c r="V32" s="368">
        <v>0</v>
      </c>
      <c r="W32" s="292">
        <v>0</v>
      </c>
      <c r="X32" s="292">
        <v>0</v>
      </c>
      <c r="Y32" s="292">
        <v>0</v>
      </c>
      <c r="Z32" s="292">
        <v>0</v>
      </c>
      <c r="AA32" s="369">
        <v>0</v>
      </c>
    </row>
    <row r="33" spans="2:27" s="290" customFormat="1" ht="13.5" customHeight="1" thickBot="1">
      <c r="B33" s="711"/>
      <c r="C33" s="320" t="s">
        <v>333</v>
      </c>
      <c r="D33" s="321">
        <v>0</v>
      </c>
      <c r="E33" s="322">
        <v>0</v>
      </c>
      <c r="F33" s="324">
        <v>0</v>
      </c>
      <c r="G33" s="371">
        <v>0</v>
      </c>
      <c r="H33" s="322">
        <v>0</v>
      </c>
      <c r="I33" s="322">
        <v>0</v>
      </c>
      <c r="J33" s="372">
        <v>0</v>
      </c>
      <c r="K33" s="323">
        <v>0</v>
      </c>
      <c r="L33" s="322">
        <v>0</v>
      </c>
      <c r="M33" s="322">
        <v>0</v>
      </c>
      <c r="N33" s="324">
        <v>0</v>
      </c>
      <c r="O33" s="378">
        <v>0</v>
      </c>
      <c r="P33" s="323">
        <v>0</v>
      </c>
      <c r="Q33" s="322">
        <v>0</v>
      </c>
      <c r="R33" s="324">
        <v>0</v>
      </c>
      <c r="S33" s="378">
        <v>0</v>
      </c>
      <c r="T33" s="323">
        <v>0</v>
      </c>
      <c r="U33" s="324">
        <v>0</v>
      </c>
      <c r="V33" s="371">
        <v>0</v>
      </c>
      <c r="W33" s="322">
        <v>0</v>
      </c>
      <c r="X33" s="322">
        <v>0</v>
      </c>
      <c r="Y33" s="322">
        <v>0</v>
      </c>
      <c r="Z33" s="322">
        <v>0</v>
      </c>
      <c r="AA33" s="372">
        <v>0</v>
      </c>
    </row>
    <row r="34" spans="2:27" s="290" customFormat="1" ht="13.5" customHeight="1">
      <c r="B34" s="709" t="s">
        <v>373</v>
      </c>
      <c r="C34" s="319" t="s">
        <v>51</v>
      </c>
      <c r="D34" s="325">
        <v>3</v>
      </c>
      <c r="E34" s="326">
        <v>3</v>
      </c>
      <c r="F34" s="328">
        <v>0</v>
      </c>
      <c r="G34" s="373">
        <v>1</v>
      </c>
      <c r="H34" s="326">
        <v>0</v>
      </c>
      <c r="I34" s="326">
        <v>1</v>
      </c>
      <c r="J34" s="374">
        <v>0</v>
      </c>
      <c r="K34" s="327">
        <v>0</v>
      </c>
      <c r="L34" s="326">
        <v>0</v>
      </c>
      <c r="M34" s="326">
        <v>1</v>
      </c>
      <c r="N34" s="328">
        <v>0</v>
      </c>
      <c r="O34" s="379">
        <v>0</v>
      </c>
      <c r="P34" s="327">
        <v>0</v>
      </c>
      <c r="Q34" s="326">
        <v>0</v>
      </c>
      <c r="R34" s="328">
        <v>0</v>
      </c>
      <c r="S34" s="379">
        <v>2</v>
      </c>
      <c r="T34" s="327">
        <v>2</v>
      </c>
      <c r="U34" s="328">
        <v>0</v>
      </c>
      <c r="V34" s="373">
        <v>0</v>
      </c>
      <c r="W34" s="326">
        <v>0</v>
      </c>
      <c r="X34" s="326">
        <v>0</v>
      </c>
      <c r="Y34" s="326">
        <v>0</v>
      </c>
      <c r="Z34" s="326">
        <v>0</v>
      </c>
      <c r="AA34" s="374">
        <v>0</v>
      </c>
    </row>
    <row r="35" spans="2:27" s="290" customFormat="1" ht="13.5" customHeight="1">
      <c r="B35" s="710"/>
      <c r="C35" s="422" t="s">
        <v>334</v>
      </c>
      <c r="D35" s="423">
        <v>17</v>
      </c>
      <c r="E35" s="424">
        <v>11</v>
      </c>
      <c r="F35" s="425">
        <v>6</v>
      </c>
      <c r="G35" s="426">
        <v>12</v>
      </c>
      <c r="H35" s="424">
        <v>3</v>
      </c>
      <c r="I35" s="424">
        <v>5</v>
      </c>
      <c r="J35" s="427">
        <v>4</v>
      </c>
      <c r="K35" s="428">
        <v>2</v>
      </c>
      <c r="L35" s="424">
        <v>4</v>
      </c>
      <c r="M35" s="424">
        <v>6</v>
      </c>
      <c r="N35" s="425">
        <v>0</v>
      </c>
      <c r="O35" s="429">
        <v>0</v>
      </c>
      <c r="P35" s="428">
        <v>0</v>
      </c>
      <c r="Q35" s="424">
        <v>0</v>
      </c>
      <c r="R35" s="425">
        <v>0</v>
      </c>
      <c r="S35" s="429">
        <v>5</v>
      </c>
      <c r="T35" s="428">
        <v>5</v>
      </c>
      <c r="U35" s="425">
        <v>0</v>
      </c>
      <c r="V35" s="426">
        <v>0</v>
      </c>
      <c r="W35" s="424">
        <v>0</v>
      </c>
      <c r="X35" s="424">
        <v>0</v>
      </c>
      <c r="Y35" s="424">
        <v>0</v>
      </c>
      <c r="Z35" s="424">
        <v>0</v>
      </c>
      <c r="AA35" s="427">
        <v>0</v>
      </c>
    </row>
    <row r="36" spans="2:27" s="290" customFormat="1" ht="13.5" customHeight="1">
      <c r="B36" s="710"/>
      <c r="C36" s="318" t="s">
        <v>335</v>
      </c>
      <c r="D36" s="291">
        <v>0</v>
      </c>
      <c r="E36" s="292">
        <v>0</v>
      </c>
      <c r="F36" s="294">
        <v>0</v>
      </c>
      <c r="G36" s="368">
        <v>0</v>
      </c>
      <c r="H36" s="292">
        <v>0</v>
      </c>
      <c r="I36" s="292">
        <v>0</v>
      </c>
      <c r="J36" s="369">
        <v>0</v>
      </c>
      <c r="K36" s="293">
        <v>0</v>
      </c>
      <c r="L36" s="292">
        <v>0</v>
      </c>
      <c r="M36" s="292">
        <v>0</v>
      </c>
      <c r="N36" s="294">
        <v>0</v>
      </c>
      <c r="O36" s="376">
        <v>0</v>
      </c>
      <c r="P36" s="293">
        <v>0</v>
      </c>
      <c r="Q36" s="292">
        <v>0</v>
      </c>
      <c r="R36" s="294">
        <v>0</v>
      </c>
      <c r="S36" s="376">
        <v>0</v>
      </c>
      <c r="T36" s="293">
        <v>0</v>
      </c>
      <c r="U36" s="294">
        <v>0</v>
      </c>
      <c r="V36" s="368">
        <v>0</v>
      </c>
      <c r="W36" s="292">
        <v>0</v>
      </c>
      <c r="X36" s="292">
        <v>0</v>
      </c>
      <c r="Y36" s="292">
        <v>0</v>
      </c>
      <c r="Z36" s="292">
        <v>0</v>
      </c>
      <c r="AA36" s="369">
        <v>0</v>
      </c>
    </row>
    <row r="37" spans="2:27" s="290" customFormat="1" ht="13.5" customHeight="1" thickBot="1">
      <c r="B37" s="711"/>
      <c r="C37" s="320" t="s">
        <v>333</v>
      </c>
      <c r="D37" s="321">
        <v>0</v>
      </c>
      <c r="E37" s="322">
        <v>0</v>
      </c>
      <c r="F37" s="324">
        <v>0</v>
      </c>
      <c r="G37" s="371">
        <v>0</v>
      </c>
      <c r="H37" s="322">
        <v>0</v>
      </c>
      <c r="I37" s="322">
        <v>0</v>
      </c>
      <c r="J37" s="372">
        <v>0</v>
      </c>
      <c r="K37" s="323">
        <v>0</v>
      </c>
      <c r="L37" s="322">
        <v>0</v>
      </c>
      <c r="M37" s="322">
        <v>0</v>
      </c>
      <c r="N37" s="324">
        <v>0</v>
      </c>
      <c r="O37" s="378">
        <v>0</v>
      </c>
      <c r="P37" s="323">
        <v>0</v>
      </c>
      <c r="Q37" s="322">
        <v>0</v>
      </c>
      <c r="R37" s="324">
        <v>0</v>
      </c>
      <c r="S37" s="378">
        <v>0</v>
      </c>
      <c r="T37" s="323">
        <v>0</v>
      </c>
      <c r="U37" s="324">
        <v>0</v>
      </c>
      <c r="V37" s="371">
        <v>0</v>
      </c>
      <c r="W37" s="322">
        <v>0</v>
      </c>
      <c r="X37" s="322">
        <v>0</v>
      </c>
      <c r="Y37" s="322">
        <v>0</v>
      </c>
      <c r="Z37" s="322">
        <v>0</v>
      </c>
      <c r="AA37" s="372">
        <v>0</v>
      </c>
    </row>
    <row r="38" spans="2:27" s="290" customFormat="1" ht="13.5" customHeight="1">
      <c r="B38" s="709" t="s">
        <v>374</v>
      </c>
      <c r="C38" s="319" t="s">
        <v>51</v>
      </c>
      <c r="D38" s="325">
        <v>0</v>
      </c>
      <c r="E38" s="326">
        <v>0</v>
      </c>
      <c r="F38" s="328">
        <v>0</v>
      </c>
      <c r="G38" s="373">
        <v>0</v>
      </c>
      <c r="H38" s="326">
        <v>0</v>
      </c>
      <c r="I38" s="326">
        <v>0</v>
      </c>
      <c r="J38" s="374">
        <v>0</v>
      </c>
      <c r="K38" s="327">
        <v>0</v>
      </c>
      <c r="L38" s="326">
        <v>0</v>
      </c>
      <c r="M38" s="326">
        <v>0</v>
      </c>
      <c r="N38" s="328">
        <v>0</v>
      </c>
      <c r="O38" s="379">
        <v>0</v>
      </c>
      <c r="P38" s="327">
        <v>0</v>
      </c>
      <c r="Q38" s="326">
        <v>0</v>
      </c>
      <c r="R38" s="328">
        <v>0</v>
      </c>
      <c r="S38" s="379">
        <v>0</v>
      </c>
      <c r="T38" s="327">
        <v>0</v>
      </c>
      <c r="U38" s="328">
        <v>0</v>
      </c>
      <c r="V38" s="373">
        <v>0</v>
      </c>
      <c r="W38" s="326">
        <v>0</v>
      </c>
      <c r="X38" s="326">
        <v>0</v>
      </c>
      <c r="Y38" s="326">
        <v>0</v>
      </c>
      <c r="Z38" s="326">
        <v>0</v>
      </c>
      <c r="AA38" s="374">
        <v>0</v>
      </c>
    </row>
    <row r="39" spans="2:27" s="290" customFormat="1" ht="13.5" customHeight="1">
      <c r="B39" s="710"/>
      <c r="C39" s="422" t="s">
        <v>334</v>
      </c>
      <c r="D39" s="423">
        <v>0</v>
      </c>
      <c r="E39" s="424">
        <v>0</v>
      </c>
      <c r="F39" s="425">
        <v>0</v>
      </c>
      <c r="G39" s="426">
        <v>0</v>
      </c>
      <c r="H39" s="424">
        <v>0</v>
      </c>
      <c r="I39" s="424">
        <v>0</v>
      </c>
      <c r="J39" s="427">
        <v>0</v>
      </c>
      <c r="K39" s="428">
        <v>0</v>
      </c>
      <c r="L39" s="424">
        <v>0</v>
      </c>
      <c r="M39" s="424">
        <v>0</v>
      </c>
      <c r="N39" s="425">
        <v>0</v>
      </c>
      <c r="O39" s="429">
        <v>0</v>
      </c>
      <c r="P39" s="428">
        <v>0</v>
      </c>
      <c r="Q39" s="424">
        <v>0</v>
      </c>
      <c r="R39" s="425">
        <v>0</v>
      </c>
      <c r="S39" s="429">
        <v>0</v>
      </c>
      <c r="T39" s="428">
        <v>0</v>
      </c>
      <c r="U39" s="425">
        <v>0</v>
      </c>
      <c r="V39" s="426">
        <v>0</v>
      </c>
      <c r="W39" s="424">
        <v>0</v>
      </c>
      <c r="X39" s="424">
        <v>0</v>
      </c>
      <c r="Y39" s="424">
        <v>0</v>
      </c>
      <c r="Z39" s="424">
        <v>0</v>
      </c>
      <c r="AA39" s="427">
        <v>0</v>
      </c>
    </row>
    <row r="40" spans="2:27" s="290" customFormat="1" ht="13.5" customHeight="1">
      <c r="B40" s="710"/>
      <c r="C40" s="318" t="s">
        <v>335</v>
      </c>
      <c r="D40" s="291">
        <v>0</v>
      </c>
      <c r="E40" s="292">
        <v>0</v>
      </c>
      <c r="F40" s="294">
        <v>0</v>
      </c>
      <c r="G40" s="368">
        <v>0</v>
      </c>
      <c r="H40" s="292">
        <v>0</v>
      </c>
      <c r="I40" s="292">
        <v>0</v>
      </c>
      <c r="J40" s="369">
        <v>0</v>
      </c>
      <c r="K40" s="293">
        <v>0</v>
      </c>
      <c r="L40" s="292">
        <v>0</v>
      </c>
      <c r="M40" s="292">
        <v>0</v>
      </c>
      <c r="N40" s="294">
        <v>0</v>
      </c>
      <c r="O40" s="376">
        <v>0</v>
      </c>
      <c r="P40" s="293">
        <v>0</v>
      </c>
      <c r="Q40" s="292">
        <v>0</v>
      </c>
      <c r="R40" s="294">
        <v>0</v>
      </c>
      <c r="S40" s="376">
        <v>0</v>
      </c>
      <c r="T40" s="293">
        <v>0</v>
      </c>
      <c r="U40" s="294">
        <v>0</v>
      </c>
      <c r="V40" s="368">
        <v>0</v>
      </c>
      <c r="W40" s="292">
        <v>0</v>
      </c>
      <c r="X40" s="292">
        <v>0</v>
      </c>
      <c r="Y40" s="292">
        <v>0</v>
      </c>
      <c r="Z40" s="292">
        <v>0</v>
      </c>
      <c r="AA40" s="369">
        <v>0</v>
      </c>
    </row>
    <row r="41" spans="2:27" s="290" customFormat="1" ht="13.5" customHeight="1" thickBot="1">
      <c r="B41" s="711"/>
      <c r="C41" s="320" t="s">
        <v>333</v>
      </c>
      <c r="D41" s="321">
        <v>0</v>
      </c>
      <c r="E41" s="322">
        <v>0</v>
      </c>
      <c r="F41" s="324">
        <v>0</v>
      </c>
      <c r="G41" s="371">
        <v>0</v>
      </c>
      <c r="H41" s="322">
        <v>0</v>
      </c>
      <c r="I41" s="322">
        <v>0</v>
      </c>
      <c r="J41" s="372">
        <v>0</v>
      </c>
      <c r="K41" s="323">
        <v>0</v>
      </c>
      <c r="L41" s="322">
        <v>0</v>
      </c>
      <c r="M41" s="322">
        <v>0</v>
      </c>
      <c r="N41" s="324">
        <v>0</v>
      </c>
      <c r="O41" s="378">
        <v>0</v>
      </c>
      <c r="P41" s="323">
        <v>0</v>
      </c>
      <c r="Q41" s="322">
        <v>0</v>
      </c>
      <c r="R41" s="324">
        <v>0</v>
      </c>
      <c r="S41" s="378">
        <v>0</v>
      </c>
      <c r="T41" s="323">
        <v>0</v>
      </c>
      <c r="U41" s="324">
        <v>0</v>
      </c>
      <c r="V41" s="371">
        <v>0</v>
      </c>
      <c r="W41" s="322">
        <v>0</v>
      </c>
      <c r="X41" s="322">
        <v>0</v>
      </c>
      <c r="Y41" s="322">
        <v>0</v>
      </c>
      <c r="Z41" s="322">
        <v>0</v>
      </c>
      <c r="AA41" s="372">
        <v>0</v>
      </c>
    </row>
    <row r="42" spans="2:27" s="290" customFormat="1" ht="13.5" customHeight="1">
      <c r="B42" s="709" t="s">
        <v>375</v>
      </c>
      <c r="C42" s="319" t="s">
        <v>51</v>
      </c>
      <c r="D42" s="325">
        <v>1</v>
      </c>
      <c r="E42" s="326">
        <v>0</v>
      </c>
      <c r="F42" s="328">
        <v>1</v>
      </c>
      <c r="G42" s="373">
        <v>1</v>
      </c>
      <c r="H42" s="326">
        <v>0</v>
      </c>
      <c r="I42" s="326">
        <v>0</v>
      </c>
      <c r="J42" s="374">
        <v>1</v>
      </c>
      <c r="K42" s="327">
        <v>1</v>
      </c>
      <c r="L42" s="326">
        <v>0</v>
      </c>
      <c r="M42" s="326">
        <v>0</v>
      </c>
      <c r="N42" s="328">
        <v>0</v>
      </c>
      <c r="O42" s="379">
        <v>0</v>
      </c>
      <c r="P42" s="327">
        <v>0</v>
      </c>
      <c r="Q42" s="326">
        <v>0</v>
      </c>
      <c r="R42" s="328">
        <v>0</v>
      </c>
      <c r="S42" s="379">
        <v>0</v>
      </c>
      <c r="T42" s="327">
        <v>0</v>
      </c>
      <c r="U42" s="328">
        <v>0</v>
      </c>
      <c r="V42" s="373">
        <v>0</v>
      </c>
      <c r="W42" s="326">
        <v>0</v>
      </c>
      <c r="X42" s="326">
        <v>0</v>
      </c>
      <c r="Y42" s="326">
        <v>0</v>
      </c>
      <c r="Z42" s="326">
        <v>0</v>
      </c>
      <c r="AA42" s="374">
        <v>0</v>
      </c>
    </row>
    <row r="43" spans="2:27" s="290" customFormat="1" ht="13.5" customHeight="1">
      <c r="B43" s="710"/>
      <c r="C43" s="422" t="s">
        <v>334</v>
      </c>
      <c r="D43" s="423">
        <v>17</v>
      </c>
      <c r="E43" s="424">
        <v>8</v>
      </c>
      <c r="F43" s="425">
        <v>9</v>
      </c>
      <c r="G43" s="426">
        <v>17</v>
      </c>
      <c r="H43" s="424">
        <v>6</v>
      </c>
      <c r="I43" s="424">
        <v>9</v>
      </c>
      <c r="J43" s="427">
        <v>2</v>
      </c>
      <c r="K43" s="428">
        <v>11</v>
      </c>
      <c r="L43" s="424">
        <v>6</v>
      </c>
      <c r="M43" s="424">
        <v>0</v>
      </c>
      <c r="N43" s="425">
        <v>0</v>
      </c>
      <c r="O43" s="429">
        <v>0</v>
      </c>
      <c r="P43" s="428">
        <v>0</v>
      </c>
      <c r="Q43" s="424">
        <v>0</v>
      </c>
      <c r="R43" s="425">
        <v>0</v>
      </c>
      <c r="S43" s="429">
        <v>0</v>
      </c>
      <c r="T43" s="428">
        <v>0</v>
      </c>
      <c r="U43" s="425">
        <v>0</v>
      </c>
      <c r="V43" s="426">
        <v>0</v>
      </c>
      <c r="W43" s="424">
        <v>0</v>
      </c>
      <c r="X43" s="424">
        <v>0</v>
      </c>
      <c r="Y43" s="424">
        <v>0</v>
      </c>
      <c r="Z43" s="424">
        <v>0</v>
      </c>
      <c r="AA43" s="427">
        <v>0</v>
      </c>
    </row>
    <row r="44" spans="2:27" s="290" customFormat="1" ht="13.5" customHeight="1">
      <c r="B44" s="710"/>
      <c r="C44" s="318" t="s">
        <v>335</v>
      </c>
      <c r="D44" s="291">
        <v>0</v>
      </c>
      <c r="E44" s="292">
        <v>0</v>
      </c>
      <c r="F44" s="294">
        <v>0</v>
      </c>
      <c r="G44" s="368">
        <v>0</v>
      </c>
      <c r="H44" s="292">
        <v>0</v>
      </c>
      <c r="I44" s="292">
        <v>0</v>
      </c>
      <c r="J44" s="369">
        <v>0</v>
      </c>
      <c r="K44" s="293">
        <v>0</v>
      </c>
      <c r="L44" s="292">
        <v>0</v>
      </c>
      <c r="M44" s="292">
        <v>0</v>
      </c>
      <c r="N44" s="294">
        <v>0</v>
      </c>
      <c r="O44" s="376">
        <v>0</v>
      </c>
      <c r="P44" s="293">
        <v>0</v>
      </c>
      <c r="Q44" s="292">
        <v>0</v>
      </c>
      <c r="R44" s="294">
        <v>0</v>
      </c>
      <c r="S44" s="376">
        <v>0</v>
      </c>
      <c r="T44" s="293">
        <v>0</v>
      </c>
      <c r="U44" s="294">
        <v>0</v>
      </c>
      <c r="V44" s="368">
        <v>0</v>
      </c>
      <c r="W44" s="292">
        <v>0</v>
      </c>
      <c r="X44" s="292">
        <v>0</v>
      </c>
      <c r="Y44" s="292">
        <v>0</v>
      </c>
      <c r="Z44" s="292">
        <v>0</v>
      </c>
      <c r="AA44" s="369">
        <v>0</v>
      </c>
    </row>
    <row r="45" spans="2:27" s="290" customFormat="1" ht="13.5" customHeight="1" thickBot="1">
      <c r="B45" s="711"/>
      <c r="C45" s="320" t="s">
        <v>333</v>
      </c>
      <c r="D45" s="321">
        <v>0</v>
      </c>
      <c r="E45" s="322">
        <v>0</v>
      </c>
      <c r="F45" s="324">
        <v>0</v>
      </c>
      <c r="G45" s="371">
        <v>0</v>
      </c>
      <c r="H45" s="322">
        <v>0</v>
      </c>
      <c r="I45" s="322">
        <v>0</v>
      </c>
      <c r="J45" s="372">
        <v>0</v>
      </c>
      <c r="K45" s="323">
        <v>0</v>
      </c>
      <c r="L45" s="322">
        <v>0</v>
      </c>
      <c r="M45" s="322">
        <v>0</v>
      </c>
      <c r="N45" s="324">
        <v>0</v>
      </c>
      <c r="O45" s="378">
        <v>0</v>
      </c>
      <c r="P45" s="323">
        <v>0</v>
      </c>
      <c r="Q45" s="322">
        <v>0</v>
      </c>
      <c r="R45" s="324">
        <v>0</v>
      </c>
      <c r="S45" s="378">
        <v>0</v>
      </c>
      <c r="T45" s="323">
        <v>0</v>
      </c>
      <c r="U45" s="324">
        <v>0</v>
      </c>
      <c r="V45" s="371">
        <v>0</v>
      </c>
      <c r="W45" s="322">
        <v>0</v>
      </c>
      <c r="X45" s="322">
        <v>0</v>
      </c>
      <c r="Y45" s="322">
        <v>0</v>
      </c>
      <c r="Z45" s="322">
        <v>0</v>
      </c>
      <c r="AA45" s="372">
        <v>0</v>
      </c>
    </row>
    <row r="46" spans="2:27" s="290" customFormat="1" ht="13.5" customHeight="1">
      <c r="B46" s="709" t="s">
        <v>376</v>
      </c>
      <c r="C46" s="319" t="s">
        <v>51</v>
      </c>
      <c r="D46" s="325">
        <v>153</v>
      </c>
      <c r="E46" s="326">
        <v>151</v>
      </c>
      <c r="F46" s="328">
        <v>2</v>
      </c>
      <c r="G46" s="373">
        <v>33</v>
      </c>
      <c r="H46" s="326">
        <v>4</v>
      </c>
      <c r="I46" s="326">
        <v>26</v>
      </c>
      <c r="J46" s="374">
        <v>3</v>
      </c>
      <c r="K46" s="327">
        <v>1</v>
      </c>
      <c r="L46" s="326">
        <v>2</v>
      </c>
      <c r="M46" s="326">
        <v>6</v>
      </c>
      <c r="N46" s="328">
        <v>24</v>
      </c>
      <c r="O46" s="379">
        <v>3</v>
      </c>
      <c r="P46" s="327">
        <v>0</v>
      </c>
      <c r="Q46" s="326">
        <v>0</v>
      </c>
      <c r="R46" s="328">
        <v>0</v>
      </c>
      <c r="S46" s="379">
        <v>117</v>
      </c>
      <c r="T46" s="327">
        <v>63</v>
      </c>
      <c r="U46" s="328">
        <v>54</v>
      </c>
      <c r="V46" s="373">
        <v>54</v>
      </c>
      <c r="W46" s="326">
        <v>0</v>
      </c>
      <c r="X46" s="326">
        <v>0</v>
      </c>
      <c r="Y46" s="326">
        <v>0</v>
      </c>
      <c r="Z46" s="326">
        <v>51</v>
      </c>
      <c r="AA46" s="374">
        <v>3</v>
      </c>
    </row>
    <row r="47" spans="2:27" s="290" customFormat="1" ht="13.5" customHeight="1">
      <c r="B47" s="710"/>
      <c r="C47" s="422" t="s">
        <v>334</v>
      </c>
      <c r="D47" s="423">
        <v>200</v>
      </c>
      <c r="E47" s="424">
        <v>195</v>
      </c>
      <c r="F47" s="425">
        <v>5</v>
      </c>
      <c r="G47" s="426">
        <v>29</v>
      </c>
      <c r="H47" s="424">
        <v>7</v>
      </c>
      <c r="I47" s="424">
        <v>18</v>
      </c>
      <c r="J47" s="427">
        <v>4</v>
      </c>
      <c r="K47" s="428">
        <v>0</v>
      </c>
      <c r="L47" s="424">
        <v>7</v>
      </c>
      <c r="M47" s="424">
        <v>6</v>
      </c>
      <c r="N47" s="425">
        <v>16</v>
      </c>
      <c r="O47" s="429">
        <v>9</v>
      </c>
      <c r="P47" s="428">
        <v>0</v>
      </c>
      <c r="Q47" s="424">
        <v>0</v>
      </c>
      <c r="R47" s="425">
        <v>0</v>
      </c>
      <c r="S47" s="429">
        <v>162</v>
      </c>
      <c r="T47" s="428">
        <v>157</v>
      </c>
      <c r="U47" s="425">
        <v>5</v>
      </c>
      <c r="V47" s="426">
        <v>5</v>
      </c>
      <c r="W47" s="424">
        <v>0</v>
      </c>
      <c r="X47" s="424">
        <v>0</v>
      </c>
      <c r="Y47" s="424">
        <v>0</v>
      </c>
      <c r="Z47" s="424">
        <v>0</v>
      </c>
      <c r="AA47" s="427">
        <v>5</v>
      </c>
    </row>
    <row r="48" spans="2:27" s="290" customFormat="1" ht="13.5" customHeight="1">
      <c r="B48" s="710"/>
      <c r="C48" s="318" t="s">
        <v>335</v>
      </c>
      <c r="D48" s="291">
        <v>0</v>
      </c>
      <c r="E48" s="292">
        <v>0</v>
      </c>
      <c r="F48" s="294">
        <v>0</v>
      </c>
      <c r="G48" s="368">
        <v>0</v>
      </c>
      <c r="H48" s="292">
        <v>0</v>
      </c>
      <c r="I48" s="292">
        <v>0</v>
      </c>
      <c r="J48" s="369">
        <v>0</v>
      </c>
      <c r="K48" s="293">
        <v>0</v>
      </c>
      <c r="L48" s="292">
        <v>0</v>
      </c>
      <c r="M48" s="292">
        <v>0</v>
      </c>
      <c r="N48" s="294">
        <v>0</v>
      </c>
      <c r="O48" s="376">
        <v>0</v>
      </c>
      <c r="P48" s="293">
        <v>0</v>
      </c>
      <c r="Q48" s="292">
        <v>0</v>
      </c>
      <c r="R48" s="294">
        <v>0</v>
      </c>
      <c r="S48" s="376">
        <v>0</v>
      </c>
      <c r="T48" s="293">
        <v>0</v>
      </c>
      <c r="U48" s="294">
        <v>0</v>
      </c>
      <c r="V48" s="368">
        <v>0</v>
      </c>
      <c r="W48" s="292">
        <v>0</v>
      </c>
      <c r="X48" s="292">
        <v>0</v>
      </c>
      <c r="Y48" s="292">
        <v>0</v>
      </c>
      <c r="Z48" s="292">
        <v>0</v>
      </c>
      <c r="AA48" s="369">
        <v>0</v>
      </c>
    </row>
    <row r="49" spans="2:27" s="290" customFormat="1" ht="13.5" customHeight="1" thickBot="1">
      <c r="B49" s="711"/>
      <c r="C49" s="320" t="s">
        <v>333</v>
      </c>
      <c r="D49" s="321">
        <v>1</v>
      </c>
      <c r="E49" s="322">
        <v>1</v>
      </c>
      <c r="F49" s="324">
        <v>0</v>
      </c>
      <c r="G49" s="371">
        <v>1</v>
      </c>
      <c r="H49" s="322">
        <v>0</v>
      </c>
      <c r="I49" s="322">
        <v>1</v>
      </c>
      <c r="J49" s="372">
        <v>0</v>
      </c>
      <c r="K49" s="323">
        <v>0</v>
      </c>
      <c r="L49" s="322">
        <v>1</v>
      </c>
      <c r="M49" s="322">
        <v>0</v>
      </c>
      <c r="N49" s="324">
        <v>0</v>
      </c>
      <c r="O49" s="378">
        <v>0</v>
      </c>
      <c r="P49" s="323">
        <v>0</v>
      </c>
      <c r="Q49" s="322">
        <v>0</v>
      </c>
      <c r="R49" s="324">
        <v>0</v>
      </c>
      <c r="S49" s="378">
        <v>0</v>
      </c>
      <c r="T49" s="323">
        <v>0</v>
      </c>
      <c r="U49" s="324">
        <v>0</v>
      </c>
      <c r="V49" s="371">
        <v>0</v>
      </c>
      <c r="W49" s="322">
        <v>0</v>
      </c>
      <c r="X49" s="322">
        <v>0</v>
      </c>
      <c r="Y49" s="322">
        <v>0</v>
      </c>
      <c r="Z49" s="322">
        <v>0</v>
      </c>
      <c r="AA49" s="372">
        <v>0</v>
      </c>
    </row>
    <row r="50" spans="2:27" s="290" customFormat="1" ht="13.5" customHeight="1">
      <c r="B50" s="709" t="s">
        <v>377</v>
      </c>
      <c r="C50" s="319" t="s">
        <v>51</v>
      </c>
      <c r="D50" s="325">
        <v>10</v>
      </c>
      <c r="E50" s="326">
        <v>9</v>
      </c>
      <c r="F50" s="328">
        <v>1</v>
      </c>
      <c r="G50" s="373">
        <v>8</v>
      </c>
      <c r="H50" s="326">
        <v>0</v>
      </c>
      <c r="I50" s="326">
        <v>8</v>
      </c>
      <c r="J50" s="374">
        <v>0</v>
      </c>
      <c r="K50" s="327">
        <v>7</v>
      </c>
      <c r="L50" s="326">
        <v>0</v>
      </c>
      <c r="M50" s="326">
        <v>1</v>
      </c>
      <c r="N50" s="328">
        <v>0</v>
      </c>
      <c r="O50" s="379">
        <v>2</v>
      </c>
      <c r="P50" s="327">
        <v>0</v>
      </c>
      <c r="Q50" s="326">
        <v>0</v>
      </c>
      <c r="R50" s="328">
        <v>0</v>
      </c>
      <c r="S50" s="379">
        <v>0</v>
      </c>
      <c r="T50" s="327">
        <v>0</v>
      </c>
      <c r="U50" s="328">
        <v>0</v>
      </c>
      <c r="V50" s="373">
        <v>0</v>
      </c>
      <c r="W50" s="326">
        <v>0</v>
      </c>
      <c r="X50" s="326">
        <v>0</v>
      </c>
      <c r="Y50" s="326">
        <v>0</v>
      </c>
      <c r="Z50" s="326">
        <v>0</v>
      </c>
      <c r="AA50" s="374">
        <v>0</v>
      </c>
    </row>
    <row r="51" spans="2:27" s="290" customFormat="1" ht="13.5" customHeight="1">
      <c r="B51" s="710"/>
      <c r="C51" s="422" t="s">
        <v>334</v>
      </c>
      <c r="D51" s="423">
        <v>78</v>
      </c>
      <c r="E51" s="424">
        <v>75</v>
      </c>
      <c r="F51" s="425">
        <v>3</v>
      </c>
      <c r="G51" s="426">
        <v>67</v>
      </c>
      <c r="H51" s="424">
        <v>5</v>
      </c>
      <c r="I51" s="424">
        <v>54</v>
      </c>
      <c r="J51" s="427">
        <v>8</v>
      </c>
      <c r="K51" s="428">
        <v>5</v>
      </c>
      <c r="L51" s="424">
        <v>8</v>
      </c>
      <c r="M51" s="424">
        <v>41</v>
      </c>
      <c r="N51" s="425">
        <v>13</v>
      </c>
      <c r="O51" s="429">
        <v>0</v>
      </c>
      <c r="P51" s="428">
        <v>0</v>
      </c>
      <c r="Q51" s="424">
        <v>0</v>
      </c>
      <c r="R51" s="425">
        <v>0</v>
      </c>
      <c r="S51" s="429">
        <v>11</v>
      </c>
      <c r="T51" s="428">
        <v>8</v>
      </c>
      <c r="U51" s="425">
        <v>3</v>
      </c>
      <c r="V51" s="426">
        <v>3</v>
      </c>
      <c r="W51" s="424">
        <v>0</v>
      </c>
      <c r="X51" s="424">
        <v>0</v>
      </c>
      <c r="Y51" s="424">
        <v>0</v>
      </c>
      <c r="Z51" s="424">
        <v>3</v>
      </c>
      <c r="AA51" s="427">
        <v>0</v>
      </c>
    </row>
    <row r="52" spans="2:27" s="290" customFormat="1" ht="13.5" customHeight="1">
      <c r="B52" s="710"/>
      <c r="C52" s="318" t="s">
        <v>335</v>
      </c>
      <c r="D52" s="291">
        <v>0</v>
      </c>
      <c r="E52" s="292">
        <v>0</v>
      </c>
      <c r="F52" s="294">
        <v>0</v>
      </c>
      <c r="G52" s="368">
        <v>0</v>
      </c>
      <c r="H52" s="292">
        <v>0</v>
      </c>
      <c r="I52" s="292">
        <v>0</v>
      </c>
      <c r="J52" s="369">
        <v>0</v>
      </c>
      <c r="K52" s="293">
        <v>0</v>
      </c>
      <c r="L52" s="292">
        <v>0</v>
      </c>
      <c r="M52" s="292">
        <v>0</v>
      </c>
      <c r="N52" s="294">
        <v>0</v>
      </c>
      <c r="O52" s="376">
        <v>0</v>
      </c>
      <c r="P52" s="293">
        <v>0</v>
      </c>
      <c r="Q52" s="292">
        <v>0</v>
      </c>
      <c r="R52" s="294">
        <v>0</v>
      </c>
      <c r="S52" s="376">
        <v>0</v>
      </c>
      <c r="T52" s="293">
        <v>0</v>
      </c>
      <c r="U52" s="294">
        <v>0</v>
      </c>
      <c r="V52" s="368">
        <v>0</v>
      </c>
      <c r="W52" s="292">
        <v>0</v>
      </c>
      <c r="X52" s="292">
        <v>0</v>
      </c>
      <c r="Y52" s="292">
        <v>0</v>
      </c>
      <c r="Z52" s="292">
        <v>0</v>
      </c>
      <c r="AA52" s="369">
        <v>0</v>
      </c>
    </row>
    <row r="53" spans="2:27" s="290" customFormat="1" ht="13.5" customHeight="1" thickBot="1">
      <c r="B53" s="711"/>
      <c r="C53" s="320" t="s">
        <v>333</v>
      </c>
      <c r="D53" s="321">
        <v>0</v>
      </c>
      <c r="E53" s="322">
        <v>0</v>
      </c>
      <c r="F53" s="324">
        <v>0</v>
      </c>
      <c r="G53" s="371">
        <v>0</v>
      </c>
      <c r="H53" s="322">
        <v>0</v>
      </c>
      <c r="I53" s="322">
        <v>0</v>
      </c>
      <c r="J53" s="372">
        <v>0</v>
      </c>
      <c r="K53" s="323">
        <v>0</v>
      </c>
      <c r="L53" s="322">
        <v>0</v>
      </c>
      <c r="M53" s="322">
        <v>0</v>
      </c>
      <c r="N53" s="324">
        <v>0</v>
      </c>
      <c r="O53" s="378">
        <v>0</v>
      </c>
      <c r="P53" s="323">
        <v>0</v>
      </c>
      <c r="Q53" s="322">
        <v>0</v>
      </c>
      <c r="R53" s="324">
        <v>0</v>
      </c>
      <c r="S53" s="378">
        <v>0</v>
      </c>
      <c r="T53" s="323">
        <v>0</v>
      </c>
      <c r="U53" s="324">
        <v>0</v>
      </c>
      <c r="V53" s="371">
        <v>0</v>
      </c>
      <c r="W53" s="322">
        <v>0</v>
      </c>
      <c r="X53" s="322">
        <v>0</v>
      </c>
      <c r="Y53" s="322">
        <v>0</v>
      </c>
      <c r="Z53" s="322">
        <v>0</v>
      </c>
      <c r="AA53" s="372">
        <v>0</v>
      </c>
    </row>
    <row r="54" spans="2:27" s="290" customFormat="1" ht="13.5" customHeight="1">
      <c r="B54" s="712" t="s">
        <v>378</v>
      </c>
      <c r="C54" s="319" t="s">
        <v>51</v>
      </c>
      <c r="D54" s="325">
        <v>133</v>
      </c>
      <c r="E54" s="326">
        <v>119</v>
      </c>
      <c r="F54" s="328">
        <v>14</v>
      </c>
      <c r="G54" s="373">
        <v>34</v>
      </c>
      <c r="H54" s="326">
        <v>5</v>
      </c>
      <c r="I54" s="326">
        <v>15</v>
      </c>
      <c r="J54" s="374">
        <v>14</v>
      </c>
      <c r="K54" s="327">
        <v>19</v>
      </c>
      <c r="L54" s="326">
        <v>5</v>
      </c>
      <c r="M54" s="326">
        <v>5</v>
      </c>
      <c r="N54" s="328">
        <v>5</v>
      </c>
      <c r="O54" s="379">
        <v>1</v>
      </c>
      <c r="P54" s="327">
        <v>0</v>
      </c>
      <c r="Q54" s="326">
        <v>0</v>
      </c>
      <c r="R54" s="328">
        <v>0</v>
      </c>
      <c r="S54" s="379">
        <v>98</v>
      </c>
      <c r="T54" s="327">
        <v>23</v>
      </c>
      <c r="U54" s="328">
        <v>75</v>
      </c>
      <c r="V54" s="373">
        <v>75</v>
      </c>
      <c r="W54" s="326">
        <v>0</v>
      </c>
      <c r="X54" s="326">
        <v>75</v>
      </c>
      <c r="Y54" s="326">
        <v>0</v>
      </c>
      <c r="Z54" s="326">
        <v>0</v>
      </c>
      <c r="AA54" s="374">
        <v>0</v>
      </c>
    </row>
    <row r="55" spans="2:27" s="290" customFormat="1" ht="13.5" customHeight="1">
      <c r="B55" s="713"/>
      <c r="C55" s="422" t="s">
        <v>334</v>
      </c>
      <c r="D55" s="423">
        <v>217</v>
      </c>
      <c r="E55" s="424">
        <v>205</v>
      </c>
      <c r="F55" s="425">
        <v>12</v>
      </c>
      <c r="G55" s="426">
        <v>90</v>
      </c>
      <c r="H55" s="424">
        <v>5</v>
      </c>
      <c r="I55" s="424">
        <v>67</v>
      </c>
      <c r="J55" s="427">
        <v>18</v>
      </c>
      <c r="K55" s="428">
        <v>18</v>
      </c>
      <c r="L55" s="424">
        <v>3</v>
      </c>
      <c r="M55" s="424">
        <v>13</v>
      </c>
      <c r="N55" s="425">
        <v>56</v>
      </c>
      <c r="O55" s="429">
        <v>3</v>
      </c>
      <c r="P55" s="428">
        <v>0</v>
      </c>
      <c r="Q55" s="424">
        <v>0</v>
      </c>
      <c r="R55" s="425">
        <v>0</v>
      </c>
      <c r="S55" s="429">
        <v>124</v>
      </c>
      <c r="T55" s="428">
        <v>118</v>
      </c>
      <c r="U55" s="425">
        <v>6</v>
      </c>
      <c r="V55" s="426">
        <v>6</v>
      </c>
      <c r="W55" s="424">
        <v>0</v>
      </c>
      <c r="X55" s="424">
        <v>0</v>
      </c>
      <c r="Y55" s="424">
        <v>1</v>
      </c>
      <c r="Z55" s="424">
        <v>0</v>
      </c>
      <c r="AA55" s="427">
        <v>5</v>
      </c>
    </row>
    <row r="56" spans="2:27" s="290" customFormat="1" ht="13.5" customHeight="1">
      <c r="B56" s="713"/>
      <c r="C56" s="318" t="s">
        <v>335</v>
      </c>
      <c r="D56" s="291">
        <v>0</v>
      </c>
      <c r="E56" s="292">
        <v>0</v>
      </c>
      <c r="F56" s="294">
        <v>0</v>
      </c>
      <c r="G56" s="368">
        <v>0</v>
      </c>
      <c r="H56" s="292">
        <v>0</v>
      </c>
      <c r="I56" s="292">
        <v>0</v>
      </c>
      <c r="J56" s="369">
        <v>0</v>
      </c>
      <c r="K56" s="293">
        <v>0</v>
      </c>
      <c r="L56" s="292">
        <v>0</v>
      </c>
      <c r="M56" s="292">
        <v>0</v>
      </c>
      <c r="N56" s="294">
        <v>0</v>
      </c>
      <c r="O56" s="376">
        <v>0</v>
      </c>
      <c r="P56" s="293">
        <v>0</v>
      </c>
      <c r="Q56" s="292">
        <v>0</v>
      </c>
      <c r="R56" s="294">
        <v>0</v>
      </c>
      <c r="S56" s="376">
        <v>0</v>
      </c>
      <c r="T56" s="293">
        <v>0</v>
      </c>
      <c r="U56" s="294">
        <v>0</v>
      </c>
      <c r="V56" s="368">
        <v>0</v>
      </c>
      <c r="W56" s="292">
        <v>0</v>
      </c>
      <c r="X56" s="292">
        <v>0</v>
      </c>
      <c r="Y56" s="292">
        <v>0</v>
      </c>
      <c r="Z56" s="292">
        <v>0</v>
      </c>
      <c r="AA56" s="369">
        <v>0</v>
      </c>
    </row>
    <row r="57" spans="2:27" s="290" customFormat="1" ht="13.5" customHeight="1" thickBot="1">
      <c r="B57" s="714"/>
      <c r="C57" s="320" t="s">
        <v>333</v>
      </c>
      <c r="D57" s="321">
        <v>28</v>
      </c>
      <c r="E57" s="322">
        <v>17</v>
      </c>
      <c r="F57" s="324">
        <v>11</v>
      </c>
      <c r="G57" s="371">
        <v>22</v>
      </c>
      <c r="H57" s="322">
        <v>5</v>
      </c>
      <c r="I57" s="322">
        <v>4</v>
      </c>
      <c r="J57" s="372">
        <v>13</v>
      </c>
      <c r="K57" s="323">
        <v>11</v>
      </c>
      <c r="L57" s="322">
        <v>5</v>
      </c>
      <c r="M57" s="322">
        <v>6</v>
      </c>
      <c r="N57" s="324">
        <v>0</v>
      </c>
      <c r="O57" s="378">
        <v>6</v>
      </c>
      <c r="P57" s="323">
        <v>0</v>
      </c>
      <c r="Q57" s="322">
        <v>0</v>
      </c>
      <c r="R57" s="324">
        <v>6</v>
      </c>
      <c r="S57" s="378">
        <v>0</v>
      </c>
      <c r="T57" s="323">
        <v>0</v>
      </c>
      <c r="U57" s="324">
        <v>0</v>
      </c>
      <c r="V57" s="371">
        <v>0</v>
      </c>
      <c r="W57" s="322">
        <v>0</v>
      </c>
      <c r="X57" s="322">
        <v>0</v>
      </c>
      <c r="Y57" s="322">
        <v>0</v>
      </c>
      <c r="Z57" s="322">
        <v>0</v>
      </c>
      <c r="AA57" s="372">
        <v>0</v>
      </c>
    </row>
    <row r="58" spans="2:27" s="290" customFormat="1" ht="13.5" customHeight="1">
      <c r="B58" s="712" t="s">
        <v>379</v>
      </c>
      <c r="C58" s="319" t="s">
        <v>51</v>
      </c>
      <c r="D58" s="325">
        <v>1</v>
      </c>
      <c r="E58" s="326">
        <v>1</v>
      </c>
      <c r="F58" s="328">
        <v>0</v>
      </c>
      <c r="G58" s="373">
        <v>0</v>
      </c>
      <c r="H58" s="326">
        <v>0</v>
      </c>
      <c r="I58" s="326">
        <v>0</v>
      </c>
      <c r="J58" s="374">
        <v>0</v>
      </c>
      <c r="K58" s="327">
        <v>0</v>
      </c>
      <c r="L58" s="326">
        <v>0</v>
      </c>
      <c r="M58" s="326">
        <v>0</v>
      </c>
      <c r="N58" s="328">
        <v>0</v>
      </c>
      <c r="O58" s="379">
        <v>1</v>
      </c>
      <c r="P58" s="327">
        <v>0</v>
      </c>
      <c r="Q58" s="326">
        <v>0</v>
      </c>
      <c r="R58" s="328">
        <v>0</v>
      </c>
      <c r="S58" s="379">
        <v>0</v>
      </c>
      <c r="T58" s="327">
        <v>0</v>
      </c>
      <c r="U58" s="328">
        <v>0</v>
      </c>
      <c r="V58" s="373">
        <v>0</v>
      </c>
      <c r="W58" s="326">
        <v>0</v>
      </c>
      <c r="X58" s="326">
        <v>0</v>
      </c>
      <c r="Y58" s="326">
        <v>0</v>
      </c>
      <c r="Z58" s="326">
        <v>0</v>
      </c>
      <c r="AA58" s="374">
        <v>0</v>
      </c>
    </row>
    <row r="59" spans="2:27" s="290" customFormat="1" ht="13.5" customHeight="1">
      <c r="B59" s="713"/>
      <c r="C59" s="422" t="s">
        <v>334</v>
      </c>
      <c r="D59" s="423">
        <v>0</v>
      </c>
      <c r="E59" s="424">
        <v>0</v>
      </c>
      <c r="F59" s="425">
        <v>0</v>
      </c>
      <c r="G59" s="426">
        <v>0</v>
      </c>
      <c r="H59" s="424">
        <v>0</v>
      </c>
      <c r="I59" s="424">
        <v>0</v>
      </c>
      <c r="J59" s="427">
        <v>0</v>
      </c>
      <c r="K59" s="428">
        <v>0</v>
      </c>
      <c r="L59" s="424">
        <v>0</v>
      </c>
      <c r="M59" s="424">
        <v>0</v>
      </c>
      <c r="N59" s="425">
        <v>0</v>
      </c>
      <c r="O59" s="429">
        <v>0</v>
      </c>
      <c r="P59" s="428">
        <v>0</v>
      </c>
      <c r="Q59" s="424">
        <v>0</v>
      </c>
      <c r="R59" s="425">
        <v>0</v>
      </c>
      <c r="S59" s="429"/>
      <c r="T59" s="428">
        <v>0</v>
      </c>
      <c r="U59" s="425">
        <v>0</v>
      </c>
      <c r="V59" s="426">
        <v>0</v>
      </c>
      <c r="W59" s="424">
        <v>0</v>
      </c>
      <c r="X59" s="424">
        <v>0</v>
      </c>
      <c r="Y59" s="424">
        <v>0</v>
      </c>
      <c r="Z59" s="424">
        <v>0</v>
      </c>
      <c r="AA59" s="427">
        <v>0</v>
      </c>
    </row>
    <row r="60" spans="2:27" s="290" customFormat="1" ht="13.5" customHeight="1">
      <c r="B60" s="713"/>
      <c r="C60" s="318" t="s">
        <v>335</v>
      </c>
      <c r="D60" s="291">
        <v>0</v>
      </c>
      <c r="E60" s="292">
        <v>0</v>
      </c>
      <c r="F60" s="294">
        <v>0</v>
      </c>
      <c r="G60" s="368">
        <v>0</v>
      </c>
      <c r="H60" s="292">
        <v>0</v>
      </c>
      <c r="I60" s="292">
        <v>0</v>
      </c>
      <c r="J60" s="369">
        <v>0</v>
      </c>
      <c r="K60" s="293">
        <v>0</v>
      </c>
      <c r="L60" s="292">
        <v>0</v>
      </c>
      <c r="M60" s="292">
        <v>0</v>
      </c>
      <c r="N60" s="294">
        <v>0</v>
      </c>
      <c r="O60" s="376">
        <v>0</v>
      </c>
      <c r="P60" s="293">
        <v>0</v>
      </c>
      <c r="Q60" s="292">
        <v>0</v>
      </c>
      <c r="R60" s="294">
        <v>0</v>
      </c>
      <c r="S60" s="376">
        <v>0</v>
      </c>
      <c r="T60" s="293">
        <v>0</v>
      </c>
      <c r="U60" s="294">
        <v>0</v>
      </c>
      <c r="V60" s="368">
        <v>0</v>
      </c>
      <c r="W60" s="292">
        <v>0</v>
      </c>
      <c r="X60" s="292">
        <v>0</v>
      </c>
      <c r="Y60" s="292">
        <v>0</v>
      </c>
      <c r="Z60" s="292">
        <v>0</v>
      </c>
      <c r="AA60" s="369">
        <v>0</v>
      </c>
    </row>
    <row r="61" spans="2:27" s="290" customFormat="1" ht="13.5" customHeight="1" thickBot="1">
      <c r="B61" s="714"/>
      <c r="C61" s="320" t="s">
        <v>333</v>
      </c>
      <c r="D61" s="321">
        <v>0</v>
      </c>
      <c r="E61" s="322">
        <v>0</v>
      </c>
      <c r="F61" s="324">
        <v>0</v>
      </c>
      <c r="G61" s="371">
        <v>0</v>
      </c>
      <c r="H61" s="322">
        <v>0</v>
      </c>
      <c r="I61" s="322">
        <v>0</v>
      </c>
      <c r="J61" s="372">
        <v>0</v>
      </c>
      <c r="K61" s="323">
        <v>0</v>
      </c>
      <c r="L61" s="322">
        <v>0</v>
      </c>
      <c r="M61" s="322">
        <v>0</v>
      </c>
      <c r="N61" s="324">
        <v>0</v>
      </c>
      <c r="O61" s="378">
        <v>0</v>
      </c>
      <c r="P61" s="323">
        <v>0</v>
      </c>
      <c r="Q61" s="322">
        <v>0</v>
      </c>
      <c r="R61" s="324">
        <v>0</v>
      </c>
      <c r="S61" s="378">
        <v>0</v>
      </c>
      <c r="T61" s="323">
        <v>0</v>
      </c>
      <c r="U61" s="324">
        <v>0</v>
      </c>
      <c r="V61" s="371">
        <v>0</v>
      </c>
      <c r="W61" s="322">
        <v>0</v>
      </c>
      <c r="X61" s="322">
        <v>0</v>
      </c>
      <c r="Y61" s="322">
        <v>0</v>
      </c>
      <c r="Z61" s="322">
        <v>0</v>
      </c>
      <c r="AA61" s="372">
        <v>0</v>
      </c>
    </row>
    <row r="62" spans="2:27" s="290" customFormat="1" ht="13.5" customHeight="1">
      <c r="B62" s="709" t="s">
        <v>380</v>
      </c>
      <c r="C62" s="319" t="s">
        <v>51</v>
      </c>
      <c r="D62" s="325">
        <v>6</v>
      </c>
      <c r="E62" s="326">
        <v>5</v>
      </c>
      <c r="F62" s="328">
        <v>1</v>
      </c>
      <c r="G62" s="373">
        <v>2</v>
      </c>
      <c r="H62" s="326">
        <v>0</v>
      </c>
      <c r="I62" s="326">
        <v>1</v>
      </c>
      <c r="J62" s="374">
        <v>1</v>
      </c>
      <c r="K62" s="327">
        <v>0</v>
      </c>
      <c r="L62" s="326">
        <v>2</v>
      </c>
      <c r="M62" s="326">
        <v>0</v>
      </c>
      <c r="N62" s="328">
        <v>0</v>
      </c>
      <c r="O62" s="379">
        <v>1</v>
      </c>
      <c r="P62" s="327">
        <v>0</v>
      </c>
      <c r="Q62" s="326">
        <v>0</v>
      </c>
      <c r="R62" s="328">
        <v>0</v>
      </c>
      <c r="S62" s="379">
        <v>3</v>
      </c>
      <c r="T62" s="327">
        <v>3</v>
      </c>
      <c r="U62" s="328">
        <v>0</v>
      </c>
      <c r="V62" s="373">
        <v>0</v>
      </c>
      <c r="W62" s="326">
        <v>0</v>
      </c>
      <c r="X62" s="326">
        <v>0</v>
      </c>
      <c r="Y62" s="326">
        <v>0</v>
      </c>
      <c r="Z62" s="326">
        <v>0</v>
      </c>
      <c r="AA62" s="374">
        <v>0</v>
      </c>
    </row>
    <row r="63" spans="2:27" s="290" customFormat="1" ht="13.5" customHeight="1">
      <c r="B63" s="710"/>
      <c r="C63" s="422" t="s">
        <v>334</v>
      </c>
      <c r="D63" s="423">
        <v>19</v>
      </c>
      <c r="E63" s="424">
        <v>19</v>
      </c>
      <c r="F63" s="425">
        <v>0</v>
      </c>
      <c r="G63" s="426">
        <v>16</v>
      </c>
      <c r="H63" s="424">
        <v>2</v>
      </c>
      <c r="I63" s="424">
        <v>10</v>
      </c>
      <c r="J63" s="427">
        <v>4</v>
      </c>
      <c r="K63" s="428">
        <v>10</v>
      </c>
      <c r="L63" s="424">
        <v>5</v>
      </c>
      <c r="M63" s="424">
        <v>1</v>
      </c>
      <c r="N63" s="425">
        <v>0</v>
      </c>
      <c r="O63" s="429">
        <v>0</v>
      </c>
      <c r="P63" s="428">
        <v>0</v>
      </c>
      <c r="Q63" s="424">
        <v>0</v>
      </c>
      <c r="R63" s="425">
        <v>0</v>
      </c>
      <c r="S63" s="429">
        <v>3</v>
      </c>
      <c r="T63" s="428">
        <v>1</v>
      </c>
      <c r="U63" s="425">
        <v>2</v>
      </c>
      <c r="V63" s="426">
        <v>2</v>
      </c>
      <c r="W63" s="424">
        <v>0</v>
      </c>
      <c r="X63" s="424">
        <v>1</v>
      </c>
      <c r="Y63" s="424">
        <v>0</v>
      </c>
      <c r="Z63" s="424">
        <v>0</v>
      </c>
      <c r="AA63" s="427">
        <v>1</v>
      </c>
    </row>
    <row r="64" spans="2:27" s="290" customFormat="1" ht="13.5" customHeight="1">
      <c r="B64" s="710"/>
      <c r="C64" s="318" t="s">
        <v>335</v>
      </c>
      <c r="D64" s="291">
        <v>0</v>
      </c>
      <c r="E64" s="292">
        <v>0</v>
      </c>
      <c r="F64" s="294">
        <v>0</v>
      </c>
      <c r="G64" s="368">
        <v>0</v>
      </c>
      <c r="H64" s="292">
        <v>0</v>
      </c>
      <c r="I64" s="292">
        <v>0</v>
      </c>
      <c r="J64" s="369">
        <v>0</v>
      </c>
      <c r="K64" s="293">
        <v>0</v>
      </c>
      <c r="L64" s="292">
        <v>0</v>
      </c>
      <c r="M64" s="292">
        <v>0</v>
      </c>
      <c r="N64" s="294">
        <v>0</v>
      </c>
      <c r="O64" s="376">
        <v>0</v>
      </c>
      <c r="P64" s="293">
        <v>0</v>
      </c>
      <c r="Q64" s="292">
        <v>0</v>
      </c>
      <c r="R64" s="294">
        <v>0</v>
      </c>
      <c r="S64" s="376">
        <v>0</v>
      </c>
      <c r="T64" s="293">
        <v>0</v>
      </c>
      <c r="U64" s="294">
        <v>0</v>
      </c>
      <c r="V64" s="368">
        <v>0</v>
      </c>
      <c r="W64" s="292">
        <v>0</v>
      </c>
      <c r="X64" s="292">
        <v>0</v>
      </c>
      <c r="Y64" s="292">
        <v>0</v>
      </c>
      <c r="Z64" s="292">
        <v>0</v>
      </c>
      <c r="AA64" s="369">
        <v>0</v>
      </c>
    </row>
    <row r="65" spans="2:27" s="290" customFormat="1" ht="13.5" customHeight="1" thickBot="1">
      <c r="B65" s="711"/>
      <c r="C65" s="320" t="s">
        <v>333</v>
      </c>
      <c r="D65" s="321">
        <v>101</v>
      </c>
      <c r="E65" s="322">
        <v>101</v>
      </c>
      <c r="F65" s="324">
        <v>0</v>
      </c>
      <c r="G65" s="371">
        <v>95</v>
      </c>
      <c r="H65" s="322">
        <v>10</v>
      </c>
      <c r="I65" s="322">
        <v>78</v>
      </c>
      <c r="J65" s="372">
        <v>7</v>
      </c>
      <c r="K65" s="323">
        <v>12</v>
      </c>
      <c r="L65" s="322">
        <v>32</v>
      </c>
      <c r="M65" s="322">
        <v>51</v>
      </c>
      <c r="N65" s="324">
        <v>0</v>
      </c>
      <c r="O65" s="378">
        <v>1</v>
      </c>
      <c r="P65" s="323">
        <v>0</v>
      </c>
      <c r="Q65" s="322">
        <v>0</v>
      </c>
      <c r="R65" s="324">
        <v>0</v>
      </c>
      <c r="S65" s="378">
        <v>5</v>
      </c>
      <c r="T65" s="323">
        <v>5</v>
      </c>
      <c r="U65" s="324">
        <v>0</v>
      </c>
      <c r="V65" s="371">
        <v>0</v>
      </c>
      <c r="W65" s="322">
        <v>0</v>
      </c>
      <c r="X65" s="322">
        <v>0</v>
      </c>
      <c r="Y65" s="322">
        <v>0</v>
      </c>
      <c r="Z65" s="322">
        <v>0</v>
      </c>
      <c r="AA65" s="372">
        <v>0</v>
      </c>
    </row>
    <row r="66" spans="2:27" s="290" customFormat="1" ht="13.5" customHeight="1">
      <c r="B66" s="709" t="s">
        <v>381</v>
      </c>
      <c r="C66" s="319" t="s">
        <v>51</v>
      </c>
      <c r="D66" s="325">
        <v>2</v>
      </c>
      <c r="E66" s="326">
        <v>1</v>
      </c>
      <c r="F66" s="328">
        <v>1</v>
      </c>
      <c r="G66" s="373">
        <v>2</v>
      </c>
      <c r="H66" s="326">
        <v>0</v>
      </c>
      <c r="I66" s="326">
        <v>1</v>
      </c>
      <c r="J66" s="374">
        <v>1</v>
      </c>
      <c r="K66" s="327">
        <v>0</v>
      </c>
      <c r="L66" s="326">
        <v>2</v>
      </c>
      <c r="M66" s="326">
        <v>0</v>
      </c>
      <c r="N66" s="328">
        <v>0</v>
      </c>
      <c r="O66" s="379">
        <v>0</v>
      </c>
      <c r="P66" s="327">
        <v>0</v>
      </c>
      <c r="Q66" s="326">
        <v>0</v>
      </c>
      <c r="R66" s="328">
        <v>0</v>
      </c>
      <c r="S66" s="379">
        <v>0</v>
      </c>
      <c r="T66" s="327">
        <v>0</v>
      </c>
      <c r="U66" s="328">
        <v>0</v>
      </c>
      <c r="V66" s="373">
        <v>0</v>
      </c>
      <c r="W66" s="326">
        <v>0</v>
      </c>
      <c r="X66" s="326">
        <v>0</v>
      </c>
      <c r="Y66" s="326">
        <v>0</v>
      </c>
      <c r="Z66" s="326">
        <v>0</v>
      </c>
      <c r="AA66" s="374">
        <v>0</v>
      </c>
    </row>
    <row r="67" spans="2:27" s="290" customFormat="1" ht="13.5" customHeight="1">
      <c r="B67" s="710"/>
      <c r="C67" s="422" t="s">
        <v>334</v>
      </c>
      <c r="D67" s="423">
        <v>6393</v>
      </c>
      <c r="E67" s="424">
        <v>6342</v>
      </c>
      <c r="F67" s="425">
        <v>51</v>
      </c>
      <c r="G67" s="426">
        <v>9</v>
      </c>
      <c r="H67" s="424">
        <v>0</v>
      </c>
      <c r="I67" s="424">
        <v>4</v>
      </c>
      <c r="J67" s="427">
        <v>5</v>
      </c>
      <c r="K67" s="428">
        <v>6</v>
      </c>
      <c r="L67" s="424">
        <v>3</v>
      </c>
      <c r="M67" s="424">
        <v>0</v>
      </c>
      <c r="N67" s="425">
        <v>0</v>
      </c>
      <c r="O67" s="429">
        <v>0</v>
      </c>
      <c r="P67" s="428">
        <v>0</v>
      </c>
      <c r="Q67" s="424">
        <v>0</v>
      </c>
      <c r="R67" s="425">
        <v>0</v>
      </c>
      <c r="S67" s="429">
        <v>6384</v>
      </c>
      <c r="T67" s="428">
        <v>475</v>
      </c>
      <c r="U67" s="425">
        <v>5909</v>
      </c>
      <c r="V67" s="426">
        <v>5909</v>
      </c>
      <c r="W67" s="424">
        <v>0</v>
      </c>
      <c r="X67" s="424">
        <v>0</v>
      </c>
      <c r="Y67" s="424">
        <v>5909</v>
      </c>
      <c r="Z67" s="424">
        <v>0</v>
      </c>
      <c r="AA67" s="427">
        <v>0</v>
      </c>
    </row>
    <row r="68" spans="2:27" s="290" customFormat="1" ht="13.5" customHeight="1">
      <c r="B68" s="710"/>
      <c r="C68" s="318" t="s">
        <v>335</v>
      </c>
      <c r="D68" s="291">
        <v>0</v>
      </c>
      <c r="E68" s="292">
        <v>0</v>
      </c>
      <c r="F68" s="294">
        <v>0</v>
      </c>
      <c r="G68" s="368">
        <v>0</v>
      </c>
      <c r="H68" s="292">
        <v>0</v>
      </c>
      <c r="I68" s="292">
        <v>0</v>
      </c>
      <c r="J68" s="369">
        <v>0</v>
      </c>
      <c r="K68" s="293">
        <v>0</v>
      </c>
      <c r="L68" s="292">
        <v>0</v>
      </c>
      <c r="M68" s="292">
        <v>0</v>
      </c>
      <c r="N68" s="294">
        <v>0</v>
      </c>
      <c r="O68" s="376">
        <v>0</v>
      </c>
      <c r="P68" s="293">
        <v>0</v>
      </c>
      <c r="Q68" s="292">
        <v>0</v>
      </c>
      <c r="R68" s="294">
        <v>0</v>
      </c>
      <c r="S68" s="376">
        <v>0</v>
      </c>
      <c r="T68" s="293">
        <v>0</v>
      </c>
      <c r="U68" s="294">
        <v>0</v>
      </c>
      <c r="V68" s="368">
        <v>0</v>
      </c>
      <c r="W68" s="292">
        <v>0</v>
      </c>
      <c r="X68" s="292">
        <v>0</v>
      </c>
      <c r="Y68" s="292">
        <v>0</v>
      </c>
      <c r="Z68" s="292">
        <v>0</v>
      </c>
      <c r="AA68" s="369">
        <v>0</v>
      </c>
    </row>
    <row r="69" spans="2:27" s="290" customFormat="1" ht="13.5" customHeight="1" thickBot="1">
      <c r="B69" s="711"/>
      <c r="C69" s="320" t="s">
        <v>333</v>
      </c>
      <c r="D69" s="321">
        <v>1</v>
      </c>
      <c r="E69" s="322">
        <v>1</v>
      </c>
      <c r="F69" s="324">
        <v>0</v>
      </c>
      <c r="G69" s="371">
        <v>1</v>
      </c>
      <c r="H69" s="322">
        <v>1</v>
      </c>
      <c r="I69" s="322">
        <v>0</v>
      </c>
      <c r="J69" s="372">
        <v>0</v>
      </c>
      <c r="K69" s="323">
        <v>0</v>
      </c>
      <c r="L69" s="322">
        <v>0</v>
      </c>
      <c r="M69" s="322">
        <v>1</v>
      </c>
      <c r="N69" s="324">
        <v>0</v>
      </c>
      <c r="O69" s="378">
        <v>0</v>
      </c>
      <c r="P69" s="323">
        <v>0</v>
      </c>
      <c r="Q69" s="322">
        <v>0</v>
      </c>
      <c r="R69" s="324">
        <v>0</v>
      </c>
      <c r="S69" s="378">
        <v>0</v>
      </c>
      <c r="T69" s="323">
        <v>0</v>
      </c>
      <c r="U69" s="324">
        <v>0</v>
      </c>
      <c r="V69" s="371">
        <v>0</v>
      </c>
      <c r="W69" s="322">
        <v>0</v>
      </c>
      <c r="X69" s="322">
        <v>0</v>
      </c>
      <c r="Y69" s="322">
        <v>0</v>
      </c>
      <c r="Z69" s="322">
        <v>0</v>
      </c>
      <c r="AA69" s="372">
        <v>0</v>
      </c>
    </row>
    <row r="70" spans="2:27" s="290" customFormat="1" ht="13.5" customHeight="1">
      <c r="B70" s="709" t="s">
        <v>382</v>
      </c>
      <c r="C70" s="319" t="s">
        <v>51</v>
      </c>
      <c r="D70" s="325">
        <v>6</v>
      </c>
      <c r="E70" s="326">
        <v>3</v>
      </c>
      <c r="F70" s="328">
        <v>3</v>
      </c>
      <c r="G70" s="373">
        <v>2</v>
      </c>
      <c r="H70" s="326">
        <v>0</v>
      </c>
      <c r="I70" s="326">
        <v>2</v>
      </c>
      <c r="J70" s="374">
        <v>0</v>
      </c>
      <c r="K70" s="327">
        <v>2</v>
      </c>
      <c r="L70" s="326">
        <v>0</v>
      </c>
      <c r="M70" s="326">
        <v>0</v>
      </c>
      <c r="N70" s="328">
        <v>0</v>
      </c>
      <c r="O70" s="379">
        <v>1</v>
      </c>
      <c r="P70" s="327">
        <v>0</v>
      </c>
      <c r="Q70" s="326">
        <v>0</v>
      </c>
      <c r="R70" s="328">
        <v>0</v>
      </c>
      <c r="S70" s="379">
        <v>3</v>
      </c>
      <c r="T70" s="327">
        <v>3</v>
      </c>
      <c r="U70" s="328">
        <v>0</v>
      </c>
      <c r="V70" s="373">
        <v>0</v>
      </c>
      <c r="W70" s="326">
        <v>0</v>
      </c>
      <c r="X70" s="326">
        <v>0</v>
      </c>
      <c r="Y70" s="326">
        <v>0</v>
      </c>
      <c r="Z70" s="326">
        <v>0</v>
      </c>
      <c r="AA70" s="374">
        <v>0</v>
      </c>
    </row>
    <row r="71" spans="2:27" s="290" customFormat="1" ht="13.5" customHeight="1">
      <c r="B71" s="710"/>
      <c r="C71" s="422" t="s">
        <v>334</v>
      </c>
      <c r="D71" s="423">
        <v>90</v>
      </c>
      <c r="E71" s="424">
        <v>78</v>
      </c>
      <c r="F71" s="425">
        <v>12</v>
      </c>
      <c r="G71" s="426">
        <v>31</v>
      </c>
      <c r="H71" s="424">
        <v>2</v>
      </c>
      <c r="I71" s="424">
        <v>23</v>
      </c>
      <c r="J71" s="427">
        <v>6</v>
      </c>
      <c r="K71" s="428">
        <v>6</v>
      </c>
      <c r="L71" s="424">
        <v>0</v>
      </c>
      <c r="M71" s="424">
        <v>5</v>
      </c>
      <c r="N71" s="425">
        <v>20</v>
      </c>
      <c r="O71" s="429">
        <v>1</v>
      </c>
      <c r="P71" s="428">
        <v>0</v>
      </c>
      <c r="Q71" s="424">
        <v>0</v>
      </c>
      <c r="R71" s="425">
        <v>0</v>
      </c>
      <c r="S71" s="429">
        <v>58</v>
      </c>
      <c r="T71" s="428">
        <v>56</v>
      </c>
      <c r="U71" s="425">
        <v>2</v>
      </c>
      <c r="V71" s="426">
        <v>2</v>
      </c>
      <c r="W71" s="424">
        <v>2</v>
      </c>
      <c r="X71" s="424">
        <v>0</v>
      </c>
      <c r="Y71" s="424">
        <v>0</v>
      </c>
      <c r="Z71" s="424">
        <v>0</v>
      </c>
      <c r="AA71" s="427">
        <v>0</v>
      </c>
    </row>
    <row r="72" spans="2:27" s="290" customFormat="1" ht="13.5" customHeight="1">
      <c r="B72" s="710"/>
      <c r="C72" s="318" t="s">
        <v>335</v>
      </c>
      <c r="D72" s="291">
        <v>0</v>
      </c>
      <c r="E72" s="292">
        <v>0</v>
      </c>
      <c r="F72" s="294">
        <v>0</v>
      </c>
      <c r="G72" s="368">
        <v>0</v>
      </c>
      <c r="H72" s="292">
        <v>0</v>
      </c>
      <c r="I72" s="292">
        <v>0</v>
      </c>
      <c r="J72" s="369">
        <v>0</v>
      </c>
      <c r="K72" s="293">
        <v>0</v>
      </c>
      <c r="L72" s="292">
        <v>0</v>
      </c>
      <c r="M72" s="292">
        <v>0</v>
      </c>
      <c r="N72" s="294">
        <v>0</v>
      </c>
      <c r="O72" s="376">
        <v>0</v>
      </c>
      <c r="P72" s="293">
        <v>0</v>
      </c>
      <c r="Q72" s="292">
        <v>0</v>
      </c>
      <c r="R72" s="294">
        <v>0</v>
      </c>
      <c r="S72" s="376">
        <v>0</v>
      </c>
      <c r="T72" s="293">
        <v>0</v>
      </c>
      <c r="U72" s="294">
        <v>0</v>
      </c>
      <c r="V72" s="368">
        <v>0</v>
      </c>
      <c r="W72" s="292">
        <v>0</v>
      </c>
      <c r="X72" s="292">
        <v>0</v>
      </c>
      <c r="Y72" s="292">
        <v>0</v>
      </c>
      <c r="Z72" s="292">
        <v>0</v>
      </c>
      <c r="AA72" s="369">
        <v>0</v>
      </c>
    </row>
    <row r="73" spans="2:27" s="290" customFormat="1" ht="13.5" customHeight="1" thickBot="1">
      <c r="B73" s="711"/>
      <c r="C73" s="320" t="s">
        <v>333</v>
      </c>
      <c r="D73" s="321">
        <v>10</v>
      </c>
      <c r="E73" s="322">
        <v>10</v>
      </c>
      <c r="F73" s="324">
        <v>0</v>
      </c>
      <c r="G73" s="371">
        <v>8</v>
      </c>
      <c r="H73" s="322">
        <v>0</v>
      </c>
      <c r="I73" s="322">
        <v>8</v>
      </c>
      <c r="J73" s="372">
        <v>0</v>
      </c>
      <c r="K73" s="323">
        <v>0</v>
      </c>
      <c r="L73" s="322">
        <v>0</v>
      </c>
      <c r="M73" s="322">
        <v>8</v>
      </c>
      <c r="N73" s="324">
        <v>0</v>
      </c>
      <c r="O73" s="378">
        <v>1</v>
      </c>
      <c r="P73" s="323">
        <v>0</v>
      </c>
      <c r="Q73" s="322">
        <v>0</v>
      </c>
      <c r="R73" s="324">
        <v>0</v>
      </c>
      <c r="S73" s="378">
        <v>1</v>
      </c>
      <c r="T73" s="323">
        <v>1</v>
      </c>
      <c r="U73" s="324">
        <v>0</v>
      </c>
      <c r="V73" s="371">
        <v>0</v>
      </c>
      <c r="W73" s="322">
        <v>0</v>
      </c>
      <c r="X73" s="322">
        <v>0</v>
      </c>
      <c r="Y73" s="322">
        <v>0</v>
      </c>
      <c r="Z73" s="322">
        <v>0</v>
      </c>
      <c r="AA73" s="372">
        <v>0</v>
      </c>
    </row>
    <row r="74" spans="2:27" s="290" customFormat="1" ht="13.5" customHeight="1">
      <c r="B74" s="709" t="s">
        <v>383</v>
      </c>
      <c r="C74" s="319" t="s">
        <v>51</v>
      </c>
      <c r="D74" s="325">
        <v>5</v>
      </c>
      <c r="E74" s="326">
        <v>4</v>
      </c>
      <c r="F74" s="328">
        <v>1</v>
      </c>
      <c r="G74" s="373">
        <v>5</v>
      </c>
      <c r="H74" s="326">
        <v>0</v>
      </c>
      <c r="I74" s="326">
        <v>4</v>
      </c>
      <c r="J74" s="374">
        <v>1</v>
      </c>
      <c r="K74" s="327">
        <v>1</v>
      </c>
      <c r="L74" s="326">
        <v>3</v>
      </c>
      <c r="M74" s="326">
        <v>1</v>
      </c>
      <c r="N74" s="328">
        <v>0</v>
      </c>
      <c r="O74" s="379">
        <v>0</v>
      </c>
      <c r="P74" s="327">
        <v>0</v>
      </c>
      <c r="Q74" s="326">
        <v>0</v>
      </c>
      <c r="R74" s="328">
        <v>0</v>
      </c>
      <c r="S74" s="379">
        <v>0</v>
      </c>
      <c r="T74" s="327">
        <v>0</v>
      </c>
      <c r="U74" s="328">
        <v>0</v>
      </c>
      <c r="V74" s="373">
        <v>0</v>
      </c>
      <c r="W74" s="326">
        <v>0</v>
      </c>
      <c r="X74" s="326">
        <v>0</v>
      </c>
      <c r="Y74" s="326">
        <v>0</v>
      </c>
      <c r="Z74" s="326">
        <v>0</v>
      </c>
      <c r="AA74" s="374">
        <v>0</v>
      </c>
    </row>
    <row r="75" spans="2:27" s="290" customFormat="1" ht="13.5" customHeight="1">
      <c r="B75" s="710"/>
      <c r="C75" s="422" t="s">
        <v>334</v>
      </c>
      <c r="D75" s="423">
        <v>13</v>
      </c>
      <c r="E75" s="424">
        <v>13</v>
      </c>
      <c r="F75" s="425">
        <v>0</v>
      </c>
      <c r="G75" s="426">
        <v>6</v>
      </c>
      <c r="H75" s="424">
        <v>2</v>
      </c>
      <c r="I75" s="424">
        <v>4</v>
      </c>
      <c r="J75" s="427">
        <v>0</v>
      </c>
      <c r="K75" s="428">
        <v>0</v>
      </c>
      <c r="L75" s="424">
        <v>4</v>
      </c>
      <c r="M75" s="424">
        <v>2</v>
      </c>
      <c r="N75" s="425">
        <v>0</v>
      </c>
      <c r="O75" s="429">
        <v>2</v>
      </c>
      <c r="P75" s="428">
        <v>0</v>
      </c>
      <c r="Q75" s="424">
        <v>0</v>
      </c>
      <c r="R75" s="425">
        <v>0</v>
      </c>
      <c r="S75" s="429">
        <v>5</v>
      </c>
      <c r="T75" s="428">
        <v>5</v>
      </c>
      <c r="U75" s="425">
        <v>0</v>
      </c>
      <c r="V75" s="426">
        <v>0</v>
      </c>
      <c r="W75" s="424">
        <v>0</v>
      </c>
      <c r="X75" s="424">
        <v>0</v>
      </c>
      <c r="Y75" s="424">
        <v>0</v>
      </c>
      <c r="Z75" s="424">
        <v>0</v>
      </c>
      <c r="AA75" s="427">
        <v>0</v>
      </c>
    </row>
    <row r="76" spans="2:27" s="290" customFormat="1" ht="13.5" customHeight="1">
      <c r="B76" s="710"/>
      <c r="C76" s="318" t="s">
        <v>335</v>
      </c>
      <c r="D76" s="291">
        <v>0</v>
      </c>
      <c r="E76" s="292">
        <v>0</v>
      </c>
      <c r="F76" s="294">
        <v>0</v>
      </c>
      <c r="G76" s="368">
        <v>0</v>
      </c>
      <c r="H76" s="292">
        <v>0</v>
      </c>
      <c r="I76" s="292">
        <v>0</v>
      </c>
      <c r="J76" s="369">
        <v>0</v>
      </c>
      <c r="K76" s="293">
        <v>0</v>
      </c>
      <c r="L76" s="292">
        <v>0</v>
      </c>
      <c r="M76" s="292">
        <v>0</v>
      </c>
      <c r="N76" s="294">
        <v>0</v>
      </c>
      <c r="O76" s="376">
        <v>0</v>
      </c>
      <c r="P76" s="293">
        <v>0</v>
      </c>
      <c r="Q76" s="292">
        <v>0</v>
      </c>
      <c r="R76" s="294">
        <v>0</v>
      </c>
      <c r="S76" s="376">
        <v>0</v>
      </c>
      <c r="T76" s="293">
        <v>0</v>
      </c>
      <c r="U76" s="294">
        <v>0</v>
      </c>
      <c r="V76" s="368">
        <v>0</v>
      </c>
      <c r="W76" s="292">
        <v>0</v>
      </c>
      <c r="X76" s="292">
        <v>0</v>
      </c>
      <c r="Y76" s="292">
        <v>0</v>
      </c>
      <c r="Z76" s="292">
        <v>0</v>
      </c>
      <c r="AA76" s="369">
        <v>0</v>
      </c>
    </row>
    <row r="77" spans="2:27" s="290" customFormat="1" ht="13.5" customHeight="1" thickBot="1">
      <c r="B77" s="711"/>
      <c r="C77" s="320" t="s">
        <v>333</v>
      </c>
      <c r="D77" s="321">
        <v>0</v>
      </c>
      <c r="E77" s="322">
        <v>0</v>
      </c>
      <c r="F77" s="324">
        <v>0</v>
      </c>
      <c r="G77" s="371">
        <v>0</v>
      </c>
      <c r="H77" s="322">
        <v>0</v>
      </c>
      <c r="I77" s="322">
        <v>0</v>
      </c>
      <c r="J77" s="372">
        <v>0</v>
      </c>
      <c r="K77" s="323">
        <v>0</v>
      </c>
      <c r="L77" s="322">
        <v>0</v>
      </c>
      <c r="M77" s="322">
        <v>0</v>
      </c>
      <c r="N77" s="324">
        <v>0</v>
      </c>
      <c r="O77" s="378">
        <v>0</v>
      </c>
      <c r="P77" s="323">
        <v>0</v>
      </c>
      <c r="Q77" s="322">
        <v>0</v>
      </c>
      <c r="R77" s="324">
        <v>0</v>
      </c>
      <c r="S77" s="378">
        <v>0</v>
      </c>
      <c r="T77" s="323">
        <v>0</v>
      </c>
      <c r="U77" s="324">
        <v>0</v>
      </c>
      <c r="V77" s="371">
        <v>0</v>
      </c>
      <c r="W77" s="322">
        <v>0</v>
      </c>
      <c r="X77" s="322">
        <v>0</v>
      </c>
      <c r="Y77" s="322">
        <v>0</v>
      </c>
      <c r="Z77" s="322">
        <v>0</v>
      </c>
      <c r="AA77" s="372">
        <v>0</v>
      </c>
    </row>
    <row r="78" spans="2:27" s="290" customFormat="1" ht="13.5" customHeight="1">
      <c r="B78" s="709" t="s">
        <v>384</v>
      </c>
      <c r="C78" s="319" t="s">
        <v>51</v>
      </c>
      <c r="D78" s="325">
        <v>12534</v>
      </c>
      <c r="E78" s="326">
        <v>12534</v>
      </c>
      <c r="F78" s="328">
        <v>0</v>
      </c>
      <c r="G78" s="373">
        <v>752</v>
      </c>
      <c r="H78" s="326">
        <v>1</v>
      </c>
      <c r="I78" s="326">
        <v>9</v>
      </c>
      <c r="J78" s="374">
        <v>742</v>
      </c>
      <c r="K78" s="327">
        <v>1</v>
      </c>
      <c r="L78" s="326">
        <v>2</v>
      </c>
      <c r="M78" s="326">
        <v>7</v>
      </c>
      <c r="N78" s="328">
        <v>742</v>
      </c>
      <c r="O78" s="379">
        <v>1485</v>
      </c>
      <c r="P78" s="327">
        <v>0</v>
      </c>
      <c r="Q78" s="326">
        <v>0</v>
      </c>
      <c r="R78" s="328">
        <v>0</v>
      </c>
      <c r="S78" s="379">
        <v>10297</v>
      </c>
      <c r="T78" s="327">
        <v>1</v>
      </c>
      <c r="U78" s="328">
        <v>10296</v>
      </c>
      <c r="V78" s="373">
        <v>10296</v>
      </c>
      <c r="W78" s="326">
        <v>0</v>
      </c>
      <c r="X78" s="326">
        <v>0</v>
      </c>
      <c r="Y78" s="326">
        <v>0</v>
      </c>
      <c r="Z78" s="326">
        <v>10296</v>
      </c>
      <c r="AA78" s="374">
        <v>0</v>
      </c>
    </row>
    <row r="79" spans="2:27" s="290" customFormat="1" ht="13.5" customHeight="1">
      <c r="B79" s="710"/>
      <c r="C79" s="422" t="s">
        <v>334</v>
      </c>
      <c r="D79" s="423">
        <v>23</v>
      </c>
      <c r="E79" s="424">
        <v>21</v>
      </c>
      <c r="F79" s="425">
        <v>2</v>
      </c>
      <c r="G79" s="426">
        <v>20</v>
      </c>
      <c r="H79" s="424">
        <v>4</v>
      </c>
      <c r="I79" s="424">
        <v>15</v>
      </c>
      <c r="J79" s="427">
        <v>1</v>
      </c>
      <c r="K79" s="428">
        <v>4</v>
      </c>
      <c r="L79" s="424">
        <v>7</v>
      </c>
      <c r="M79" s="424">
        <v>6</v>
      </c>
      <c r="N79" s="425">
        <v>3</v>
      </c>
      <c r="O79" s="429">
        <v>0</v>
      </c>
      <c r="P79" s="428">
        <v>0</v>
      </c>
      <c r="Q79" s="424">
        <v>0</v>
      </c>
      <c r="R79" s="425">
        <v>0</v>
      </c>
      <c r="S79" s="429">
        <v>3</v>
      </c>
      <c r="T79" s="428">
        <v>3</v>
      </c>
      <c r="U79" s="425">
        <v>0</v>
      </c>
      <c r="V79" s="426">
        <v>0</v>
      </c>
      <c r="W79" s="424">
        <v>0</v>
      </c>
      <c r="X79" s="424">
        <v>0</v>
      </c>
      <c r="Y79" s="424">
        <v>0</v>
      </c>
      <c r="Z79" s="424">
        <v>0</v>
      </c>
      <c r="AA79" s="427">
        <v>0</v>
      </c>
    </row>
    <row r="80" spans="2:27" s="290" customFormat="1" ht="13.5" customHeight="1">
      <c r="B80" s="710"/>
      <c r="C80" s="318" t="s">
        <v>335</v>
      </c>
      <c r="D80" s="291">
        <v>0</v>
      </c>
      <c r="E80" s="292">
        <v>0</v>
      </c>
      <c r="F80" s="294">
        <v>0</v>
      </c>
      <c r="G80" s="368">
        <v>0</v>
      </c>
      <c r="H80" s="292">
        <v>0</v>
      </c>
      <c r="I80" s="292">
        <v>0</v>
      </c>
      <c r="J80" s="369">
        <v>0</v>
      </c>
      <c r="K80" s="293">
        <v>0</v>
      </c>
      <c r="L80" s="292">
        <v>0</v>
      </c>
      <c r="M80" s="292">
        <v>0</v>
      </c>
      <c r="N80" s="294">
        <v>0</v>
      </c>
      <c r="O80" s="376">
        <v>0</v>
      </c>
      <c r="P80" s="293">
        <v>0</v>
      </c>
      <c r="Q80" s="292">
        <v>0</v>
      </c>
      <c r="R80" s="294">
        <v>0</v>
      </c>
      <c r="S80" s="376">
        <v>0</v>
      </c>
      <c r="T80" s="293">
        <v>0</v>
      </c>
      <c r="U80" s="294">
        <v>0</v>
      </c>
      <c r="V80" s="368">
        <v>0</v>
      </c>
      <c r="W80" s="292">
        <v>0</v>
      </c>
      <c r="X80" s="292">
        <v>0</v>
      </c>
      <c r="Y80" s="292">
        <v>0</v>
      </c>
      <c r="Z80" s="292">
        <v>0</v>
      </c>
      <c r="AA80" s="369">
        <v>0</v>
      </c>
    </row>
    <row r="81" spans="2:27" s="290" customFormat="1" ht="13.5" customHeight="1" thickBot="1">
      <c r="B81" s="711"/>
      <c r="C81" s="320" t="s">
        <v>333</v>
      </c>
      <c r="D81" s="321">
        <v>7</v>
      </c>
      <c r="E81" s="322">
        <v>7</v>
      </c>
      <c r="F81" s="324">
        <v>0</v>
      </c>
      <c r="G81" s="371">
        <v>4</v>
      </c>
      <c r="H81" s="322">
        <v>1</v>
      </c>
      <c r="I81" s="322">
        <v>3</v>
      </c>
      <c r="J81" s="372">
        <v>0</v>
      </c>
      <c r="K81" s="323">
        <v>0</v>
      </c>
      <c r="L81" s="322">
        <v>0</v>
      </c>
      <c r="M81" s="322">
        <v>4</v>
      </c>
      <c r="N81" s="324">
        <v>0</v>
      </c>
      <c r="O81" s="378">
        <v>1</v>
      </c>
      <c r="P81" s="323">
        <v>0</v>
      </c>
      <c r="Q81" s="322">
        <v>0</v>
      </c>
      <c r="R81" s="324">
        <v>0</v>
      </c>
      <c r="S81" s="378">
        <v>2</v>
      </c>
      <c r="T81" s="323">
        <v>2</v>
      </c>
      <c r="U81" s="324">
        <v>0</v>
      </c>
      <c r="V81" s="371">
        <v>0</v>
      </c>
      <c r="W81" s="322">
        <v>0</v>
      </c>
      <c r="X81" s="322">
        <v>0</v>
      </c>
      <c r="Y81" s="322">
        <v>0</v>
      </c>
      <c r="Z81" s="322">
        <v>0</v>
      </c>
      <c r="AA81" s="372">
        <v>0</v>
      </c>
    </row>
    <row r="82" spans="2:27" s="290" customFormat="1" ht="13.5" customHeight="1">
      <c r="B82" s="709" t="s">
        <v>385</v>
      </c>
      <c r="C82" s="319" t="s">
        <v>51</v>
      </c>
      <c r="D82" s="325">
        <v>0</v>
      </c>
      <c r="E82" s="326">
        <v>0</v>
      </c>
      <c r="F82" s="328">
        <v>0</v>
      </c>
      <c r="G82" s="373">
        <v>0</v>
      </c>
      <c r="H82" s="326">
        <v>0</v>
      </c>
      <c r="I82" s="326">
        <v>0</v>
      </c>
      <c r="J82" s="374">
        <v>0</v>
      </c>
      <c r="K82" s="327">
        <v>0</v>
      </c>
      <c r="L82" s="326">
        <v>0</v>
      </c>
      <c r="M82" s="326">
        <v>0</v>
      </c>
      <c r="N82" s="328">
        <v>0</v>
      </c>
      <c r="O82" s="379">
        <v>0</v>
      </c>
      <c r="P82" s="327">
        <v>0</v>
      </c>
      <c r="Q82" s="326">
        <v>0</v>
      </c>
      <c r="R82" s="328">
        <v>0</v>
      </c>
      <c r="S82" s="379">
        <v>0</v>
      </c>
      <c r="T82" s="327">
        <v>0</v>
      </c>
      <c r="U82" s="328">
        <v>0</v>
      </c>
      <c r="V82" s="373">
        <v>0</v>
      </c>
      <c r="W82" s="326">
        <v>0</v>
      </c>
      <c r="X82" s="326">
        <v>0</v>
      </c>
      <c r="Y82" s="326">
        <v>0</v>
      </c>
      <c r="Z82" s="326">
        <v>0</v>
      </c>
      <c r="AA82" s="374">
        <v>0</v>
      </c>
    </row>
    <row r="83" spans="2:27" s="290" customFormat="1" ht="13.5" customHeight="1">
      <c r="B83" s="710"/>
      <c r="C83" s="422" t="s">
        <v>334</v>
      </c>
      <c r="D83" s="423">
        <v>0</v>
      </c>
      <c r="E83" s="424">
        <v>0</v>
      </c>
      <c r="F83" s="425">
        <v>0</v>
      </c>
      <c r="G83" s="426">
        <v>0</v>
      </c>
      <c r="H83" s="424">
        <v>0</v>
      </c>
      <c r="I83" s="424">
        <v>0</v>
      </c>
      <c r="J83" s="427">
        <v>0</v>
      </c>
      <c r="K83" s="428">
        <v>0</v>
      </c>
      <c r="L83" s="424">
        <v>0</v>
      </c>
      <c r="M83" s="424">
        <v>0</v>
      </c>
      <c r="N83" s="425">
        <v>0</v>
      </c>
      <c r="O83" s="429">
        <v>0</v>
      </c>
      <c r="P83" s="428">
        <v>0</v>
      </c>
      <c r="Q83" s="424">
        <v>0</v>
      </c>
      <c r="R83" s="425">
        <v>0</v>
      </c>
      <c r="S83" s="429">
        <v>0</v>
      </c>
      <c r="T83" s="428">
        <v>0</v>
      </c>
      <c r="U83" s="425">
        <v>0</v>
      </c>
      <c r="V83" s="426">
        <v>0</v>
      </c>
      <c r="W83" s="424">
        <v>0</v>
      </c>
      <c r="X83" s="424">
        <v>0</v>
      </c>
      <c r="Y83" s="424">
        <v>0</v>
      </c>
      <c r="Z83" s="424">
        <v>0</v>
      </c>
      <c r="AA83" s="427">
        <v>0</v>
      </c>
    </row>
    <row r="84" spans="2:27" s="290" customFormat="1" ht="13.5" customHeight="1">
      <c r="B84" s="710"/>
      <c r="C84" s="318" t="s">
        <v>335</v>
      </c>
      <c r="D84" s="291">
        <v>0</v>
      </c>
      <c r="E84" s="292">
        <v>0</v>
      </c>
      <c r="F84" s="294">
        <v>0</v>
      </c>
      <c r="G84" s="368">
        <v>0</v>
      </c>
      <c r="H84" s="292">
        <v>0</v>
      </c>
      <c r="I84" s="292">
        <v>0</v>
      </c>
      <c r="J84" s="369">
        <v>0</v>
      </c>
      <c r="K84" s="293">
        <v>0</v>
      </c>
      <c r="L84" s="292">
        <v>0</v>
      </c>
      <c r="M84" s="292">
        <v>0</v>
      </c>
      <c r="N84" s="294">
        <v>0</v>
      </c>
      <c r="O84" s="376">
        <v>0</v>
      </c>
      <c r="P84" s="293">
        <v>0</v>
      </c>
      <c r="Q84" s="292">
        <v>0</v>
      </c>
      <c r="R84" s="294">
        <v>0</v>
      </c>
      <c r="S84" s="376">
        <v>0</v>
      </c>
      <c r="T84" s="293">
        <v>0</v>
      </c>
      <c r="U84" s="294">
        <v>0</v>
      </c>
      <c r="V84" s="368">
        <v>0</v>
      </c>
      <c r="W84" s="292">
        <v>0</v>
      </c>
      <c r="X84" s="292">
        <v>0</v>
      </c>
      <c r="Y84" s="292">
        <v>0</v>
      </c>
      <c r="Z84" s="292">
        <v>0</v>
      </c>
      <c r="AA84" s="369">
        <v>0</v>
      </c>
    </row>
    <row r="85" spans="2:27" s="290" customFormat="1" ht="13.5" customHeight="1" thickBot="1">
      <c r="B85" s="749"/>
      <c r="C85" s="440" t="s">
        <v>333</v>
      </c>
      <c r="D85" s="441">
        <v>0</v>
      </c>
      <c r="E85" s="442">
        <v>0</v>
      </c>
      <c r="F85" s="443">
        <v>0</v>
      </c>
      <c r="G85" s="444">
        <v>0</v>
      </c>
      <c r="H85" s="442">
        <v>0</v>
      </c>
      <c r="I85" s="442">
        <v>0</v>
      </c>
      <c r="J85" s="445">
        <v>0</v>
      </c>
      <c r="K85" s="446">
        <v>0</v>
      </c>
      <c r="L85" s="442">
        <v>0</v>
      </c>
      <c r="M85" s="442">
        <v>0</v>
      </c>
      <c r="N85" s="443">
        <v>0</v>
      </c>
      <c r="O85" s="447">
        <v>0</v>
      </c>
      <c r="P85" s="446">
        <v>0</v>
      </c>
      <c r="Q85" s="442">
        <v>0</v>
      </c>
      <c r="R85" s="443">
        <v>0</v>
      </c>
      <c r="S85" s="447">
        <v>0</v>
      </c>
      <c r="T85" s="446">
        <v>0</v>
      </c>
      <c r="U85" s="443">
        <v>0</v>
      </c>
      <c r="V85" s="444">
        <v>0</v>
      </c>
      <c r="W85" s="442">
        <v>0</v>
      </c>
      <c r="X85" s="442">
        <v>0</v>
      </c>
      <c r="Y85" s="442">
        <v>0</v>
      </c>
      <c r="Z85" s="442">
        <v>0</v>
      </c>
      <c r="AA85" s="445">
        <v>0</v>
      </c>
    </row>
    <row r="86" spans="2:27" s="290" customFormat="1" ht="13.5" customHeight="1" thickTop="1">
      <c r="B86" s="750" t="s">
        <v>93</v>
      </c>
      <c r="C86" s="344" t="s">
        <v>51</v>
      </c>
      <c r="D86" s="456">
        <f aca="true" t="shared" si="0" ref="D86:AA86">D6+D10+D18+D22+D26+D30+D34+D38+D42+D46+D50+D54+D58+D62+D66+D70+D74+D78+D82</f>
        <v>12927</v>
      </c>
      <c r="E86" s="448">
        <f t="shared" si="0"/>
        <v>12880</v>
      </c>
      <c r="F86" s="457">
        <f t="shared" si="0"/>
        <v>47</v>
      </c>
      <c r="G86" s="456">
        <f t="shared" si="0"/>
        <v>900</v>
      </c>
      <c r="H86" s="448">
        <f t="shared" si="0"/>
        <v>12</v>
      </c>
      <c r="I86" s="448">
        <f t="shared" si="0"/>
        <v>104</v>
      </c>
      <c r="J86" s="457">
        <f t="shared" si="0"/>
        <v>784</v>
      </c>
      <c r="K86" s="456">
        <f t="shared" si="0"/>
        <v>59</v>
      </c>
      <c r="L86" s="448">
        <f t="shared" si="0"/>
        <v>30</v>
      </c>
      <c r="M86" s="448">
        <f t="shared" si="0"/>
        <v>40</v>
      </c>
      <c r="N86" s="462">
        <f t="shared" si="0"/>
        <v>771</v>
      </c>
      <c r="O86" s="466">
        <f t="shared" si="0"/>
        <v>1495</v>
      </c>
      <c r="P86" s="456">
        <f t="shared" si="0"/>
        <v>0</v>
      </c>
      <c r="Q86" s="448">
        <f t="shared" si="0"/>
        <v>0</v>
      </c>
      <c r="R86" s="457">
        <f t="shared" si="0"/>
        <v>0</v>
      </c>
      <c r="S86" s="468">
        <f t="shared" si="0"/>
        <v>10532</v>
      </c>
      <c r="T86" s="456">
        <f t="shared" si="0"/>
        <v>106</v>
      </c>
      <c r="U86" s="457">
        <f t="shared" si="0"/>
        <v>10426</v>
      </c>
      <c r="V86" s="456">
        <f t="shared" si="0"/>
        <v>10426</v>
      </c>
      <c r="W86" s="448">
        <f t="shared" si="0"/>
        <v>0</v>
      </c>
      <c r="X86" s="448">
        <f t="shared" si="0"/>
        <v>75</v>
      </c>
      <c r="Y86" s="448">
        <f t="shared" si="0"/>
        <v>0</v>
      </c>
      <c r="Z86" s="448">
        <f t="shared" si="0"/>
        <v>10347</v>
      </c>
      <c r="AA86" s="449">
        <f t="shared" si="0"/>
        <v>4</v>
      </c>
    </row>
    <row r="87" spans="2:27" s="290" customFormat="1" ht="13.5" customHeight="1">
      <c r="B87" s="750"/>
      <c r="C87" s="344" t="s">
        <v>334</v>
      </c>
      <c r="D87" s="438">
        <f aca="true" t="shared" si="1" ref="D87:AA87">D7+D11+D19+D23+D27+D31+D35+D39+D43+D47+D51+D55+D59+D63+D67+D71+D75+D79+D83</f>
        <v>7320</v>
      </c>
      <c r="E87" s="450">
        <f t="shared" si="1"/>
        <v>7204</v>
      </c>
      <c r="F87" s="458">
        <f t="shared" si="1"/>
        <v>116</v>
      </c>
      <c r="G87" s="438">
        <f t="shared" si="1"/>
        <v>519</v>
      </c>
      <c r="H87" s="450">
        <f t="shared" si="1"/>
        <v>51</v>
      </c>
      <c r="I87" s="450">
        <f t="shared" si="1"/>
        <v>372</v>
      </c>
      <c r="J87" s="458">
        <f t="shared" si="1"/>
        <v>96</v>
      </c>
      <c r="K87" s="438">
        <f t="shared" si="1"/>
        <v>70</v>
      </c>
      <c r="L87" s="450">
        <f t="shared" si="1"/>
        <v>230</v>
      </c>
      <c r="M87" s="450">
        <f t="shared" si="1"/>
        <v>110</v>
      </c>
      <c r="N87" s="463">
        <f t="shared" si="1"/>
        <v>109</v>
      </c>
      <c r="O87" s="439">
        <f t="shared" si="1"/>
        <v>15</v>
      </c>
      <c r="P87" s="438">
        <f t="shared" si="1"/>
        <v>0</v>
      </c>
      <c r="Q87" s="450">
        <f t="shared" si="1"/>
        <v>0</v>
      </c>
      <c r="R87" s="458">
        <f t="shared" si="1"/>
        <v>0</v>
      </c>
      <c r="S87" s="469">
        <f t="shared" si="1"/>
        <v>6786</v>
      </c>
      <c r="T87" s="438">
        <f t="shared" si="1"/>
        <v>859</v>
      </c>
      <c r="U87" s="458">
        <f t="shared" si="1"/>
        <v>5927</v>
      </c>
      <c r="V87" s="438">
        <f t="shared" si="1"/>
        <v>5927</v>
      </c>
      <c r="W87" s="450">
        <f t="shared" si="1"/>
        <v>2</v>
      </c>
      <c r="X87" s="450">
        <f t="shared" si="1"/>
        <v>1</v>
      </c>
      <c r="Y87" s="450">
        <f t="shared" si="1"/>
        <v>5910</v>
      </c>
      <c r="Z87" s="450">
        <f t="shared" si="1"/>
        <v>3</v>
      </c>
      <c r="AA87" s="451">
        <f t="shared" si="1"/>
        <v>11</v>
      </c>
    </row>
    <row r="88" spans="2:27" s="290" customFormat="1" ht="13.5" customHeight="1">
      <c r="B88" s="750"/>
      <c r="C88" s="345" t="s">
        <v>335</v>
      </c>
      <c r="D88" s="375">
        <f aca="true" t="shared" si="2" ref="D88:AA88">D8+D12+D20+D24+D28+D32+D36+D40+D44+D48+D52+D56+D60+D64+D68+D72+D76+D80+D84</f>
        <v>0</v>
      </c>
      <c r="E88" s="452">
        <f t="shared" si="2"/>
        <v>0</v>
      </c>
      <c r="F88" s="459">
        <f t="shared" si="2"/>
        <v>0</v>
      </c>
      <c r="G88" s="375">
        <f t="shared" si="2"/>
        <v>0</v>
      </c>
      <c r="H88" s="452">
        <f t="shared" si="2"/>
        <v>0</v>
      </c>
      <c r="I88" s="452">
        <f t="shared" si="2"/>
        <v>0</v>
      </c>
      <c r="J88" s="459">
        <f t="shared" si="2"/>
        <v>0</v>
      </c>
      <c r="K88" s="375">
        <f t="shared" si="2"/>
        <v>0</v>
      </c>
      <c r="L88" s="452">
        <f t="shared" si="2"/>
        <v>0</v>
      </c>
      <c r="M88" s="452">
        <f t="shared" si="2"/>
        <v>0</v>
      </c>
      <c r="N88" s="464">
        <f t="shared" si="2"/>
        <v>0</v>
      </c>
      <c r="O88" s="380">
        <f t="shared" si="2"/>
        <v>0</v>
      </c>
      <c r="P88" s="375">
        <f t="shared" si="2"/>
        <v>0</v>
      </c>
      <c r="Q88" s="452">
        <f t="shared" si="2"/>
        <v>0</v>
      </c>
      <c r="R88" s="459">
        <f t="shared" si="2"/>
        <v>0</v>
      </c>
      <c r="S88" s="470">
        <f t="shared" si="2"/>
        <v>0</v>
      </c>
      <c r="T88" s="375">
        <f t="shared" si="2"/>
        <v>0</v>
      </c>
      <c r="U88" s="459">
        <f t="shared" si="2"/>
        <v>0</v>
      </c>
      <c r="V88" s="375">
        <f t="shared" si="2"/>
        <v>0</v>
      </c>
      <c r="W88" s="452">
        <f t="shared" si="2"/>
        <v>0</v>
      </c>
      <c r="X88" s="452">
        <f t="shared" si="2"/>
        <v>0</v>
      </c>
      <c r="Y88" s="452">
        <f t="shared" si="2"/>
        <v>0</v>
      </c>
      <c r="Z88" s="452">
        <f t="shared" si="2"/>
        <v>0</v>
      </c>
      <c r="AA88" s="453">
        <f t="shared" si="2"/>
        <v>0</v>
      </c>
    </row>
    <row r="89" spans="2:27" ht="14.25" customHeight="1" thickBot="1">
      <c r="B89" s="751"/>
      <c r="C89" s="346" t="s">
        <v>333</v>
      </c>
      <c r="D89" s="460">
        <f aca="true" t="shared" si="3" ref="D89:AA89">D9+D13+D21+D25+D29+D33+D37+D41+D45+D49+D53+D57+D61+D65+D69+D73+D77+D81+D85</f>
        <v>156</v>
      </c>
      <c r="E89" s="454">
        <f t="shared" si="3"/>
        <v>145</v>
      </c>
      <c r="F89" s="461">
        <f t="shared" si="3"/>
        <v>11</v>
      </c>
      <c r="G89" s="460">
        <f t="shared" si="3"/>
        <v>139</v>
      </c>
      <c r="H89" s="454">
        <f t="shared" si="3"/>
        <v>19</v>
      </c>
      <c r="I89" s="454">
        <f t="shared" si="3"/>
        <v>100</v>
      </c>
      <c r="J89" s="461">
        <f t="shared" si="3"/>
        <v>20</v>
      </c>
      <c r="K89" s="460">
        <f t="shared" si="3"/>
        <v>23</v>
      </c>
      <c r="L89" s="454">
        <f t="shared" si="3"/>
        <v>38</v>
      </c>
      <c r="M89" s="454">
        <f t="shared" si="3"/>
        <v>78</v>
      </c>
      <c r="N89" s="465">
        <f t="shared" si="3"/>
        <v>0</v>
      </c>
      <c r="O89" s="467">
        <f t="shared" si="3"/>
        <v>9</v>
      </c>
      <c r="P89" s="460">
        <f t="shared" si="3"/>
        <v>0</v>
      </c>
      <c r="Q89" s="454">
        <f t="shared" si="3"/>
        <v>0</v>
      </c>
      <c r="R89" s="461">
        <f t="shared" si="3"/>
        <v>6</v>
      </c>
      <c r="S89" s="471">
        <f t="shared" si="3"/>
        <v>8</v>
      </c>
      <c r="T89" s="460">
        <f t="shared" si="3"/>
        <v>8</v>
      </c>
      <c r="U89" s="461">
        <f t="shared" si="3"/>
        <v>0</v>
      </c>
      <c r="V89" s="460">
        <f t="shared" si="3"/>
        <v>0</v>
      </c>
      <c r="W89" s="454">
        <f t="shared" si="3"/>
        <v>0</v>
      </c>
      <c r="X89" s="454">
        <f t="shared" si="3"/>
        <v>0</v>
      </c>
      <c r="Y89" s="454">
        <f t="shared" si="3"/>
        <v>0</v>
      </c>
      <c r="Z89" s="454">
        <f t="shared" si="3"/>
        <v>0</v>
      </c>
      <c r="AA89" s="455">
        <f t="shared" si="3"/>
        <v>0</v>
      </c>
    </row>
    <row r="90" ht="13.5" thickTop="1"/>
  </sheetData>
  <sheetProtection/>
  <mergeCells count="54">
    <mergeCell ref="B74:B77"/>
    <mergeCell ref="B78:B81"/>
    <mergeCell ref="B82:B85"/>
    <mergeCell ref="B86:B89"/>
    <mergeCell ref="AA4:AA5"/>
    <mergeCell ref="B6:B9"/>
    <mergeCell ref="B10:B13"/>
    <mergeCell ref="B14:B17"/>
    <mergeCell ref="Q4:Q5"/>
    <mergeCell ref="R4:R5"/>
    <mergeCell ref="W4:W5"/>
    <mergeCell ref="X4:X5"/>
    <mergeCell ref="Y4:Y5"/>
    <mergeCell ref="Z4:Z5"/>
    <mergeCell ref="P3:P5"/>
    <mergeCell ref="Q3:R3"/>
    <mergeCell ref="T3:T5"/>
    <mergeCell ref="U3:U5"/>
    <mergeCell ref="W3:AA3"/>
    <mergeCell ref="S2:S5"/>
    <mergeCell ref="T2:U2"/>
    <mergeCell ref="V2:AA2"/>
    <mergeCell ref="P2:R2"/>
    <mergeCell ref="H3:J3"/>
    <mergeCell ref="K3:K5"/>
    <mergeCell ref="L3:L5"/>
    <mergeCell ref="O2:O5"/>
    <mergeCell ref="J4:J5"/>
    <mergeCell ref="M3:M5"/>
    <mergeCell ref="N3:N5"/>
    <mergeCell ref="B2:B5"/>
    <mergeCell ref="C2:C5"/>
    <mergeCell ref="D2:F3"/>
    <mergeCell ref="G2:J2"/>
    <mergeCell ref="K2:N2"/>
    <mergeCell ref="D4:D5"/>
    <mergeCell ref="E4:E5"/>
    <mergeCell ref="F4:F5"/>
    <mergeCell ref="H4:H5"/>
    <mergeCell ref="I4:I5"/>
    <mergeCell ref="B18:B21"/>
    <mergeCell ref="B22:B25"/>
    <mergeCell ref="B26:B29"/>
    <mergeCell ref="B30:B33"/>
    <mergeCell ref="B34:B37"/>
    <mergeCell ref="B38:B41"/>
    <mergeCell ref="B70:B73"/>
    <mergeCell ref="B42:B45"/>
    <mergeCell ref="B46:B49"/>
    <mergeCell ref="B50:B53"/>
    <mergeCell ref="B54:B57"/>
    <mergeCell ref="B62:B65"/>
    <mergeCell ref="B66:B69"/>
    <mergeCell ref="B58:B6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pageSetUpPr fitToPage="1"/>
  </sheetPr>
  <dimension ref="B1:U31"/>
  <sheetViews>
    <sheetView view="pageBreakPreview" zoomScale="70" zoomScaleNormal="75" zoomScaleSheetLayoutView="70" zoomScalePageLayoutView="0" workbookViewId="0" topLeftCell="A1">
      <pane xSplit="4" ySplit="6" topLeftCell="E7" activePane="bottomRight" state="frozen"/>
      <selection pane="topLeft" activeCell="L16" sqref="L16"/>
      <selection pane="topRight" activeCell="L16" sqref="L16"/>
      <selection pane="bottomLeft" activeCell="L16" sqref="L16"/>
      <selection pane="bottomRight" activeCell="B3" sqref="B3"/>
    </sheetView>
  </sheetViews>
  <sheetFormatPr defaultColWidth="9.00390625" defaultRowHeight="13.5"/>
  <cols>
    <col min="1" max="1" width="2.875" style="40" customWidth="1"/>
    <col min="2" max="3" width="2.625" style="40" customWidth="1"/>
    <col min="4" max="4" width="58.50390625" style="40" customWidth="1"/>
    <col min="5" max="5" width="9.50390625" style="115" customWidth="1"/>
    <col min="6" max="6" width="8.875" style="115" customWidth="1"/>
    <col min="7" max="7" width="7.375" style="40" customWidth="1"/>
    <col min="8" max="8" width="8.875" style="115" customWidth="1"/>
    <col min="9" max="9" width="7.00390625" style="40" customWidth="1"/>
    <col min="10" max="10" width="8.875" style="115" customWidth="1"/>
    <col min="11" max="11" width="7.375" style="40" customWidth="1"/>
    <col min="12" max="12" width="8.875" style="115" customWidth="1"/>
    <col min="13" max="13" width="7.875" style="40" customWidth="1"/>
    <col min="14" max="14" width="8.875" style="115" customWidth="1"/>
    <col min="15" max="15" width="7.625" style="40" customWidth="1"/>
    <col min="16" max="17" width="8.875" style="115" customWidth="1"/>
    <col min="18" max="18" width="19.50390625" style="115" customWidth="1"/>
    <col min="19" max="16384" width="9.00390625" style="40" customWidth="1"/>
  </cols>
  <sheetData>
    <row r="1" spans="2:18" s="3" customFormat="1" ht="18" customHeight="1">
      <c r="B1" s="2" t="s">
        <v>4</v>
      </c>
      <c r="C1" s="2"/>
      <c r="D1" s="2"/>
      <c r="E1" s="107"/>
      <c r="F1" s="107"/>
      <c r="G1" s="2"/>
      <c r="H1" s="107"/>
      <c r="I1" s="2"/>
      <c r="J1" s="107"/>
      <c r="K1" s="2"/>
      <c r="L1" s="107"/>
      <c r="M1" s="2"/>
      <c r="N1" s="107"/>
      <c r="O1" s="2"/>
      <c r="P1" s="107"/>
      <c r="Q1" s="131"/>
      <c r="R1" s="131"/>
    </row>
    <row r="2" spans="2:18" s="3" customFormat="1" ht="18" customHeight="1">
      <c r="B2" s="496" t="s">
        <v>394</v>
      </c>
      <c r="C2" s="496"/>
      <c r="D2" s="496"/>
      <c r="E2" s="496"/>
      <c r="F2" s="496"/>
      <c r="G2" s="496"/>
      <c r="H2" s="496"/>
      <c r="I2" s="496"/>
      <c r="J2" s="496"/>
      <c r="K2" s="496"/>
      <c r="L2" s="496"/>
      <c r="M2" s="496"/>
      <c r="N2" s="496"/>
      <c r="O2" s="496"/>
      <c r="P2" s="496"/>
      <c r="Q2" s="496"/>
      <c r="R2" s="496"/>
    </row>
    <row r="3" spans="2:16" ht="18" customHeight="1">
      <c r="B3" s="41"/>
      <c r="C3" s="41"/>
      <c r="D3" s="41"/>
      <c r="E3" s="108"/>
      <c r="F3" s="108"/>
      <c r="G3" s="41"/>
      <c r="H3" s="108"/>
      <c r="I3" s="41"/>
      <c r="J3" s="108"/>
      <c r="K3" s="41"/>
      <c r="L3" s="108"/>
      <c r="M3" s="41"/>
      <c r="N3" s="108"/>
      <c r="O3" s="41"/>
      <c r="P3" s="108"/>
    </row>
    <row r="4" spans="2:18" ht="17.25" customHeight="1">
      <c r="B4" s="483" t="s">
        <v>5</v>
      </c>
      <c r="C4" s="484"/>
      <c r="D4" s="504"/>
      <c r="E4" s="492" t="s">
        <v>1</v>
      </c>
      <c r="F4" s="514" t="s">
        <v>32</v>
      </c>
      <c r="G4" s="515"/>
      <c r="H4" s="515"/>
      <c r="I4" s="515"/>
      <c r="J4" s="515"/>
      <c r="K4" s="515"/>
      <c r="L4" s="515"/>
      <c r="M4" s="515"/>
      <c r="N4" s="515"/>
      <c r="O4" s="515"/>
      <c r="P4" s="502" t="s">
        <v>22</v>
      </c>
      <c r="Q4" s="502" t="s">
        <v>2</v>
      </c>
      <c r="R4" s="497" t="s">
        <v>40</v>
      </c>
    </row>
    <row r="5" spans="2:18" ht="26.25" customHeight="1">
      <c r="B5" s="505"/>
      <c r="C5" s="506"/>
      <c r="D5" s="507"/>
      <c r="E5" s="493"/>
      <c r="F5" s="136"/>
      <c r="G5" s="16"/>
      <c r="H5" s="514" t="s">
        <v>33</v>
      </c>
      <c r="I5" s="517"/>
      <c r="J5" s="516" t="s">
        <v>34</v>
      </c>
      <c r="K5" s="517"/>
      <c r="L5" s="516" t="s">
        <v>35</v>
      </c>
      <c r="M5" s="517"/>
      <c r="N5" s="516" t="s">
        <v>36</v>
      </c>
      <c r="O5" s="517"/>
      <c r="P5" s="503"/>
      <c r="Q5" s="503"/>
      <c r="R5" s="498"/>
    </row>
    <row r="6" spans="2:18" ht="17.25" customHeight="1">
      <c r="B6" s="508"/>
      <c r="C6" s="509"/>
      <c r="D6" s="510"/>
      <c r="E6" s="137" t="s">
        <v>6</v>
      </c>
      <c r="F6" s="138" t="s">
        <v>6</v>
      </c>
      <c r="G6" s="18" t="s">
        <v>7</v>
      </c>
      <c r="H6" s="140" t="s">
        <v>6</v>
      </c>
      <c r="I6" s="81" t="s">
        <v>7</v>
      </c>
      <c r="J6" s="138" t="s">
        <v>6</v>
      </c>
      <c r="K6" s="18" t="s">
        <v>7</v>
      </c>
      <c r="L6" s="138" t="s">
        <v>6</v>
      </c>
      <c r="M6" s="18" t="s">
        <v>7</v>
      </c>
      <c r="N6" s="140" t="s">
        <v>6</v>
      </c>
      <c r="O6" s="81" t="s">
        <v>7</v>
      </c>
      <c r="P6" s="132" t="s">
        <v>6</v>
      </c>
      <c r="Q6" s="132" t="s">
        <v>6</v>
      </c>
      <c r="R6" s="148" t="s">
        <v>20</v>
      </c>
    </row>
    <row r="7" spans="2:18" ht="22.5" customHeight="1">
      <c r="B7" s="511" t="s">
        <v>8</v>
      </c>
      <c r="C7" s="512"/>
      <c r="D7" s="513"/>
      <c r="E7" s="110">
        <f>SUM(E8+E17)</f>
        <v>2111</v>
      </c>
      <c r="F7" s="118">
        <f>SUM(F8+F17)</f>
        <v>403</v>
      </c>
      <c r="G7" s="46">
        <v>100</v>
      </c>
      <c r="H7" s="122">
        <f>SUM(H8+H17)</f>
        <v>171</v>
      </c>
      <c r="I7" s="59">
        <f aca="true" t="shared" si="0" ref="I7:I15">H7/F7*100</f>
        <v>42.4317617866005</v>
      </c>
      <c r="J7" s="127">
        <f>SUM(J8+J17)</f>
        <v>123</v>
      </c>
      <c r="K7" s="60">
        <f aca="true" t="shared" si="1" ref="K7:K15">J7/F7*100</f>
        <v>30.52109181141439</v>
      </c>
      <c r="L7" s="127">
        <f>SUM(L8+L17)</f>
        <v>77</v>
      </c>
      <c r="M7" s="60">
        <f aca="true" t="shared" si="2" ref="M7:M13">L7/F7*100</f>
        <v>19.106699751861044</v>
      </c>
      <c r="N7" s="123">
        <f>SUM(N8+N17)</f>
        <v>32</v>
      </c>
      <c r="O7" s="59">
        <f aca="true" t="shared" si="3" ref="O7:O13">N7/F7*100</f>
        <v>7.94044665012407</v>
      </c>
      <c r="P7" s="133">
        <f>SUM(P8+P17)</f>
        <v>1590</v>
      </c>
      <c r="Q7" s="133">
        <f>SUM(Q8+Q17)</f>
        <v>116</v>
      </c>
      <c r="R7" s="149">
        <f>SUM(R8+R17)</f>
        <v>2</v>
      </c>
    </row>
    <row r="8" spans="2:18" ht="22.5" customHeight="1">
      <c r="B8" s="478" t="s">
        <v>26</v>
      </c>
      <c r="C8" s="479"/>
      <c r="D8" s="479"/>
      <c r="E8" s="111">
        <f>SUM('別表4-1'!C27)</f>
        <v>1995</v>
      </c>
      <c r="F8" s="118">
        <f>SUM('別表4-1'!P27)</f>
        <v>319</v>
      </c>
      <c r="G8" s="48">
        <v>100</v>
      </c>
      <c r="H8" s="123">
        <f>SUM('別表4-1'!R27)</f>
        <v>138</v>
      </c>
      <c r="I8" s="59">
        <f t="shared" si="0"/>
        <v>43.260188087774296</v>
      </c>
      <c r="J8" s="127">
        <f>SUM('別表4-1'!T27)</f>
        <v>80</v>
      </c>
      <c r="K8" s="60">
        <f t="shared" si="1"/>
        <v>25.07836990595611</v>
      </c>
      <c r="L8" s="127">
        <f>SUM('別表4-1'!V27)</f>
        <v>72</v>
      </c>
      <c r="M8" s="60">
        <f t="shared" si="2"/>
        <v>22.570532915360502</v>
      </c>
      <c r="N8" s="123">
        <f>SUM('別表4-1'!X27)</f>
        <v>29</v>
      </c>
      <c r="O8" s="59">
        <f t="shared" si="3"/>
        <v>9.090909090909092</v>
      </c>
      <c r="P8" s="127">
        <f>SUM('別表4-1'!Z27)</f>
        <v>1572</v>
      </c>
      <c r="Q8" s="127">
        <f>SUM('別表4-1'!AA27)</f>
        <v>102</v>
      </c>
      <c r="R8" s="150">
        <f>SUM('別表4-1'!AB27)</f>
        <v>2</v>
      </c>
    </row>
    <row r="9" spans="2:18" ht="22.5" customHeight="1">
      <c r="B9" s="21"/>
      <c r="C9" s="5" t="s">
        <v>30</v>
      </c>
      <c r="D9" s="8" t="s">
        <v>51</v>
      </c>
      <c r="E9" s="112">
        <f>'別表4-2'!C27</f>
        <v>1982</v>
      </c>
      <c r="F9" s="348">
        <f>SUM('別表4-2'!P27)</f>
        <v>312</v>
      </c>
      <c r="G9" s="87">
        <v>100</v>
      </c>
      <c r="H9" s="124">
        <f>'別表4-2'!R27</f>
        <v>135</v>
      </c>
      <c r="I9" s="62">
        <f t="shared" si="0"/>
        <v>43.269230769230774</v>
      </c>
      <c r="J9" s="128">
        <f>'別表4-2'!T27</f>
        <v>77</v>
      </c>
      <c r="K9" s="61">
        <f t="shared" si="1"/>
        <v>24.679487179487182</v>
      </c>
      <c r="L9" s="128">
        <f>'別表4-2'!V27</f>
        <v>71</v>
      </c>
      <c r="M9" s="61">
        <f t="shared" si="2"/>
        <v>22.756410256410255</v>
      </c>
      <c r="N9" s="124">
        <f>'別表4-2'!X27</f>
        <v>29</v>
      </c>
      <c r="O9" s="62">
        <f t="shared" si="3"/>
        <v>9.294871794871796</v>
      </c>
      <c r="P9" s="128">
        <f>'別表4-2'!Z27</f>
        <v>1566</v>
      </c>
      <c r="Q9" s="128">
        <f>'別表4-2'!AA27</f>
        <v>102</v>
      </c>
      <c r="R9" s="152">
        <f>'別表4-2'!AB27</f>
        <v>2</v>
      </c>
    </row>
    <row r="10" spans="2:18" ht="22.5" customHeight="1">
      <c r="B10" s="21"/>
      <c r="C10" s="7"/>
      <c r="D10" s="19" t="s">
        <v>391</v>
      </c>
      <c r="E10" s="113">
        <v>1331</v>
      </c>
      <c r="F10" s="347">
        <v>83</v>
      </c>
      <c r="G10" s="88">
        <v>100</v>
      </c>
      <c r="H10" s="125">
        <v>36</v>
      </c>
      <c r="I10" s="64">
        <f t="shared" si="0"/>
        <v>43.373493975903614</v>
      </c>
      <c r="J10" s="129">
        <v>18</v>
      </c>
      <c r="K10" s="63">
        <f t="shared" si="1"/>
        <v>21.686746987951807</v>
      </c>
      <c r="L10" s="129">
        <v>16</v>
      </c>
      <c r="M10" s="63">
        <f>L10/F10*100</f>
        <v>19.27710843373494</v>
      </c>
      <c r="N10" s="125">
        <v>13</v>
      </c>
      <c r="O10" s="64">
        <f>N10/F10*100</f>
        <v>15.66265060240964</v>
      </c>
      <c r="P10" s="129">
        <v>1234</v>
      </c>
      <c r="Q10" s="129">
        <v>14</v>
      </c>
      <c r="R10" s="113">
        <v>0</v>
      </c>
    </row>
    <row r="11" spans="2:18" ht="22.5" customHeight="1">
      <c r="B11" s="21"/>
      <c r="C11" s="7"/>
      <c r="D11" s="19" t="s">
        <v>336</v>
      </c>
      <c r="E11" s="113">
        <v>213</v>
      </c>
      <c r="F11" s="119">
        <v>100</v>
      </c>
      <c r="G11" s="88">
        <v>100</v>
      </c>
      <c r="H11" s="125">
        <v>33</v>
      </c>
      <c r="I11" s="64">
        <f t="shared" si="0"/>
        <v>33</v>
      </c>
      <c r="J11" s="129">
        <v>28</v>
      </c>
      <c r="K11" s="63">
        <f t="shared" si="1"/>
        <v>28.000000000000004</v>
      </c>
      <c r="L11" s="129">
        <v>26</v>
      </c>
      <c r="M11" s="63">
        <f>L11/F11*100</f>
        <v>26</v>
      </c>
      <c r="N11" s="125">
        <v>13</v>
      </c>
      <c r="O11" s="64">
        <f>N11/F11*100</f>
        <v>13</v>
      </c>
      <c r="P11" s="129">
        <v>88</v>
      </c>
      <c r="Q11" s="129">
        <v>25</v>
      </c>
      <c r="R11" s="113">
        <v>0</v>
      </c>
    </row>
    <row r="12" spans="2:18" ht="22.5" customHeight="1">
      <c r="B12" s="21"/>
      <c r="C12" s="7"/>
      <c r="D12" s="23" t="s">
        <v>342</v>
      </c>
      <c r="E12" s="113">
        <v>83</v>
      </c>
      <c r="F12" s="119">
        <v>12</v>
      </c>
      <c r="G12" s="88">
        <v>100</v>
      </c>
      <c r="H12" s="125">
        <v>7</v>
      </c>
      <c r="I12" s="64">
        <f t="shared" si="0"/>
        <v>58.333333333333336</v>
      </c>
      <c r="J12" s="129">
        <v>4</v>
      </c>
      <c r="K12" s="63">
        <f t="shared" si="1"/>
        <v>33.33333333333333</v>
      </c>
      <c r="L12" s="129">
        <v>1</v>
      </c>
      <c r="M12" s="63">
        <f>L12/F12*100</f>
        <v>8.333333333333332</v>
      </c>
      <c r="N12" s="125">
        <v>0</v>
      </c>
      <c r="O12" s="64">
        <v>0</v>
      </c>
      <c r="P12" s="129">
        <v>49</v>
      </c>
      <c r="Q12" s="129">
        <v>21</v>
      </c>
      <c r="R12" s="113">
        <v>1</v>
      </c>
    </row>
    <row r="13" spans="2:18" ht="22.5" customHeight="1">
      <c r="B13" s="21"/>
      <c r="C13" s="9"/>
      <c r="D13" s="24" t="s">
        <v>9</v>
      </c>
      <c r="E13" s="114">
        <f>E9-E10-E11-E12</f>
        <v>355</v>
      </c>
      <c r="F13" s="139">
        <f>F9-F10-F11-F12</f>
        <v>117</v>
      </c>
      <c r="G13" s="89">
        <v>100</v>
      </c>
      <c r="H13" s="126">
        <f>H9-H10-H11-H12</f>
        <v>59</v>
      </c>
      <c r="I13" s="66">
        <f t="shared" si="0"/>
        <v>50.427350427350426</v>
      </c>
      <c r="J13" s="130">
        <f>J9-J10-J11-J12</f>
        <v>27</v>
      </c>
      <c r="K13" s="65">
        <f t="shared" si="1"/>
        <v>23.076923076923077</v>
      </c>
      <c r="L13" s="130">
        <f>L9-L10-L11-L12</f>
        <v>28</v>
      </c>
      <c r="M13" s="65">
        <f t="shared" si="2"/>
        <v>23.931623931623932</v>
      </c>
      <c r="N13" s="126">
        <f>N9-N10-N11-N12</f>
        <v>3</v>
      </c>
      <c r="O13" s="66">
        <f t="shared" si="3"/>
        <v>2.564102564102564</v>
      </c>
      <c r="P13" s="130">
        <f>P9-P10-P11-P12</f>
        <v>195</v>
      </c>
      <c r="Q13" s="130">
        <f>Q9-Q10-Q11-Q12</f>
        <v>42</v>
      </c>
      <c r="R13" s="114">
        <f>R9-R10-R11-R12</f>
        <v>1</v>
      </c>
    </row>
    <row r="14" spans="2:18" ht="22.5" customHeight="1">
      <c r="B14" s="21"/>
      <c r="C14" s="7" t="s">
        <v>50</v>
      </c>
      <c r="D14" s="22" t="s">
        <v>52</v>
      </c>
      <c r="E14" s="112">
        <f>'別表4-3'!C27</f>
        <v>13</v>
      </c>
      <c r="F14" s="348">
        <f>SUM('別表4-3'!P27)</f>
        <v>7</v>
      </c>
      <c r="G14" s="87">
        <v>100</v>
      </c>
      <c r="H14" s="124">
        <f>'別表4-3'!R27</f>
        <v>3</v>
      </c>
      <c r="I14" s="62">
        <f t="shared" si="0"/>
        <v>42.857142857142854</v>
      </c>
      <c r="J14" s="128">
        <f>'別表4-3'!T27</f>
        <v>3</v>
      </c>
      <c r="K14" s="61">
        <f t="shared" si="1"/>
        <v>42.857142857142854</v>
      </c>
      <c r="L14" s="128">
        <f>'別表4-3'!V27</f>
        <v>1</v>
      </c>
      <c r="M14" s="61">
        <v>0</v>
      </c>
      <c r="N14" s="124">
        <f>'別表4-3'!X27</f>
        <v>0</v>
      </c>
      <c r="O14" s="62">
        <v>0</v>
      </c>
      <c r="P14" s="128">
        <f>'別表4-3'!Z27</f>
        <v>6</v>
      </c>
      <c r="Q14" s="128">
        <f>'別表4-3'!AA27</f>
        <v>0</v>
      </c>
      <c r="R14" s="152">
        <f>'別表4-3'!AB27</f>
        <v>0</v>
      </c>
    </row>
    <row r="15" spans="2:18" ht="22.5" customHeight="1">
      <c r="B15" s="21"/>
      <c r="C15" s="9"/>
      <c r="D15" s="24" t="s">
        <v>337</v>
      </c>
      <c r="E15" s="114">
        <v>13</v>
      </c>
      <c r="F15" s="353">
        <v>7</v>
      </c>
      <c r="G15" s="89">
        <v>100</v>
      </c>
      <c r="H15" s="126">
        <v>3</v>
      </c>
      <c r="I15" s="66">
        <f t="shared" si="0"/>
        <v>42.857142857142854</v>
      </c>
      <c r="J15" s="130">
        <v>3</v>
      </c>
      <c r="K15" s="65">
        <f t="shared" si="1"/>
        <v>42.857142857142854</v>
      </c>
      <c r="L15" s="130">
        <v>1</v>
      </c>
      <c r="M15" s="65">
        <f>L15/F15*100</f>
        <v>14.285714285714285</v>
      </c>
      <c r="N15" s="126">
        <v>0</v>
      </c>
      <c r="O15" s="66">
        <v>0</v>
      </c>
      <c r="P15" s="130">
        <v>6</v>
      </c>
      <c r="Q15" s="130">
        <v>0</v>
      </c>
      <c r="R15" s="114">
        <v>0</v>
      </c>
    </row>
    <row r="16" spans="2:18" ht="22.5" customHeight="1">
      <c r="B16" s="21"/>
      <c r="C16" s="7" t="s">
        <v>18</v>
      </c>
      <c r="D16" s="6"/>
      <c r="E16" s="312">
        <f>'別表4-4'!C27</f>
        <v>0</v>
      </c>
      <c r="F16" s="313">
        <f>'別表4-4'!D27</f>
        <v>0</v>
      </c>
      <c r="G16" s="48">
        <v>100</v>
      </c>
      <c r="H16" s="313">
        <f>'別表4-4'!R27</f>
        <v>0</v>
      </c>
      <c r="I16" s="47" t="s">
        <v>388</v>
      </c>
      <c r="J16" s="313">
        <f>'別表4-4'!T27</f>
        <v>0</v>
      </c>
      <c r="K16" s="60" t="s">
        <v>387</v>
      </c>
      <c r="L16" s="313">
        <f>'別表4-4'!V27</f>
        <v>0</v>
      </c>
      <c r="M16" s="60" t="s">
        <v>387</v>
      </c>
      <c r="N16" s="313">
        <f>'別表4-4'!X27</f>
        <v>0</v>
      </c>
      <c r="O16" s="59" t="s">
        <v>387</v>
      </c>
      <c r="P16" s="123">
        <f>'別表4-4'!Z27</f>
        <v>0</v>
      </c>
      <c r="Q16" s="123">
        <f>'別表4-4'!AA27</f>
        <v>0</v>
      </c>
      <c r="R16" s="111">
        <f>'別表4-4'!AB27</f>
        <v>0</v>
      </c>
    </row>
    <row r="17" spans="2:18" ht="22.5" customHeight="1">
      <c r="B17" s="480" t="s">
        <v>27</v>
      </c>
      <c r="C17" s="481"/>
      <c r="D17" s="499"/>
      <c r="E17" s="110">
        <f>SUM('別表4-5'!C27)</f>
        <v>116</v>
      </c>
      <c r="F17" s="311">
        <f>SUM('別表4-5'!P27)</f>
        <v>84</v>
      </c>
      <c r="G17" s="135">
        <v>100</v>
      </c>
      <c r="H17" s="122">
        <f>SUM('別表4-5'!R27)</f>
        <v>33</v>
      </c>
      <c r="I17" s="309">
        <f>H17/F17*100</f>
        <v>39.285714285714285</v>
      </c>
      <c r="J17" s="133">
        <f>SUM('別表4-5'!T27)</f>
        <v>43</v>
      </c>
      <c r="K17" s="310">
        <f>J17/F17*100</f>
        <v>51.19047619047619</v>
      </c>
      <c r="L17" s="133">
        <f>SUM('別表4-5'!V27)</f>
        <v>5</v>
      </c>
      <c r="M17" s="310">
        <f>L17/F17*100</f>
        <v>5.952380952380952</v>
      </c>
      <c r="N17" s="122">
        <f>SUM('別表4-5'!X27)</f>
        <v>3</v>
      </c>
      <c r="O17" s="309">
        <f>N17/F17*100</f>
        <v>3.571428571428571</v>
      </c>
      <c r="P17" s="133">
        <f>SUM('別表4-5'!Z27)</f>
        <v>18</v>
      </c>
      <c r="Q17" s="133">
        <f>SUM('別表4-5'!AA27)</f>
        <v>14</v>
      </c>
      <c r="R17" s="152">
        <f>SUM('別表4-5'!AB27)</f>
        <v>0</v>
      </c>
    </row>
    <row r="18" spans="2:18" ht="22.5" customHeight="1">
      <c r="B18" s="7"/>
      <c r="C18" s="8"/>
      <c r="D18" s="23" t="s">
        <v>336</v>
      </c>
      <c r="E18" s="142">
        <v>103</v>
      </c>
      <c r="F18" s="146">
        <v>81</v>
      </c>
      <c r="G18" s="143">
        <v>100</v>
      </c>
      <c r="H18" s="144">
        <v>32</v>
      </c>
      <c r="I18" s="106">
        <f>H18/F18*100</f>
        <v>39.50617283950617</v>
      </c>
      <c r="J18" s="125">
        <v>41</v>
      </c>
      <c r="K18" s="145">
        <f>J18/F18*100</f>
        <v>50.617283950617285</v>
      </c>
      <c r="L18" s="125">
        <v>5</v>
      </c>
      <c r="M18" s="145">
        <f>L18/F18*100</f>
        <v>6.172839506172839</v>
      </c>
      <c r="N18" s="144">
        <v>3</v>
      </c>
      <c r="O18" s="106">
        <f>N18/F18*100</f>
        <v>3.7037037037037033</v>
      </c>
      <c r="P18" s="134">
        <v>9</v>
      </c>
      <c r="Q18" s="134">
        <v>13</v>
      </c>
      <c r="R18" s="142">
        <v>0</v>
      </c>
    </row>
    <row r="19" spans="2:21" ht="22.5" customHeight="1">
      <c r="B19" s="9"/>
      <c r="C19" s="10"/>
      <c r="D19" s="24" t="s">
        <v>19</v>
      </c>
      <c r="E19" s="114">
        <f>SUM(E17-E18)</f>
        <v>13</v>
      </c>
      <c r="F19" s="139">
        <f>SUM(F17-F18)</f>
        <v>3</v>
      </c>
      <c r="G19" s="89">
        <v>100</v>
      </c>
      <c r="H19" s="126">
        <f>SUM(H17-H18)</f>
        <v>1</v>
      </c>
      <c r="I19" s="66">
        <v>0</v>
      </c>
      <c r="J19" s="141">
        <f>SUM(J17-J18)</f>
        <v>2</v>
      </c>
      <c r="K19" s="65">
        <v>0</v>
      </c>
      <c r="L19" s="141">
        <f>SUM(L17-L18)</f>
        <v>0</v>
      </c>
      <c r="M19" s="65">
        <v>0</v>
      </c>
      <c r="N19" s="126">
        <f>SUM(N17-N18)</f>
        <v>0</v>
      </c>
      <c r="O19" s="66">
        <v>0</v>
      </c>
      <c r="P19" s="130">
        <f>SUM(P17-P18)</f>
        <v>9</v>
      </c>
      <c r="Q19" s="130">
        <f>SUM(Q17-Q18)</f>
        <v>1</v>
      </c>
      <c r="R19" s="114">
        <f>SUM(R17-R18)</f>
        <v>0</v>
      </c>
      <c r="S19" s="147"/>
      <c r="T19" s="147"/>
      <c r="U19" s="147"/>
    </row>
    <row r="20" spans="2:20" s="41" customFormat="1" ht="22.5" customHeight="1">
      <c r="B20" s="489" t="s">
        <v>390</v>
      </c>
      <c r="C20" s="489"/>
      <c r="D20" s="489"/>
      <c r="E20" s="489"/>
      <c r="F20" s="489"/>
      <c r="G20" s="489"/>
      <c r="H20" s="489"/>
      <c r="I20" s="489"/>
      <c r="J20" s="489"/>
      <c r="K20" s="489"/>
      <c r="L20" s="489"/>
      <c r="M20" s="489"/>
      <c r="N20" s="489"/>
      <c r="O20" s="489"/>
      <c r="P20" s="489"/>
      <c r="Q20" s="489"/>
      <c r="R20" s="489"/>
      <c r="S20" s="490"/>
      <c r="T20" s="490"/>
    </row>
    <row r="21" spans="2:20" s="41" customFormat="1" ht="22.5" customHeight="1">
      <c r="B21" s="490"/>
      <c r="C21" s="490"/>
      <c r="D21" s="490"/>
      <c r="E21" s="490"/>
      <c r="F21" s="490"/>
      <c r="G21" s="490"/>
      <c r="H21" s="490"/>
      <c r="I21" s="490"/>
      <c r="J21" s="490"/>
      <c r="K21" s="490"/>
      <c r="L21" s="490"/>
      <c r="M21" s="490"/>
      <c r="N21" s="490"/>
      <c r="O21" s="490"/>
      <c r="P21" s="490"/>
      <c r="Q21" s="490"/>
      <c r="R21" s="490"/>
      <c r="S21" s="490"/>
      <c r="T21" s="490"/>
    </row>
    <row r="22" spans="2:20" s="41" customFormat="1" ht="24" customHeight="1">
      <c r="B22" s="491"/>
      <c r="C22" s="491"/>
      <c r="D22" s="491"/>
      <c r="E22" s="491"/>
      <c r="F22" s="491"/>
      <c r="G22" s="491"/>
      <c r="H22" s="491"/>
      <c r="I22" s="491"/>
      <c r="J22" s="491"/>
      <c r="K22" s="491"/>
      <c r="L22" s="491"/>
      <c r="M22" s="491"/>
      <c r="N22" s="491"/>
      <c r="P22" s="108"/>
      <c r="R22" s="108"/>
      <c r="S22" s="108"/>
      <c r="T22" s="108"/>
    </row>
    <row r="23" spans="5:18" s="41" customFormat="1" ht="12.75">
      <c r="E23" s="108"/>
      <c r="F23" s="108"/>
      <c r="H23" s="108"/>
      <c r="J23" s="108"/>
      <c r="L23" s="108"/>
      <c r="N23" s="108"/>
      <c r="P23" s="108"/>
      <c r="Q23" s="108"/>
      <c r="R23" s="108"/>
    </row>
    <row r="24" spans="5:18" s="41" customFormat="1" ht="12.75">
      <c r="E24" s="108"/>
      <c r="F24" s="108"/>
      <c r="H24" s="108"/>
      <c r="J24" s="108"/>
      <c r="L24" s="108"/>
      <c r="N24" s="108"/>
      <c r="P24" s="108"/>
      <c r="Q24" s="108"/>
      <c r="R24" s="108"/>
    </row>
    <row r="25" spans="5:18" s="41" customFormat="1" ht="12.75">
      <c r="E25" s="108"/>
      <c r="F25" s="108"/>
      <c r="H25" s="108"/>
      <c r="J25" s="108"/>
      <c r="L25" s="108"/>
      <c r="N25" s="108"/>
      <c r="P25" s="108"/>
      <c r="Q25" s="108"/>
      <c r="R25" s="108"/>
    </row>
    <row r="26" spans="5:18" s="41" customFormat="1" ht="12.75">
      <c r="E26" s="108"/>
      <c r="F26" s="108"/>
      <c r="H26" s="108"/>
      <c r="J26" s="108"/>
      <c r="L26" s="108"/>
      <c r="N26" s="108"/>
      <c r="P26" s="108"/>
      <c r="Q26" s="108"/>
      <c r="R26" s="108"/>
    </row>
    <row r="27" spans="5:18" s="41" customFormat="1" ht="12.75">
      <c r="E27" s="108"/>
      <c r="F27" s="108"/>
      <c r="H27" s="108"/>
      <c r="J27" s="108"/>
      <c r="L27" s="108"/>
      <c r="N27" s="108"/>
      <c r="P27" s="108"/>
      <c r="Q27" s="108"/>
      <c r="R27" s="108"/>
    </row>
    <row r="28" spans="5:18" s="41" customFormat="1" ht="12.75">
      <c r="E28" s="108"/>
      <c r="F28" s="108"/>
      <c r="H28" s="108"/>
      <c r="J28" s="108"/>
      <c r="L28" s="108"/>
      <c r="N28" s="108"/>
      <c r="P28" s="108"/>
      <c r="Q28" s="108"/>
      <c r="R28" s="108"/>
    </row>
    <row r="29" spans="5:18" s="41" customFormat="1" ht="12.75">
      <c r="E29" s="108"/>
      <c r="F29" s="108"/>
      <c r="H29" s="108"/>
      <c r="J29" s="108"/>
      <c r="L29" s="108"/>
      <c r="N29" s="108"/>
      <c r="P29" s="108"/>
      <c r="Q29" s="108"/>
      <c r="R29" s="108"/>
    </row>
    <row r="30" spans="5:18" s="41" customFormat="1" ht="12.75">
      <c r="E30" s="108"/>
      <c r="F30" s="108"/>
      <c r="H30" s="108"/>
      <c r="J30" s="108"/>
      <c r="L30" s="108"/>
      <c r="N30" s="108"/>
      <c r="P30" s="108"/>
      <c r="Q30" s="108"/>
      <c r="R30" s="108"/>
    </row>
    <row r="31" spans="5:18" s="41" customFormat="1" ht="12.75">
      <c r="E31" s="108"/>
      <c r="F31" s="108"/>
      <c r="H31" s="108"/>
      <c r="J31" s="108"/>
      <c r="L31" s="108"/>
      <c r="N31" s="108"/>
      <c r="P31" s="108"/>
      <c r="Q31" s="108"/>
      <c r="R31" s="108"/>
    </row>
  </sheetData>
  <sheetProtection/>
  <mergeCells count="17">
    <mergeCell ref="B2:R2"/>
    <mergeCell ref="R4:R5"/>
    <mergeCell ref="B4:D6"/>
    <mergeCell ref="E4:E5"/>
    <mergeCell ref="F4:O4"/>
    <mergeCell ref="L5:M5"/>
    <mergeCell ref="H5:I5"/>
    <mergeCell ref="J5:K5"/>
    <mergeCell ref="N5:O5"/>
    <mergeCell ref="B17:D17"/>
    <mergeCell ref="B7:D7"/>
    <mergeCell ref="P4:P5"/>
    <mergeCell ref="B20:T20"/>
    <mergeCell ref="B21:T21"/>
    <mergeCell ref="B22:N22"/>
    <mergeCell ref="Q4:Q5"/>
    <mergeCell ref="B8:D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1:AB34"/>
  <sheetViews>
    <sheetView view="pageBreakPreview" zoomScale="83" zoomScaleNormal="75" zoomScaleSheetLayoutView="83" zoomScalePageLayoutView="0" workbookViewId="0" topLeftCell="A1">
      <pane xSplit="2" ySplit="5" topLeftCell="C15" activePane="bottomRight" state="frozen"/>
      <selection pane="topLeft" activeCell="L16" sqref="L16"/>
      <selection pane="topRight" activeCell="L16" sqref="L16"/>
      <selection pane="bottomLeft" activeCell="L16" sqref="L16"/>
      <selection pane="bottomRight" activeCell="D37" sqref="D37"/>
    </sheetView>
  </sheetViews>
  <sheetFormatPr defaultColWidth="9.00390625" defaultRowHeight="13.5"/>
  <cols>
    <col min="1" max="1" width="2.875" style="40" customWidth="1"/>
    <col min="2" max="2" width="20.625" style="40" customWidth="1"/>
    <col min="3" max="4" width="8.375" style="40" customWidth="1"/>
    <col min="5" max="5" width="7.125" style="40" customWidth="1"/>
    <col min="6" max="6" width="8.375" style="40" customWidth="1"/>
    <col min="7" max="7" width="9.1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125" style="40" customWidth="1"/>
    <col min="14" max="14" width="7.125" style="40" customWidth="1"/>
    <col min="15" max="15" width="8.375" style="40" customWidth="1"/>
    <col min="16" max="16" width="8.875" style="40" customWidth="1"/>
    <col min="17" max="17" width="7.375" style="40" customWidth="1"/>
    <col min="18" max="18" width="8.875" style="40" customWidth="1"/>
    <col min="19" max="19" width="8.50390625" style="40" customWidth="1"/>
    <col min="20" max="20" width="8.875" style="40" customWidth="1"/>
    <col min="21" max="21" width="8.125" style="40" customWidth="1"/>
    <col min="22" max="22" width="8.875" style="40" customWidth="1"/>
    <col min="23" max="23" width="8.50390625" style="40" customWidth="1"/>
    <col min="24" max="24" width="8.87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18" customHeight="1">
      <c r="B1" s="2" t="s">
        <v>24</v>
      </c>
      <c r="C1" s="2"/>
      <c r="D1" s="2"/>
      <c r="E1" s="2"/>
      <c r="F1" s="2"/>
      <c r="G1" s="2"/>
      <c r="H1" s="2"/>
      <c r="I1" s="2"/>
      <c r="J1" s="2"/>
      <c r="K1" s="2"/>
      <c r="L1" s="2"/>
      <c r="M1" s="2"/>
      <c r="N1" s="2"/>
      <c r="O1" s="2"/>
      <c r="P1" s="2"/>
      <c r="Q1" s="2"/>
      <c r="R1" s="2"/>
      <c r="S1" s="2"/>
      <c r="T1" s="2"/>
      <c r="U1" s="2"/>
      <c r="V1" s="2"/>
      <c r="W1" s="2"/>
      <c r="X1" s="2"/>
      <c r="Y1" s="2"/>
      <c r="Z1" s="2"/>
    </row>
    <row r="2" spans="2:28" s="78" customFormat="1" ht="18" customHeight="1">
      <c r="B2" s="496" t="s">
        <v>37</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row>
    <row r="3" spans="2:28" s="78" customFormat="1" ht="18" customHeight="1">
      <c r="B3" s="79" t="s">
        <v>53</v>
      </c>
      <c r="C3" s="79"/>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21" t="s">
        <v>0</v>
      </c>
      <c r="C4" s="518" t="s">
        <v>1</v>
      </c>
      <c r="D4" s="483" t="s">
        <v>32</v>
      </c>
      <c r="E4" s="494"/>
      <c r="F4" s="494"/>
      <c r="G4" s="494"/>
      <c r="H4" s="494"/>
      <c r="I4" s="494"/>
      <c r="J4" s="494"/>
      <c r="K4" s="494"/>
      <c r="L4" s="494"/>
      <c r="M4" s="494"/>
      <c r="N4" s="494"/>
      <c r="O4" s="495"/>
      <c r="P4" s="514" t="s">
        <v>32</v>
      </c>
      <c r="Q4" s="515"/>
      <c r="R4" s="515"/>
      <c r="S4" s="515"/>
      <c r="T4" s="515"/>
      <c r="U4" s="515"/>
      <c r="V4" s="515"/>
      <c r="W4" s="515"/>
      <c r="X4" s="515"/>
      <c r="Y4" s="515"/>
      <c r="Z4" s="483" t="s">
        <v>22</v>
      </c>
      <c r="AA4" s="483" t="s">
        <v>2</v>
      </c>
      <c r="AB4" s="518" t="s">
        <v>40</v>
      </c>
    </row>
    <row r="5" spans="2:28" ht="20.25" customHeight="1">
      <c r="B5" s="522"/>
      <c r="C5" s="524"/>
      <c r="D5" s="12"/>
      <c r="E5" s="13"/>
      <c r="F5" s="487" t="s">
        <v>23</v>
      </c>
      <c r="G5" s="488"/>
      <c r="H5" s="487" t="s">
        <v>31</v>
      </c>
      <c r="I5" s="488"/>
      <c r="J5" s="487" t="s">
        <v>11</v>
      </c>
      <c r="K5" s="488"/>
      <c r="L5" s="487" t="s">
        <v>12</v>
      </c>
      <c r="M5" s="488"/>
      <c r="N5" s="487" t="s">
        <v>13</v>
      </c>
      <c r="O5" s="488"/>
      <c r="P5" s="15"/>
      <c r="Q5" s="16"/>
      <c r="R5" s="514" t="s">
        <v>33</v>
      </c>
      <c r="S5" s="517"/>
      <c r="T5" s="516" t="s">
        <v>34</v>
      </c>
      <c r="U5" s="517"/>
      <c r="V5" s="516" t="s">
        <v>35</v>
      </c>
      <c r="W5" s="517"/>
      <c r="X5" s="516" t="s">
        <v>36</v>
      </c>
      <c r="Y5" s="517"/>
      <c r="Z5" s="520"/>
      <c r="AA5" s="520"/>
      <c r="AB5" s="519"/>
    </row>
    <row r="6" spans="2:28" ht="19.5" customHeight="1">
      <c r="B6" s="523"/>
      <c r="C6" s="525"/>
      <c r="D6" s="30" t="s">
        <v>6</v>
      </c>
      <c r="E6" s="39" t="s">
        <v>7</v>
      </c>
      <c r="F6" s="14" t="s">
        <v>6</v>
      </c>
      <c r="G6" s="4" t="s">
        <v>7</v>
      </c>
      <c r="H6" s="30" t="s">
        <v>6</v>
      </c>
      <c r="I6" s="39" t="s">
        <v>7</v>
      </c>
      <c r="J6" s="30" t="s">
        <v>6</v>
      </c>
      <c r="K6" s="39" t="s">
        <v>7</v>
      </c>
      <c r="L6" s="14" t="s">
        <v>6</v>
      </c>
      <c r="M6" s="4" t="s">
        <v>7</v>
      </c>
      <c r="N6" s="14" t="s">
        <v>6</v>
      </c>
      <c r="O6" s="39" t="s">
        <v>7</v>
      </c>
      <c r="P6" s="17" t="s">
        <v>6</v>
      </c>
      <c r="Q6" s="18" t="s">
        <v>7</v>
      </c>
      <c r="R6" s="80" t="s">
        <v>6</v>
      </c>
      <c r="S6" s="81" t="s">
        <v>7</v>
      </c>
      <c r="T6" s="17" t="s">
        <v>6</v>
      </c>
      <c r="U6" s="18" t="s">
        <v>7</v>
      </c>
      <c r="V6" s="17" t="s">
        <v>6</v>
      </c>
      <c r="W6" s="18" t="s">
        <v>7</v>
      </c>
      <c r="X6" s="80" t="s">
        <v>6</v>
      </c>
      <c r="Y6" s="81" t="s">
        <v>7</v>
      </c>
      <c r="Z6" s="44" t="s">
        <v>6</v>
      </c>
      <c r="AA6" s="44" t="s">
        <v>6</v>
      </c>
      <c r="AB6" s="82" t="s">
        <v>20</v>
      </c>
    </row>
    <row r="7" spans="2:28" ht="21.75" customHeight="1">
      <c r="B7" s="9" t="s">
        <v>344</v>
      </c>
      <c r="C7" s="51">
        <f>SUM(D7+Z7+AA7+AB7)</f>
        <v>30</v>
      </c>
      <c r="D7" s="45">
        <f>SUM(F7+H7+J7+L7+N7)</f>
        <v>10</v>
      </c>
      <c r="E7" s="58">
        <v>100</v>
      </c>
      <c r="F7" s="49">
        <f>SUM('別表4-3'!F7+'別表4-2'!F7+'別表4-4'!F7)</f>
        <v>0</v>
      </c>
      <c r="G7" s="59">
        <f>F7/D7*100</f>
        <v>0</v>
      </c>
      <c r="H7" s="50">
        <f>SUM('別表4-3'!H7+'別表4-2'!H7+'別表4-4'!H7)</f>
        <v>0</v>
      </c>
      <c r="I7" s="60">
        <f>H7/D7*100</f>
        <v>0</v>
      </c>
      <c r="J7" s="49">
        <f>SUM('別表4-3'!J7+'別表4-2'!J7+'別表4-4'!J7)</f>
        <v>1</v>
      </c>
      <c r="K7" s="59">
        <f>J7/D7*100</f>
        <v>10</v>
      </c>
      <c r="L7" s="50">
        <f>SUM('別表4-3'!L7+'別表4-2'!L7+'別表4-4'!L7)</f>
        <v>8</v>
      </c>
      <c r="M7" s="60">
        <f>L7/D7*100</f>
        <v>80</v>
      </c>
      <c r="N7" s="49">
        <f>SUM('別表4-3'!N7+'別表4-2'!N7+'別表4-4'!N7)</f>
        <v>1</v>
      </c>
      <c r="O7" s="59">
        <f>N7/D7*100</f>
        <v>10</v>
      </c>
      <c r="P7" s="45">
        <f>SUM(R7+T7+V7+X7)</f>
        <v>10</v>
      </c>
      <c r="Q7" s="58">
        <v>100</v>
      </c>
      <c r="R7" s="49">
        <f>SUM('別表4-3'!R7+'別表4-2'!R7+'別表4-4'!R7)</f>
        <v>6</v>
      </c>
      <c r="S7" s="59">
        <f>R7/P7*100</f>
        <v>60</v>
      </c>
      <c r="T7" s="50">
        <f>SUM('別表4-3'!T7+'別表4-2'!T7+'別表4-4'!T7)</f>
        <v>3</v>
      </c>
      <c r="U7" s="60">
        <f>T7/P7*100</f>
        <v>30</v>
      </c>
      <c r="V7" s="49">
        <f>SUM('別表4-3'!V7+'別表4-2'!V7+'別表4-4'!V7)</f>
        <v>1</v>
      </c>
      <c r="W7" s="59">
        <f>V7/P7*100</f>
        <v>10</v>
      </c>
      <c r="X7" s="50">
        <f>SUM('別表4-3'!X7+'別表4-2'!X7+'別表4-4'!X7)</f>
        <v>0</v>
      </c>
      <c r="Y7" s="60">
        <f>X7/P7*100</f>
        <v>0</v>
      </c>
      <c r="Z7" s="302">
        <f>SUM('別表4-3'!Z7+'別表4-2'!Z7+'別表4-4'!Z7)</f>
        <v>18</v>
      </c>
      <c r="AA7" s="302">
        <f>SUM('別表4-3'!AA7+'別表4-2'!AA7+'別表4-4'!AA7)</f>
        <v>2</v>
      </c>
      <c r="AB7" s="84">
        <f>SUM('別表4-3'!AB7+'別表4-2'!AB7+'別表4-4'!AB7)</f>
        <v>0</v>
      </c>
    </row>
    <row r="8" spans="2:28" ht="21.75" customHeight="1">
      <c r="B8" s="9" t="s">
        <v>345</v>
      </c>
      <c r="C8" s="51">
        <f aca="true" t="shared" si="0" ref="C8:C26">SUM(D8+Z8+AA8+AB8)</f>
        <v>9</v>
      </c>
      <c r="D8" s="45">
        <f aca="true" t="shared" si="1" ref="D8:D26">SUM(F8+H8+J8+L8+N8)</f>
        <v>3</v>
      </c>
      <c r="E8" s="60">
        <v>100</v>
      </c>
      <c r="F8" s="49">
        <f>SUM('別表4-3'!F8+'別表4-2'!F8+'別表4-4'!F8)</f>
        <v>0</v>
      </c>
      <c r="G8" s="59">
        <f aca="true" t="shared" si="2" ref="G8:G26">F8/D8*100</f>
        <v>0</v>
      </c>
      <c r="H8" s="50">
        <f>SUM('別表4-3'!H8+'別表4-2'!H8+'別表4-4'!H8)</f>
        <v>0</v>
      </c>
      <c r="I8" s="60">
        <f aca="true" t="shared" si="3" ref="I8:I26">H8/D8*100</f>
        <v>0</v>
      </c>
      <c r="J8" s="49">
        <f>SUM('別表4-3'!J8+'別表4-2'!J8+'別表4-4'!J8)</f>
        <v>1</v>
      </c>
      <c r="K8" s="59">
        <f aca="true" t="shared" si="4" ref="K8:K27">J8/D8*100</f>
        <v>33.33333333333333</v>
      </c>
      <c r="L8" s="50">
        <f>SUM('別表4-3'!L8+'別表4-2'!L8+'別表4-4'!L8)</f>
        <v>2</v>
      </c>
      <c r="M8" s="60">
        <f aca="true" t="shared" si="5" ref="M8:M27">L8/D8*100</f>
        <v>66.66666666666666</v>
      </c>
      <c r="N8" s="49">
        <f>SUM('別表4-3'!N8+'別表4-2'!N8+'別表4-4'!N8)</f>
        <v>0</v>
      </c>
      <c r="O8" s="59">
        <f aca="true" t="shared" si="6" ref="O8:O27">N8/D8*100</f>
        <v>0</v>
      </c>
      <c r="P8" s="45">
        <f aca="true" t="shared" si="7" ref="P8:P26">SUM(R8+T8+V8+X8)</f>
        <v>3</v>
      </c>
      <c r="Q8" s="60">
        <v>100</v>
      </c>
      <c r="R8" s="49">
        <f>SUM('別表4-3'!R8+'別表4-2'!R8+'別表4-4'!R8)</f>
        <v>2</v>
      </c>
      <c r="S8" s="59">
        <f aca="true" t="shared" si="8" ref="S8:S26">R8/P8*100</f>
        <v>66.66666666666666</v>
      </c>
      <c r="T8" s="50">
        <f>SUM('別表4-3'!T8+'別表4-2'!T8+'別表4-4'!T8)</f>
        <v>0</v>
      </c>
      <c r="U8" s="60">
        <f aca="true" t="shared" si="9" ref="U8:U27">T8/P8*100</f>
        <v>0</v>
      </c>
      <c r="V8" s="49">
        <f>SUM('別表4-3'!V8+'別表4-2'!V8+'別表4-4'!V8)</f>
        <v>1</v>
      </c>
      <c r="W8" s="59">
        <f aca="true" t="shared" si="10" ref="W8:W27">V8/P8*100</f>
        <v>33.33333333333333</v>
      </c>
      <c r="X8" s="50">
        <f>SUM('別表4-3'!X8+'別表4-2'!X8+'別表4-4'!X8)</f>
        <v>0</v>
      </c>
      <c r="Y8" s="60">
        <f aca="true" t="shared" si="11" ref="Y8:Y27">X8/P8*100</f>
        <v>0</v>
      </c>
      <c r="Z8" s="302">
        <f>SUM('別表4-3'!Z8+'別表4-2'!Z8+'別表4-4'!Z8)</f>
        <v>6</v>
      </c>
      <c r="AA8" s="302">
        <f>SUM('別表4-3'!AA8+'別表4-2'!AA8+'別表4-4'!AA8)</f>
        <v>0</v>
      </c>
      <c r="AB8" s="84">
        <f>SUM('別表4-3'!AB8+'別表4-2'!AB8+'別表4-4'!AB8)</f>
        <v>0</v>
      </c>
    </row>
    <row r="9" spans="2:28" ht="21.75" customHeight="1">
      <c r="B9" s="1" t="s">
        <v>346</v>
      </c>
      <c r="C9" s="51">
        <f t="shared" si="0"/>
        <v>83</v>
      </c>
      <c r="D9" s="45">
        <f t="shared" si="1"/>
        <v>17</v>
      </c>
      <c r="E9" s="60">
        <v>100</v>
      </c>
      <c r="F9" s="49">
        <f>SUM('別表4-3'!F9+'別表4-2'!F9+'別表4-4'!F9)</f>
        <v>1</v>
      </c>
      <c r="G9" s="59">
        <f t="shared" si="2"/>
        <v>5.88235294117647</v>
      </c>
      <c r="H9" s="50">
        <f>SUM('別表4-3'!H9+'別表4-2'!H9+'別表4-4'!H9)</f>
        <v>0</v>
      </c>
      <c r="I9" s="60">
        <f t="shared" si="3"/>
        <v>0</v>
      </c>
      <c r="J9" s="49">
        <f>SUM('別表4-3'!J9+'別表4-2'!J9+'別表4-4'!J9)</f>
        <v>4</v>
      </c>
      <c r="K9" s="59">
        <f t="shared" si="4"/>
        <v>23.52941176470588</v>
      </c>
      <c r="L9" s="50">
        <f>SUM('別表4-3'!L9+'別表4-2'!L9+'別表4-4'!L9)</f>
        <v>12</v>
      </c>
      <c r="M9" s="60">
        <f t="shared" si="5"/>
        <v>70.58823529411765</v>
      </c>
      <c r="N9" s="49">
        <f>SUM('別表4-3'!N9+'別表4-2'!N9+'別表4-4'!N9)</f>
        <v>0</v>
      </c>
      <c r="O9" s="59">
        <f t="shared" si="6"/>
        <v>0</v>
      </c>
      <c r="P9" s="45">
        <f t="shared" si="7"/>
        <v>17</v>
      </c>
      <c r="Q9" s="60">
        <v>100</v>
      </c>
      <c r="R9" s="49">
        <f>SUM('別表4-3'!R9+'別表4-2'!R9+'別表4-4'!R9)</f>
        <v>11</v>
      </c>
      <c r="S9" s="59">
        <f t="shared" si="8"/>
        <v>64.70588235294117</v>
      </c>
      <c r="T9" s="50">
        <f>SUM('別表4-3'!T9+'別表4-2'!T9+'別表4-4'!T9)</f>
        <v>2</v>
      </c>
      <c r="U9" s="60">
        <f t="shared" si="9"/>
        <v>11.76470588235294</v>
      </c>
      <c r="V9" s="49">
        <f>SUM('別表4-3'!V9+'別表4-2'!V9+'別表4-4'!V9)</f>
        <v>3</v>
      </c>
      <c r="W9" s="59">
        <f t="shared" si="10"/>
        <v>17.647058823529413</v>
      </c>
      <c r="X9" s="50">
        <f>SUM('別表4-3'!X9+'別表4-2'!X9+'別表4-4'!X9)</f>
        <v>1</v>
      </c>
      <c r="Y9" s="60">
        <f t="shared" si="11"/>
        <v>5.88235294117647</v>
      </c>
      <c r="Z9" s="302">
        <f>SUM('別表4-3'!Z9+'別表4-2'!Z9+'別表4-4'!Z9)</f>
        <v>58</v>
      </c>
      <c r="AA9" s="302">
        <f>SUM('別表4-3'!AA9+'別表4-2'!AA9+'別表4-4'!AA9)</f>
        <v>8</v>
      </c>
      <c r="AB9" s="84">
        <f>SUM('別表4-3'!AB9+'別表4-2'!AB9+'別表4-4'!AB9)</f>
        <v>0</v>
      </c>
    </row>
    <row r="10" spans="2:28" ht="21.75" customHeight="1">
      <c r="B10" s="1" t="s">
        <v>347</v>
      </c>
      <c r="C10" s="51">
        <f t="shared" si="0"/>
        <v>28</v>
      </c>
      <c r="D10" s="45">
        <f t="shared" si="1"/>
        <v>15</v>
      </c>
      <c r="E10" s="60">
        <v>100</v>
      </c>
      <c r="F10" s="49">
        <f>SUM('別表4-3'!F10+'別表4-2'!F10+'別表4-4'!F10)</f>
        <v>0</v>
      </c>
      <c r="G10" s="59">
        <f t="shared" si="2"/>
        <v>0</v>
      </c>
      <c r="H10" s="50">
        <f>SUM('別表4-3'!H10+'別表4-2'!H10+'別表4-4'!H10)</f>
        <v>0</v>
      </c>
      <c r="I10" s="60">
        <f t="shared" si="3"/>
        <v>0</v>
      </c>
      <c r="J10" s="49">
        <f>SUM('別表4-3'!J10+'別表4-2'!J10+'別表4-4'!J10)</f>
        <v>0</v>
      </c>
      <c r="K10" s="59">
        <f t="shared" si="4"/>
        <v>0</v>
      </c>
      <c r="L10" s="50">
        <f>SUM('別表4-3'!L10+'別表4-2'!L10+'別表4-4'!L10)</f>
        <v>13</v>
      </c>
      <c r="M10" s="60">
        <f t="shared" si="5"/>
        <v>86.66666666666667</v>
      </c>
      <c r="N10" s="49">
        <f>SUM('別表4-3'!N10+'別表4-2'!N10+'別表4-4'!N10)</f>
        <v>2</v>
      </c>
      <c r="O10" s="59">
        <f t="shared" si="6"/>
        <v>13.333333333333334</v>
      </c>
      <c r="P10" s="45">
        <f t="shared" si="7"/>
        <v>15</v>
      </c>
      <c r="Q10" s="60">
        <v>100</v>
      </c>
      <c r="R10" s="49">
        <f>SUM('別表4-3'!R10+'別表4-2'!R10+'別表4-4'!R10)</f>
        <v>2</v>
      </c>
      <c r="S10" s="59">
        <f t="shared" si="8"/>
        <v>13.333333333333334</v>
      </c>
      <c r="T10" s="50">
        <f>SUM('別表4-3'!T10+'別表4-2'!T10+'別表4-4'!T10)</f>
        <v>9</v>
      </c>
      <c r="U10" s="60">
        <f t="shared" si="9"/>
        <v>60</v>
      </c>
      <c r="V10" s="49">
        <f>SUM('別表4-3'!V10+'別表4-2'!V10+'別表4-4'!V10)</f>
        <v>3</v>
      </c>
      <c r="W10" s="59">
        <f t="shared" si="10"/>
        <v>20</v>
      </c>
      <c r="X10" s="50">
        <f>SUM('別表4-3'!X10+'別表4-2'!X10+'別表4-4'!X10)</f>
        <v>1</v>
      </c>
      <c r="Y10" s="60">
        <f t="shared" si="11"/>
        <v>6.666666666666667</v>
      </c>
      <c r="Z10" s="302">
        <f>SUM('別表4-3'!Z10+'別表4-2'!Z10+'別表4-4'!Z10)</f>
        <v>6</v>
      </c>
      <c r="AA10" s="302">
        <f>SUM('別表4-3'!AA10+'別表4-2'!AA10+'別表4-4'!AA10)</f>
        <v>7</v>
      </c>
      <c r="AB10" s="84">
        <f>SUM('別表4-3'!AB10+'別表4-2'!AB10+'別表4-4'!AB10)</f>
        <v>0</v>
      </c>
    </row>
    <row r="11" spans="2:28" ht="21.75" customHeight="1">
      <c r="B11" s="1" t="s">
        <v>348</v>
      </c>
      <c r="C11" s="51">
        <f t="shared" si="0"/>
        <v>477</v>
      </c>
      <c r="D11" s="45">
        <f t="shared" si="1"/>
        <v>49</v>
      </c>
      <c r="E11" s="60">
        <v>100</v>
      </c>
      <c r="F11" s="49">
        <f>SUM('別表4-3'!F11+'別表4-2'!F11+'別表4-4'!F11)</f>
        <v>0</v>
      </c>
      <c r="G11" s="59">
        <f t="shared" si="2"/>
        <v>0</v>
      </c>
      <c r="H11" s="50">
        <f>SUM('別表4-3'!H11+'別表4-2'!H11+'別表4-4'!H11)</f>
        <v>3</v>
      </c>
      <c r="I11" s="60">
        <f t="shared" si="3"/>
        <v>6.122448979591836</v>
      </c>
      <c r="J11" s="49">
        <f>SUM('別表4-3'!J11+'別表4-2'!J11+'別表4-4'!J11)</f>
        <v>21</v>
      </c>
      <c r="K11" s="59">
        <f t="shared" si="4"/>
        <v>42.857142857142854</v>
      </c>
      <c r="L11" s="50">
        <f>SUM('別表4-3'!L11+'別表4-2'!L11+'別表4-4'!L11)</f>
        <v>25</v>
      </c>
      <c r="M11" s="60">
        <f t="shared" si="5"/>
        <v>51.02040816326531</v>
      </c>
      <c r="N11" s="49">
        <f>SUM('別表4-3'!N11+'別表4-2'!N11+'別表4-4'!N11)</f>
        <v>0</v>
      </c>
      <c r="O11" s="59">
        <f t="shared" si="6"/>
        <v>0</v>
      </c>
      <c r="P11" s="45">
        <f t="shared" si="7"/>
        <v>49</v>
      </c>
      <c r="Q11" s="60">
        <v>100</v>
      </c>
      <c r="R11" s="49">
        <f>SUM('別表4-3'!R11+'別表4-2'!R11+'別表4-4'!R11)</f>
        <v>14</v>
      </c>
      <c r="S11" s="59">
        <f t="shared" si="8"/>
        <v>28.57142857142857</v>
      </c>
      <c r="T11" s="50">
        <f>SUM('別表4-3'!T11+'別表4-2'!T11+'別表4-4'!T11)</f>
        <v>13</v>
      </c>
      <c r="U11" s="60">
        <f t="shared" si="9"/>
        <v>26.53061224489796</v>
      </c>
      <c r="V11" s="49">
        <f>SUM('別表4-3'!V11+'別表4-2'!V11+'別表4-4'!V11)</f>
        <v>13</v>
      </c>
      <c r="W11" s="59">
        <f t="shared" si="10"/>
        <v>26.53061224489796</v>
      </c>
      <c r="X11" s="50">
        <f>SUM('別表4-3'!X11+'別表4-2'!X11+'別表4-4'!X11)</f>
        <v>9</v>
      </c>
      <c r="Y11" s="60">
        <f t="shared" si="11"/>
        <v>18.367346938775512</v>
      </c>
      <c r="Z11" s="302">
        <f>SUM('別表4-3'!Z11+'別表4-2'!Z11+'別表4-4'!Z11)</f>
        <v>415</v>
      </c>
      <c r="AA11" s="302">
        <f>SUM('別表4-3'!AA11+'別表4-2'!AA11+'別表4-4'!AA11)</f>
        <v>13</v>
      </c>
      <c r="AB11" s="84">
        <f>SUM('別表4-3'!AB11+'別表4-2'!AB11+'別表4-4'!AB11)</f>
        <v>0</v>
      </c>
    </row>
    <row r="12" spans="2:28" ht="21.75" customHeight="1">
      <c r="B12" s="1" t="s">
        <v>349</v>
      </c>
      <c r="C12" s="51">
        <f t="shared" si="0"/>
        <v>41</v>
      </c>
      <c r="D12" s="45">
        <f t="shared" si="1"/>
        <v>1</v>
      </c>
      <c r="E12" s="60">
        <v>100</v>
      </c>
      <c r="F12" s="49">
        <f>SUM('別表4-3'!F12+'別表4-2'!F12+'別表4-4'!F12)</f>
        <v>0</v>
      </c>
      <c r="G12" s="59">
        <f t="shared" si="2"/>
        <v>0</v>
      </c>
      <c r="H12" s="50">
        <f>SUM('別表4-3'!H12+'別表4-2'!H12+'別表4-4'!H12)</f>
        <v>0</v>
      </c>
      <c r="I12" s="60">
        <f t="shared" si="3"/>
        <v>0</v>
      </c>
      <c r="J12" s="49">
        <f>SUM('別表4-3'!J12+'別表4-2'!J12+'別表4-4'!J12)</f>
        <v>1</v>
      </c>
      <c r="K12" s="59">
        <f t="shared" si="4"/>
        <v>100</v>
      </c>
      <c r="L12" s="50">
        <f>SUM('別表4-3'!L12+'別表4-2'!L12+'別表4-4'!L12)</f>
        <v>0</v>
      </c>
      <c r="M12" s="60">
        <f t="shared" si="5"/>
        <v>0</v>
      </c>
      <c r="N12" s="49">
        <f>SUM('別表4-3'!N12+'別表4-2'!N12+'別表4-4'!N12)</f>
        <v>0</v>
      </c>
      <c r="O12" s="59">
        <f t="shared" si="6"/>
        <v>0</v>
      </c>
      <c r="P12" s="45">
        <f t="shared" si="7"/>
        <v>1</v>
      </c>
      <c r="Q12" s="60">
        <v>100</v>
      </c>
      <c r="R12" s="49">
        <f>SUM('別表4-3'!R12+'別表4-2'!R12+'別表4-4'!R12)</f>
        <v>0</v>
      </c>
      <c r="S12" s="59">
        <f t="shared" si="8"/>
        <v>0</v>
      </c>
      <c r="T12" s="50">
        <f>SUM('別表4-3'!T12+'別表4-2'!T12+'別表4-4'!T12)</f>
        <v>0</v>
      </c>
      <c r="U12" s="60">
        <f t="shared" si="9"/>
        <v>0</v>
      </c>
      <c r="V12" s="49">
        <f>SUM('別表4-3'!V12+'別表4-2'!V12+'別表4-4'!V12)</f>
        <v>0</v>
      </c>
      <c r="W12" s="59">
        <f t="shared" si="10"/>
        <v>0</v>
      </c>
      <c r="X12" s="50">
        <f>SUM('別表4-3'!X12+'別表4-2'!X12+'別表4-4'!X12)</f>
        <v>1</v>
      </c>
      <c r="Y12" s="60">
        <f t="shared" si="11"/>
        <v>100</v>
      </c>
      <c r="Z12" s="302">
        <f>SUM('別表4-3'!Z12+'別表4-2'!Z12+'別表4-4'!Z12)</f>
        <v>29</v>
      </c>
      <c r="AA12" s="302">
        <f>SUM('別表4-3'!AA12+'別表4-2'!AA12+'別表4-4'!AA12)</f>
        <v>11</v>
      </c>
      <c r="AB12" s="84">
        <f>SUM('別表4-3'!AB12+'別表4-2'!AB12+'別表4-4'!AB12)</f>
        <v>0</v>
      </c>
    </row>
    <row r="13" spans="2:28" ht="21.75" customHeight="1">
      <c r="B13" s="1" t="s">
        <v>350</v>
      </c>
      <c r="C13" s="51">
        <f t="shared" si="0"/>
        <v>95</v>
      </c>
      <c r="D13" s="45">
        <f t="shared" si="1"/>
        <v>9</v>
      </c>
      <c r="E13" s="60">
        <v>100</v>
      </c>
      <c r="F13" s="49">
        <f>SUM('別表4-3'!F13+'別表4-2'!F13+'別表4-4'!F13)</f>
        <v>1</v>
      </c>
      <c r="G13" s="59">
        <f t="shared" si="2"/>
        <v>11.11111111111111</v>
      </c>
      <c r="H13" s="50">
        <f>SUM('別表4-3'!H13+'別表4-2'!H13+'別表4-4'!H13)</f>
        <v>0</v>
      </c>
      <c r="I13" s="60">
        <f t="shared" si="3"/>
        <v>0</v>
      </c>
      <c r="J13" s="49">
        <f>SUM('別表4-3'!J13+'別表4-2'!J13+'別表4-4'!J13)</f>
        <v>3</v>
      </c>
      <c r="K13" s="59">
        <f t="shared" si="4"/>
        <v>33.33333333333333</v>
      </c>
      <c r="L13" s="50">
        <f>SUM('別表4-3'!L13+'別表4-2'!L13+'別表4-4'!L13)</f>
        <v>5</v>
      </c>
      <c r="M13" s="60">
        <f t="shared" si="5"/>
        <v>55.55555555555556</v>
      </c>
      <c r="N13" s="49">
        <f>SUM('別表4-3'!N13+'別表4-2'!N13+'別表4-4'!N13)</f>
        <v>0</v>
      </c>
      <c r="O13" s="59">
        <f t="shared" si="6"/>
        <v>0</v>
      </c>
      <c r="P13" s="45">
        <f t="shared" si="7"/>
        <v>9</v>
      </c>
      <c r="Q13" s="60">
        <v>100</v>
      </c>
      <c r="R13" s="49">
        <f>SUM('別表4-3'!R13+'別表4-2'!R13+'別表4-4'!R13)</f>
        <v>5</v>
      </c>
      <c r="S13" s="59">
        <f t="shared" si="8"/>
        <v>55.55555555555556</v>
      </c>
      <c r="T13" s="50">
        <f>SUM('別表4-3'!T13+'別表4-2'!T13+'別表4-4'!T13)</f>
        <v>0</v>
      </c>
      <c r="U13" s="60">
        <f t="shared" si="9"/>
        <v>0</v>
      </c>
      <c r="V13" s="49">
        <f>SUM('別表4-3'!V13+'別表4-2'!V13+'別表4-4'!V13)</f>
        <v>4</v>
      </c>
      <c r="W13" s="59">
        <f t="shared" si="10"/>
        <v>44.44444444444444</v>
      </c>
      <c r="X13" s="50">
        <f>SUM('別表4-3'!X13+'別表4-2'!X13+'別表4-4'!X13)</f>
        <v>0</v>
      </c>
      <c r="Y13" s="60">
        <f t="shared" si="11"/>
        <v>0</v>
      </c>
      <c r="Z13" s="302">
        <f>SUM('別表4-3'!Z13+'別表4-2'!Z13+'別表4-4'!Z13)</f>
        <v>84</v>
      </c>
      <c r="AA13" s="302">
        <f>SUM('別表4-3'!AA13+'別表4-2'!AA13+'別表4-4'!AA13)</f>
        <v>2</v>
      </c>
      <c r="AB13" s="84">
        <f>SUM('別表4-3'!AB13+'別表4-2'!AB13+'別表4-4'!AB13)</f>
        <v>0</v>
      </c>
    </row>
    <row r="14" spans="2:28" ht="21.75" customHeight="1">
      <c r="B14" s="1" t="s">
        <v>351</v>
      </c>
      <c r="C14" s="51">
        <f t="shared" si="0"/>
        <v>27</v>
      </c>
      <c r="D14" s="45">
        <f t="shared" si="1"/>
        <v>2</v>
      </c>
      <c r="E14" s="60">
        <v>100</v>
      </c>
      <c r="F14" s="49">
        <f>SUM('別表4-3'!F14+'別表4-2'!F14+'別表4-4'!F14)</f>
        <v>0</v>
      </c>
      <c r="G14" s="59">
        <f t="shared" si="2"/>
        <v>0</v>
      </c>
      <c r="H14" s="50">
        <f>SUM('別表4-3'!H14+'別表4-2'!H14+'別表4-4'!H14)</f>
        <v>0</v>
      </c>
      <c r="I14" s="60">
        <f t="shared" si="3"/>
        <v>0</v>
      </c>
      <c r="J14" s="49">
        <f>SUM('別表4-3'!J14+'別表4-2'!J14+'別表4-4'!J14)</f>
        <v>2</v>
      </c>
      <c r="K14" s="59">
        <f t="shared" si="4"/>
        <v>100</v>
      </c>
      <c r="L14" s="50">
        <f>SUM('別表4-3'!L14+'別表4-2'!L14+'別表4-4'!L14)</f>
        <v>0</v>
      </c>
      <c r="M14" s="60">
        <f t="shared" si="5"/>
        <v>0</v>
      </c>
      <c r="N14" s="49">
        <f>SUM('別表4-3'!N14+'別表4-2'!N14+'別表4-4'!N14)</f>
        <v>0</v>
      </c>
      <c r="O14" s="59">
        <f t="shared" si="6"/>
        <v>0</v>
      </c>
      <c r="P14" s="45">
        <f t="shared" si="7"/>
        <v>2</v>
      </c>
      <c r="Q14" s="60">
        <v>100</v>
      </c>
      <c r="R14" s="49">
        <f>SUM('別表4-3'!R14+'別表4-2'!R14+'別表4-4'!R14)</f>
        <v>0</v>
      </c>
      <c r="S14" s="59">
        <f t="shared" si="8"/>
        <v>0</v>
      </c>
      <c r="T14" s="50">
        <f>SUM('別表4-3'!T14+'別表4-2'!T14+'別表4-4'!T14)</f>
        <v>0</v>
      </c>
      <c r="U14" s="60">
        <f t="shared" si="9"/>
        <v>0</v>
      </c>
      <c r="V14" s="49">
        <f>SUM('別表4-3'!V14+'別表4-2'!V14+'別表4-4'!V14)</f>
        <v>1</v>
      </c>
      <c r="W14" s="59">
        <f t="shared" si="10"/>
        <v>50</v>
      </c>
      <c r="X14" s="50">
        <f>SUM('別表4-3'!X14+'別表4-2'!X14+'別表4-4'!X14)</f>
        <v>1</v>
      </c>
      <c r="Y14" s="60">
        <f t="shared" si="11"/>
        <v>50</v>
      </c>
      <c r="Z14" s="302">
        <f>SUM('別表4-3'!Z14+'別表4-2'!Z14+'別表4-4'!Z14)</f>
        <v>23</v>
      </c>
      <c r="AA14" s="302">
        <f>SUM('別表4-3'!AA14+'別表4-2'!AA14+'別表4-4'!AA14)</f>
        <v>2</v>
      </c>
      <c r="AB14" s="84">
        <f>SUM('別表4-3'!AB14+'別表4-2'!AB14+'別表4-4'!AB14)</f>
        <v>0</v>
      </c>
    </row>
    <row r="15" spans="2:28" ht="21.75" customHeight="1">
      <c r="B15" s="1" t="s">
        <v>352</v>
      </c>
      <c r="C15" s="51">
        <f t="shared" si="0"/>
        <v>16</v>
      </c>
      <c r="D15" s="45">
        <f t="shared" si="1"/>
        <v>10</v>
      </c>
      <c r="E15" s="60">
        <v>100</v>
      </c>
      <c r="F15" s="49">
        <f>SUM('別表4-3'!F15+'別表4-2'!F15+'別表4-4'!F15)</f>
        <v>0</v>
      </c>
      <c r="G15" s="59">
        <f t="shared" si="2"/>
        <v>0</v>
      </c>
      <c r="H15" s="50">
        <f>SUM('別表4-3'!H15+'別表4-2'!H15+'別表4-4'!H15)</f>
        <v>0</v>
      </c>
      <c r="I15" s="60">
        <f t="shared" si="3"/>
        <v>0</v>
      </c>
      <c r="J15" s="49">
        <f>SUM('別表4-3'!J15+'別表4-2'!J15+'別表4-4'!J15)</f>
        <v>0</v>
      </c>
      <c r="K15" s="59">
        <f t="shared" si="4"/>
        <v>0</v>
      </c>
      <c r="L15" s="50">
        <f>SUM('別表4-3'!L15+'別表4-2'!L15+'別表4-4'!L15)</f>
        <v>10</v>
      </c>
      <c r="M15" s="60">
        <f t="shared" si="5"/>
        <v>100</v>
      </c>
      <c r="N15" s="49">
        <f>SUM('別表4-3'!N15+'別表4-2'!N15+'別表4-4'!N15)</f>
        <v>0</v>
      </c>
      <c r="O15" s="59">
        <f t="shared" si="6"/>
        <v>0</v>
      </c>
      <c r="P15" s="45">
        <f t="shared" si="7"/>
        <v>10</v>
      </c>
      <c r="Q15" s="60">
        <v>100</v>
      </c>
      <c r="R15" s="49">
        <f>SUM('別表4-3'!R15+'別表4-2'!R15+'別表4-4'!R15)</f>
        <v>3</v>
      </c>
      <c r="S15" s="59">
        <f t="shared" si="8"/>
        <v>30</v>
      </c>
      <c r="T15" s="50">
        <f>SUM('別表4-3'!T15+'別表4-2'!T15+'別表4-4'!T15)</f>
        <v>4</v>
      </c>
      <c r="U15" s="60">
        <f t="shared" si="9"/>
        <v>40</v>
      </c>
      <c r="V15" s="49">
        <f>SUM('別表4-3'!V15+'別表4-2'!V15+'別表4-4'!V15)</f>
        <v>2</v>
      </c>
      <c r="W15" s="59">
        <f t="shared" si="10"/>
        <v>20</v>
      </c>
      <c r="X15" s="50">
        <f>SUM('別表4-3'!X15+'別表4-2'!X15+'別表4-4'!X15)</f>
        <v>1</v>
      </c>
      <c r="Y15" s="60">
        <f t="shared" si="11"/>
        <v>10</v>
      </c>
      <c r="Z15" s="302">
        <f>SUM('別表4-3'!Z15+'別表4-2'!Z15+'別表4-4'!Z15)</f>
        <v>3</v>
      </c>
      <c r="AA15" s="302">
        <f>SUM('別表4-3'!AA15+'別表4-2'!AA15+'別表4-4'!AA15)</f>
        <v>3</v>
      </c>
      <c r="AB15" s="84">
        <f>SUM('別表4-3'!AB15+'別表4-2'!AB15+'別表4-4'!AB15)</f>
        <v>0</v>
      </c>
    </row>
    <row r="16" spans="2:28" ht="21.75" customHeight="1">
      <c r="B16" s="1" t="s">
        <v>353</v>
      </c>
      <c r="C16" s="51">
        <f t="shared" si="0"/>
        <v>30</v>
      </c>
      <c r="D16" s="45">
        <f t="shared" si="1"/>
        <v>9</v>
      </c>
      <c r="E16" s="60">
        <v>100</v>
      </c>
      <c r="F16" s="49">
        <f>SUM('別表4-3'!F16+'別表4-2'!F16+'別表4-4'!F16)</f>
        <v>3</v>
      </c>
      <c r="G16" s="59">
        <f t="shared" si="2"/>
        <v>33.33333333333333</v>
      </c>
      <c r="H16" s="50">
        <f>SUM('別表4-3'!H16+'別表4-2'!H16+'別表4-4'!H16)</f>
        <v>0</v>
      </c>
      <c r="I16" s="60">
        <f t="shared" si="3"/>
        <v>0</v>
      </c>
      <c r="J16" s="49">
        <f>SUM('別表4-3'!J16+'別表4-2'!J16+'別表4-4'!J16)</f>
        <v>3</v>
      </c>
      <c r="K16" s="59">
        <f t="shared" si="4"/>
        <v>33.33333333333333</v>
      </c>
      <c r="L16" s="50">
        <f>SUM('別表4-3'!L16+'別表4-2'!L16+'別表4-4'!L16)</f>
        <v>3</v>
      </c>
      <c r="M16" s="60">
        <f t="shared" si="5"/>
        <v>33.33333333333333</v>
      </c>
      <c r="N16" s="49">
        <f>SUM('別表4-3'!N16+'別表4-2'!N16+'別表4-4'!N16)</f>
        <v>0</v>
      </c>
      <c r="O16" s="59">
        <f t="shared" si="6"/>
        <v>0</v>
      </c>
      <c r="P16" s="45">
        <f t="shared" si="7"/>
        <v>9</v>
      </c>
      <c r="Q16" s="60">
        <v>100</v>
      </c>
      <c r="R16" s="49">
        <f>SUM('別表4-3'!R16+'別表4-2'!R16+'別表4-4'!R16)</f>
        <v>2</v>
      </c>
      <c r="S16" s="59">
        <f t="shared" si="8"/>
        <v>22.22222222222222</v>
      </c>
      <c r="T16" s="50">
        <f>SUM('別表4-3'!T16+'別表4-2'!T16+'別表4-4'!T16)</f>
        <v>3</v>
      </c>
      <c r="U16" s="60">
        <f t="shared" si="9"/>
        <v>33.33333333333333</v>
      </c>
      <c r="V16" s="49">
        <f>SUM('別表4-3'!V16+'別表4-2'!V16+'別表4-4'!V16)</f>
        <v>4</v>
      </c>
      <c r="W16" s="59">
        <f t="shared" si="10"/>
        <v>44.44444444444444</v>
      </c>
      <c r="X16" s="50">
        <f>SUM('別表4-3'!X16+'別表4-2'!X16+'別表4-4'!X16)</f>
        <v>0</v>
      </c>
      <c r="Y16" s="60">
        <f t="shared" si="11"/>
        <v>0</v>
      </c>
      <c r="Z16" s="302">
        <f>SUM('別表4-3'!Z16+'別表4-2'!Z16+'別表4-4'!Z16)</f>
        <v>17</v>
      </c>
      <c r="AA16" s="302">
        <f>SUM('別表4-3'!AA16+'別表4-2'!AA16+'別表4-4'!AA16)</f>
        <v>4</v>
      </c>
      <c r="AB16" s="84">
        <f>SUM('別表4-3'!AB16+'別表4-2'!AB16+'別表4-4'!AB16)</f>
        <v>0</v>
      </c>
    </row>
    <row r="17" spans="2:28" ht="21.75" customHeight="1">
      <c r="B17" s="1" t="s">
        <v>354</v>
      </c>
      <c r="C17" s="51">
        <f t="shared" si="0"/>
        <v>92</v>
      </c>
      <c r="D17" s="45">
        <f t="shared" si="1"/>
        <v>10</v>
      </c>
      <c r="E17" s="60">
        <v>100</v>
      </c>
      <c r="F17" s="49">
        <f>SUM('別表4-3'!F17+'別表4-2'!F17+'別表4-4'!F17)</f>
        <v>1</v>
      </c>
      <c r="G17" s="59">
        <f t="shared" si="2"/>
        <v>10</v>
      </c>
      <c r="H17" s="50">
        <f>SUM('別表4-3'!H17+'別表4-2'!H17+'別表4-4'!H17)</f>
        <v>0</v>
      </c>
      <c r="I17" s="60">
        <f t="shared" si="3"/>
        <v>0</v>
      </c>
      <c r="J17" s="49">
        <f>SUM('別表4-3'!J17+'別表4-2'!J17+'別表4-4'!J17)</f>
        <v>5</v>
      </c>
      <c r="K17" s="59">
        <f t="shared" si="4"/>
        <v>50</v>
      </c>
      <c r="L17" s="50">
        <f>SUM('別表4-3'!L17+'別表4-2'!L17+'別表4-4'!L17)</f>
        <v>4</v>
      </c>
      <c r="M17" s="60">
        <f t="shared" si="5"/>
        <v>40</v>
      </c>
      <c r="N17" s="49">
        <f>SUM('別表4-3'!N17+'別表4-2'!N17+'別表4-4'!N17)</f>
        <v>0</v>
      </c>
      <c r="O17" s="59">
        <f t="shared" si="6"/>
        <v>0</v>
      </c>
      <c r="P17" s="45">
        <f t="shared" si="7"/>
        <v>10</v>
      </c>
      <c r="Q17" s="60">
        <v>100</v>
      </c>
      <c r="R17" s="49">
        <f>SUM('別表4-3'!R17+'別表4-2'!R17+'別表4-4'!R17)</f>
        <v>2</v>
      </c>
      <c r="S17" s="59">
        <f t="shared" si="8"/>
        <v>20</v>
      </c>
      <c r="T17" s="50">
        <f>SUM('別表4-3'!T17+'別表4-2'!T17+'別表4-4'!T17)</f>
        <v>1</v>
      </c>
      <c r="U17" s="60">
        <f t="shared" si="9"/>
        <v>10</v>
      </c>
      <c r="V17" s="49">
        <f>SUM('別表4-3'!V17+'別表4-2'!V17+'別表4-4'!V17)</f>
        <v>5</v>
      </c>
      <c r="W17" s="59">
        <f t="shared" si="10"/>
        <v>50</v>
      </c>
      <c r="X17" s="50">
        <f>SUM('別表4-3'!X17+'別表4-2'!X17+'別表4-4'!X17)</f>
        <v>2</v>
      </c>
      <c r="Y17" s="60">
        <f t="shared" si="11"/>
        <v>20</v>
      </c>
      <c r="Z17" s="302">
        <f>SUM('別表4-3'!Z17+'別表4-2'!Z17+'別表4-4'!Z17)</f>
        <v>80</v>
      </c>
      <c r="AA17" s="302">
        <f>SUM('別表4-3'!AA17+'別表4-2'!AA17+'別表4-4'!AA17)</f>
        <v>1</v>
      </c>
      <c r="AB17" s="84">
        <f>SUM('別表4-3'!AB17+'別表4-2'!AB17+'別表4-4'!AB17)</f>
        <v>1</v>
      </c>
    </row>
    <row r="18" spans="2:28" ht="21.75" customHeight="1">
      <c r="B18" s="1" t="s">
        <v>355</v>
      </c>
      <c r="C18" s="51">
        <f t="shared" si="0"/>
        <v>89</v>
      </c>
      <c r="D18" s="45">
        <f t="shared" si="1"/>
        <v>38</v>
      </c>
      <c r="E18" s="60">
        <v>100</v>
      </c>
      <c r="F18" s="49">
        <f>SUM('別表4-3'!F18+'別表4-2'!F18+'別表4-4'!F18)</f>
        <v>7</v>
      </c>
      <c r="G18" s="59">
        <f t="shared" si="2"/>
        <v>18.421052631578945</v>
      </c>
      <c r="H18" s="50">
        <f>SUM('別表4-3'!H18+'別表4-2'!H18+'別表4-4'!H18)</f>
        <v>0</v>
      </c>
      <c r="I18" s="60">
        <f t="shared" si="3"/>
        <v>0</v>
      </c>
      <c r="J18" s="49">
        <f>SUM('別表4-3'!J18+'別表4-2'!J18+'別表4-4'!J18)</f>
        <v>17</v>
      </c>
      <c r="K18" s="59">
        <f t="shared" si="4"/>
        <v>44.73684210526316</v>
      </c>
      <c r="L18" s="50">
        <f>SUM('別表4-3'!L18+'別表4-2'!L18+'別表4-4'!L18)</f>
        <v>11</v>
      </c>
      <c r="M18" s="60">
        <f t="shared" si="5"/>
        <v>28.947368421052634</v>
      </c>
      <c r="N18" s="49">
        <f>SUM('別表4-3'!N18+'別表4-2'!N18+'別表4-4'!N18)</f>
        <v>3</v>
      </c>
      <c r="O18" s="59">
        <f t="shared" si="6"/>
        <v>7.894736842105263</v>
      </c>
      <c r="P18" s="45">
        <f t="shared" si="7"/>
        <v>38</v>
      </c>
      <c r="Q18" s="60">
        <v>100</v>
      </c>
      <c r="R18" s="49">
        <f>SUM('別表4-3'!R18+'別表4-2'!R18+'別表4-4'!R18)</f>
        <v>15</v>
      </c>
      <c r="S18" s="59">
        <f t="shared" si="8"/>
        <v>39.473684210526315</v>
      </c>
      <c r="T18" s="50">
        <f>SUM('別表4-3'!T18+'別表4-2'!T18+'別表4-4'!T18)</f>
        <v>9</v>
      </c>
      <c r="U18" s="60">
        <f t="shared" si="9"/>
        <v>23.684210526315788</v>
      </c>
      <c r="V18" s="49">
        <f>SUM('別表4-3'!V18+'別表4-2'!V18+'別表4-4'!V18)</f>
        <v>9</v>
      </c>
      <c r="W18" s="59">
        <f t="shared" si="10"/>
        <v>23.684210526315788</v>
      </c>
      <c r="X18" s="50">
        <f>SUM('別表4-3'!X18+'別表4-2'!X18+'別表4-4'!X18)</f>
        <v>5</v>
      </c>
      <c r="Y18" s="60">
        <f t="shared" si="11"/>
        <v>13.157894736842104</v>
      </c>
      <c r="Z18" s="302">
        <f>SUM('別表4-3'!Z18+'別表4-2'!Z18+'別表4-4'!Z18)</f>
        <v>47</v>
      </c>
      <c r="AA18" s="302">
        <f>SUM('別表4-3'!AA18+'別表4-2'!AA18+'別表4-4'!AA18)</f>
        <v>4</v>
      </c>
      <c r="AB18" s="84">
        <f>SUM('別表4-3'!AB18+'別表4-2'!AB18+'別表4-4'!AB18)</f>
        <v>0</v>
      </c>
    </row>
    <row r="19" spans="2:28" ht="21.75" customHeight="1">
      <c r="B19" s="1" t="s">
        <v>356</v>
      </c>
      <c r="C19" s="51">
        <f>SUM(D19+Z19+AA19+AB19)</f>
        <v>199</v>
      </c>
      <c r="D19" s="45">
        <f t="shared" si="1"/>
        <v>46</v>
      </c>
      <c r="E19" s="60">
        <v>100</v>
      </c>
      <c r="F19" s="49">
        <f>SUM('別表4-3'!F19+'別表4-2'!F19+'別表4-4'!F19)</f>
        <v>1</v>
      </c>
      <c r="G19" s="59">
        <f t="shared" si="2"/>
        <v>2.1739130434782608</v>
      </c>
      <c r="H19" s="50">
        <f>SUM('別表4-3'!H19+'別表4-2'!H19+'別表4-4'!H19)</f>
        <v>1</v>
      </c>
      <c r="I19" s="60">
        <f t="shared" si="3"/>
        <v>2.1739130434782608</v>
      </c>
      <c r="J19" s="49">
        <f>SUM('別表4-3'!J19+'別表4-2'!J19+'別表4-4'!J19)</f>
        <v>18</v>
      </c>
      <c r="K19" s="59">
        <f t="shared" si="4"/>
        <v>39.130434782608695</v>
      </c>
      <c r="L19" s="50">
        <f>SUM('別表4-3'!L19+'別表4-2'!L19+'別表4-4'!L19)</f>
        <v>26</v>
      </c>
      <c r="M19" s="60">
        <f t="shared" si="5"/>
        <v>56.52173913043478</v>
      </c>
      <c r="N19" s="49">
        <f>SUM('別表4-3'!N19+'別表4-2'!N19+'別表4-4'!N19)</f>
        <v>0</v>
      </c>
      <c r="O19" s="59">
        <f t="shared" si="6"/>
        <v>0</v>
      </c>
      <c r="P19" s="45">
        <f t="shared" si="7"/>
        <v>46</v>
      </c>
      <c r="Q19" s="60">
        <v>100</v>
      </c>
      <c r="R19" s="49">
        <f>SUM('別表4-3'!R19+'別表4-2'!R19+'別表4-4'!R19)</f>
        <v>20</v>
      </c>
      <c r="S19" s="59">
        <f t="shared" si="8"/>
        <v>43.47826086956522</v>
      </c>
      <c r="T19" s="50">
        <f>SUM('別表4-3'!T19+'別表4-2'!T19+'別表4-4'!T19)</f>
        <v>16</v>
      </c>
      <c r="U19" s="60">
        <f t="shared" si="9"/>
        <v>34.78260869565217</v>
      </c>
      <c r="V19" s="49">
        <f>SUM('別表4-3'!V19+'別表4-2'!V19+'別表4-4'!V19)</f>
        <v>5</v>
      </c>
      <c r="W19" s="59">
        <f t="shared" si="10"/>
        <v>10.869565217391305</v>
      </c>
      <c r="X19" s="50">
        <f>SUM('別表4-3'!X19+'別表4-2'!X19+'別表4-4'!X19)</f>
        <v>5</v>
      </c>
      <c r="Y19" s="60">
        <f t="shared" si="11"/>
        <v>10.869565217391305</v>
      </c>
      <c r="Z19" s="302">
        <f>SUM('別表4-3'!Z19+'別表4-2'!Z19+'別表4-4'!Z19)</f>
        <v>136</v>
      </c>
      <c r="AA19" s="302">
        <f>SUM('別表4-3'!AA19+'別表4-2'!AA19+'別表4-4'!AA19)</f>
        <v>16</v>
      </c>
      <c r="AB19" s="84">
        <f>SUM('別表4-3'!AB19+'別表4-2'!AB19+'別表4-4'!AB19)</f>
        <v>1</v>
      </c>
    </row>
    <row r="20" spans="2:28" ht="21.75" customHeight="1">
      <c r="B20" s="1" t="s">
        <v>357</v>
      </c>
      <c r="C20" s="51">
        <f>SUM(D20+Z20+AA20+AB20)</f>
        <v>21</v>
      </c>
      <c r="D20" s="45">
        <f>SUM(F20+H20+J20+L20+N20)</f>
        <v>8</v>
      </c>
      <c r="E20" s="60">
        <v>100</v>
      </c>
      <c r="F20" s="49">
        <f>SUM('別表4-3'!F20+'別表4-2'!F20+'別表4-4'!F21)</f>
        <v>1</v>
      </c>
      <c r="G20" s="59">
        <f>F20/D20*100</f>
        <v>12.5</v>
      </c>
      <c r="H20" s="50">
        <f>SUM('別表4-3'!H20+'別表4-2'!H20+'別表4-4'!H21)</f>
        <v>0</v>
      </c>
      <c r="I20" s="60">
        <f>H20/D20*100</f>
        <v>0</v>
      </c>
      <c r="J20" s="49">
        <f>SUM('別表4-3'!J20+'別表4-2'!J20+'別表4-4'!J21)</f>
        <v>1</v>
      </c>
      <c r="K20" s="59">
        <f>J20/D20*100</f>
        <v>12.5</v>
      </c>
      <c r="L20" s="50">
        <f>SUM('別表4-3'!L20+'別表4-2'!L20+'別表4-4'!L21)</f>
        <v>6</v>
      </c>
      <c r="M20" s="60">
        <f>L20/D20*100</f>
        <v>75</v>
      </c>
      <c r="N20" s="49">
        <f>SUM('別表4-3'!N20+'別表4-2'!N20+'別表4-4'!N21)</f>
        <v>0</v>
      </c>
      <c r="O20" s="59">
        <f>N20/D20*100</f>
        <v>0</v>
      </c>
      <c r="P20" s="45">
        <f>SUM(R20+T20+V20+X20)</f>
        <v>8</v>
      </c>
      <c r="Q20" s="60">
        <v>100</v>
      </c>
      <c r="R20" s="49">
        <f>SUM('別表4-3'!R20+'別表4-2'!R20+'別表4-4'!R21)</f>
        <v>8</v>
      </c>
      <c r="S20" s="59">
        <f>R20/P20*100</f>
        <v>100</v>
      </c>
      <c r="T20" s="50">
        <f>SUM('別表4-3'!T20+'別表4-2'!T20+'別表4-4'!T21)</f>
        <v>0</v>
      </c>
      <c r="U20" s="60">
        <f>T20/P20*100</f>
        <v>0</v>
      </c>
      <c r="V20" s="49">
        <f>SUM('別表4-3'!V20+'別表4-2'!V20+'別表4-4'!V21)</f>
        <v>0</v>
      </c>
      <c r="W20" s="59">
        <f>V20/P20*100</f>
        <v>0</v>
      </c>
      <c r="X20" s="50">
        <f>SUM('別表4-3'!X20+'別表4-2'!X20+'別表4-4'!X21)</f>
        <v>0</v>
      </c>
      <c r="Y20" s="60">
        <f>X20/P20*100</f>
        <v>0</v>
      </c>
      <c r="Z20" s="302">
        <f>SUM('別表4-3'!Z20+'別表4-2'!Z20+'別表4-4'!Z21)</f>
        <v>12</v>
      </c>
      <c r="AA20" s="302">
        <f>SUM('別表4-3'!AA20+'別表4-2'!AA20+'別表4-4'!AA21)</f>
        <v>1</v>
      </c>
      <c r="AB20" s="84">
        <f>SUM('別表4-3'!AB20+'別表4-2'!AB20+'別表4-4'!AB21)</f>
        <v>0</v>
      </c>
    </row>
    <row r="21" spans="2:28" ht="21.75" customHeight="1">
      <c r="B21" s="1" t="s">
        <v>358</v>
      </c>
      <c r="C21" s="51">
        <f t="shared" si="0"/>
        <v>110</v>
      </c>
      <c r="D21" s="45">
        <f t="shared" si="1"/>
        <v>53</v>
      </c>
      <c r="E21" s="60">
        <v>100</v>
      </c>
      <c r="F21" s="49">
        <f>SUM('別表4-3'!F21+'別表4-2'!F21+'別表4-4'!F21)</f>
        <v>1</v>
      </c>
      <c r="G21" s="59">
        <f t="shared" si="2"/>
        <v>1.8867924528301887</v>
      </c>
      <c r="H21" s="50">
        <f>SUM('別表4-3'!H21+'別表4-2'!H21+'別表4-4'!H21)</f>
        <v>0</v>
      </c>
      <c r="I21" s="60">
        <f t="shared" si="3"/>
        <v>0</v>
      </c>
      <c r="J21" s="49">
        <f>SUM('別表4-3'!J21+'別表4-2'!J21+'別表4-4'!J21)</f>
        <v>16</v>
      </c>
      <c r="K21" s="59">
        <f t="shared" si="4"/>
        <v>30.18867924528302</v>
      </c>
      <c r="L21" s="50">
        <f>SUM('別表4-3'!L21+'別表4-2'!L21+'別表4-4'!L21)</f>
        <v>36</v>
      </c>
      <c r="M21" s="60">
        <f t="shared" si="5"/>
        <v>67.9245283018868</v>
      </c>
      <c r="N21" s="49">
        <f>SUM('別表4-3'!N21+'別表4-2'!N21+'別表4-4'!N21)</f>
        <v>0</v>
      </c>
      <c r="O21" s="59">
        <f t="shared" si="6"/>
        <v>0</v>
      </c>
      <c r="P21" s="45">
        <f t="shared" si="7"/>
        <v>53</v>
      </c>
      <c r="Q21" s="60">
        <v>100</v>
      </c>
      <c r="R21" s="49">
        <f>SUM('別表4-3'!R21+'別表4-2'!R21+'別表4-4'!R21)</f>
        <v>27</v>
      </c>
      <c r="S21" s="59">
        <f t="shared" si="8"/>
        <v>50.943396226415096</v>
      </c>
      <c r="T21" s="50">
        <f>SUM('別表4-3'!T21+'別表4-2'!T21+'別表4-4'!T21)</f>
        <v>13</v>
      </c>
      <c r="U21" s="60">
        <f t="shared" si="9"/>
        <v>24.528301886792452</v>
      </c>
      <c r="V21" s="49">
        <f>SUM('別表4-3'!V21+'別表4-2'!V21+'別表4-4'!V21)</f>
        <v>13</v>
      </c>
      <c r="W21" s="59">
        <f t="shared" si="10"/>
        <v>24.528301886792452</v>
      </c>
      <c r="X21" s="50">
        <f>SUM('別表4-3'!X21+'別表4-2'!X21+'別表4-4'!X21)</f>
        <v>0</v>
      </c>
      <c r="Y21" s="60">
        <f t="shared" si="11"/>
        <v>0</v>
      </c>
      <c r="Z21" s="302">
        <f>SUM('別表4-3'!Z21+'別表4-2'!Z21+'別表4-4'!Z21)</f>
        <v>45</v>
      </c>
      <c r="AA21" s="302">
        <f>SUM('別表4-3'!AA21+'別表4-2'!AA21+'別表4-4'!AA21)</f>
        <v>12</v>
      </c>
      <c r="AB21" s="84">
        <f>SUM('別表4-3'!AB21+'別表4-2'!AB21+'別表4-4'!AB21)</f>
        <v>0</v>
      </c>
    </row>
    <row r="22" spans="2:28" ht="21.75" customHeight="1">
      <c r="B22" s="1" t="s">
        <v>359</v>
      </c>
      <c r="C22" s="51">
        <f t="shared" si="0"/>
        <v>444</v>
      </c>
      <c r="D22" s="45">
        <f t="shared" si="1"/>
        <v>15</v>
      </c>
      <c r="E22" s="60">
        <v>100</v>
      </c>
      <c r="F22" s="49">
        <f>SUM('別表4-3'!F22+'別表4-2'!F22+'別表4-4'!F22)</f>
        <v>2</v>
      </c>
      <c r="G22" s="59">
        <f t="shared" si="2"/>
        <v>13.333333333333334</v>
      </c>
      <c r="H22" s="50">
        <f>SUM('別表4-3'!H22+'別表4-2'!H22+'別表4-4'!H22)</f>
        <v>0</v>
      </c>
      <c r="I22" s="60">
        <f t="shared" si="3"/>
        <v>0</v>
      </c>
      <c r="J22" s="49">
        <f>SUM('別表4-3'!J22+'別表4-2'!J22+'別表4-4'!J22)</f>
        <v>4</v>
      </c>
      <c r="K22" s="59">
        <f t="shared" si="4"/>
        <v>26.666666666666668</v>
      </c>
      <c r="L22" s="50">
        <f>SUM('別表4-3'!L22+'別表4-2'!L22+'別表4-4'!L22)</f>
        <v>9</v>
      </c>
      <c r="M22" s="60">
        <f t="shared" si="5"/>
        <v>60</v>
      </c>
      <c r="N22" s="49">
        <f>SUM('別表4-3'!N22+'別表4-2'!N22+'別表4-4'!N22)</f>
        <v>0</v>
      </c>
      <c r="O22" s="59">
        <f t="shared" si="6"/>
        <v>0</v>
      </c>
      <c r="P22" s="45">
        <f t="shared" si="7"/>
        <v>15</v>
      </c>
      <c r="Q22" s="60">
        <v>100</v>
      </c>
      <c r="R22" s="49">
        <f>SUM('別表4-3'!R22+'別表4-2'!R22+'別表4-4'!R22)</f>
        <v>8</v>
      </c>
      <c r="S22" s="59">
        <f t="shared" si="8"/>
        <v>53.333333333333336</v>
      </c>
      <c r="T22" s="50">
        <f>SUM('別表4-3'!T22+'別表4-2'!T22+'別表4-4'!T22)</f>
        <v>3</v>
      </c>
      <c r="U22" s="60">
        <f t="shared" si="9"/>
        <v>20</v>
      </c>
      <c r="V22" s="49">
        <f>SUM('別表4-3'!V22+'別表4-2'!V22+'別表4-4'!V22)</f>
        <v>2</v>
      </c>
      <c r="W22" s="59">
        <f t="shared" si="10"/>
        <v>13.333333333333334</v>
      </c>
      <c r="X22" s="50">
        <f>SUM('別表4-3'!X22+'別表4-2'!X22+'別表4-4'!X22)</f>
        <v>2</v>
      </c>
      <c r="Y22" s="60">
        <f t="shared" si="11"/>
        <v>13.333333333333334</v>
      </c>
      <c r="Z22" s="302">
        <f>SUM('別表4-3'!Z22+'別表4-2'!Z22+'別表4-4'!Z22)</f>
        <v>426</v>
      </c>
      <c r="AA22" s="302">
        <f>SUM('別表4-3'!AA22+'別表4-2'!AA22+'別表4-4'!AA22)</f>
        <v>3</v>
      </c>
      <c r="AB22" s="84">
        <f>SUM('別表4-3'!AB22+'別表4-2'!AB22+'別表4-4'!AB22)</f>
        <v>0</v>
      </c>
    </row>
    <row r="23" spans="2:28" ht="21.75" customHeight="1">
      <c r="B23" s="1" t="s">
        <v>360</v>
      </c>
      <c r="C23" s="51">
        <f t="shared" si="0"/>
        <v>79</v>
      </c>
      <c r="D23" s="45">
        <f t="shared" si="1"/>
        <v>12</v>
      </c>
      <c r="E23" s="60">
        <v>100</v>
      </c>
      <c r="F23" s="49">
        <f>SUM('別表4-3'!F23+'別表4-2'!F23+'別表4-4'!F23)</f>
        <v>1</v>
      </c>
      <c r="G23" s="59">
        <f t="shared" si="2"/>
        <v>8.333333333333332</v>
      </c>
      <c r="H23" s="50">
        <f>SUM('別表4-3'!H23+'別表4-2'!H23+'別表4-4'!H23)</f>
        <v>0</v>
      </c>
      <c r="I23" s="60">
        <f t="shared" si="3"/>
        <v>0</v>
      </c>
      <c r="J23" s="49">
        <f>SUM('別表4-3'!J23+'別表4-2'!J23+'別表4-4'!J23)</f>
        <v>2</v>
      </c>
      <c r="K23" s="59">
        <f t="shared" si="4"/>
        <v>16.666666666666664</v>
      </c>
      <c r="L23" s="50">
        <f>SUM('別表4-3'!L23+'別表4-2'!L23+'別表4-4'!L23)</f>
        <v>9</v>
      </c>
      <c r="M23" s="60">
        <f t="shared" si="5"/>
        <v>75</v>
      </c>
      <c r="N23" s="49">
        <f>SUM('別表4-3'!N23+'別表4-2'!N23+'別表4-4'!N23)</f>
        <v>0</v>
      </c>
      <c r="O23" s="59">
        <f t="shared" si="6"/>
        <v>0</v>
      </c>
      <c r="P23" s="45">
        <f t="shared" si="7"/>
        <v>12</v>
      </c>
      <c r="Q23" s="60">
        <v>100</v>
      </c>
      <c r="R23" s="49">
        <f>SUM('別表4-3'!R23+'別表4-2'!R23+'別表4-4'!R23)</f>
        <v>7</v>
      </c>
      <c r="S23" s="59">
        <f t="shared" si="8"/>
        <v>58.333333333333336</v>
      </c>
      <c r="T23" s="50">
        <f>SUM('別表4-3'!T23+'別表4-2'!T23+'別表4-4'!T23)</f>
        <v>2</v>
      </c>
      <c r="U23" s="60">
        <f t="shared" si="9"/>
        <v>16.666666666666664</v>
      </c>
      <c r="V23" s="49">
        <f>SUM('別表4-3'!V23+'別表4-2'!V23+'別表4-4'!V23)</f>
        <v>3</v>
      </c>
      <c r="W23" s="59">
        <f t="shared" si="10"/>
        <v>25</v>
      </c>
      <c r="X23" s="50">
        <f>SUM('別表4-3'!X23+'別表4-2'!X23+'別表4-4'!X23)</f>
        <v>0</v>
      </c>
      <c r="Y23" s="60">
        <f t="shared" si="11"/>
        <v>0</v>
      </c>
      <c r="Z23" s="302">
        <f>SUM('別表4-3'!Z23+'別表4-2'!Z23+'別表4-4'!Z23)</f>
        <v>67</v>
      </c>
      <c r="AA23" s="302">
        <f>SUM('別表4-3'!AA23+'別表4-2'!AA23+'別表4-4'!AA23)</f>
        <v>0</v>
      </c>
      <c r="AB23" s="84">
        <f>SUM('別表4-3'!AB23+'別表4-2'!AB23+'別表4-4'!AB23)</f>
        <v>0</v>
      </c>
    </row>
    <row r="24" spans="2:28" ht="21.75" customHeight="1">
      <c r="B24" s="1" t="s">
        <v>361</v>
      </c>
      <c r="C24" s="51">
        <f t="shared" si="0"/>
        <v>19</v>
      </c>
      <c r="D24" s="45">
        <f t="shared" si="1"/>
        <v>5</v>
      </c>
      <c r="E24" s="60">
        <v>100</v>
      </c>
      <c r="F24" s="49">
        <f>SUM('別表4-3'!F24+'別表4-2'!F24+'別表4-4'!F24)</f>
        <v>0</v>
      </c>
      <c r="G24" s="59">
        <f t="shared" si="2"/>
        <v>0</v>
      </c>
      <c r="H24" s="50">
        <f>SUM('別表4-3'!H24+'別表4-2'!H24+'別表4-4'!H24)</f>
        <v>0</v>
      </c>
      <c r="I24" s="60">
        <f t="shared" si="3"/>
        <v>0</v>
      </c>
      <c r="J24" s="49">
        <f>SUM('別表4-3'!J24+'別表4-2'!J24+'別表4-4'!J24)</f>
        <v>3</v>
      </c>
      <c r="K24" s="59">
        <f t="shared" si="4"/>
        <v>60</v>
      </c>
      <c r="L24" s="50">
        <f>SUM('別表4-3'!L24+'別表4-2'!L24+'別表4-4'!L24)</f>
        <v>2</v>
      </c>
      <c r="M24" s="60">
        <f t="shared" si="5"/>
        <v>40</v>
      </c>
      <c r="N24" s="49">
        <f>SUM('別表4-3'!N24+'別表4-2'!N24+'別表4-4'!N24)</f>
        <v>0</v>
      </c>
      <c r="O24" s="59">
        <f t="shared" si="6"/>
        <v>0</v>
      </c>
      <c r="P24" s="45">
        <f t="shared" si="7"/>
        <v>5</v>
      </c>
      <c r="Q24" s="60">
        <v>100</v>
      </c>
      <c r="R24" s="49">
        <f>SUM('別表4-3'!R24+'別表4-2'!R24+'別表4-4'!R24)</f>
        <v>3</v>
      </c>
      <c r="S24" s="59">
        <f t="shared" si="8"/>
        <v>60</v>
      </c>
      <c r="T24" s="50">
        <f>SUM('別表4-3'!T24+'別表4-2'!T24+'別表4-4'!T24)</f>
        <v>0</v>
      </c>
      <c r="U24" s="60">
        <f t="shared" si="9"/>
        <v>0</v>
      </c>
      <c r="V24" s="49">
        <f>SUM('別表4-3'!V24+'別表4-2'!V24+'別表4-4'!V24)</f>
        <v>2</v>
      </c>
      <c r="W24" s="59">
        <f t="shared" si="10"/>
        <v>40</v>
      </c>
      <c r="X24" s="50">
        <f>SUM('別表4-3'!X24+'別表4-2'!X24+'別表4-4'!X24)</f>
        <v>0</v>
      </c>
      <c r="Y24" s="60">
        <f t="shared" si="11"/>
        <v>0</v>
      </c>
      <c r="Z24" s="302">
        <f>SUM('別表4-3'!Z24+'別表4-2'!Z24+'別表4-4'!Z24)</f>
        <v>12</v>
      </c>
      <c r="AA24" s="302">
        <f>SUM('別表4-3'!AA24+'別表4-2'!AA24+'別表4-4'!AA24)</f>
        <v>2</v>
      </c>
      <c r="AB24" s="84">
        <f>SUM('別表4-3'!AB24+'別表4-2'!AB24+'別表4-4'!AB24)</f>
        <v>0</v>
      </c>
    </row>
    <row r="25" spans="2:28" ht="21.75" customHeight="1">
      <c r="B25" s="1" t="s">
        <v>362</v>
      </c>
      <c r="C25" s="51">
        <f t="shared" si="0"/>
        <v>76</v>
      </c>
      <c r="D25" s="45">
        <f t="shared" si="1"/>
        <v>6</v>
      </c>
      <c r="E25" s="60">
        <v>100</v>
      </c>
      <c r="F25" s="49">
        <f>SUM('別表4-3'!F25+'別表4-2'!F25+'別表4-4'!F25)</f>
        <v>2</v>
      </c>
      <c r="G25" s="59">
        <f t="shared" si="2"/>
        <v>33.33333333333333</v>
      </c>
      <c r="H25" s="50">
        <f>SUM('別表4-3'!H25+'別表4-2'!H25+'別表4-4'!H25)</f>
        <v>0</v>
      </c>
      <c r="I25" s="60">
        <f t="shared" si="3"/>
        <v>0</v>
      </c>
      <c r="J25" s="49">
        <f>SUM('別表4-3'!J25+'別表4-2'!J25+'別表4-4'!J25)</f>
        <v>1</v>
      </c>
      <c r="K25" s="59">
        <f t="shared" si="4"/>
        <v>16.666666666666664</v>
      </c>
      <c r="L25" s="50">
        <f>SUM('別表4-3'!L25+'別表4-2'!L25+'別表4-4'!L25)</f>
        <v>3</v>
      </c>
      <c r="M25" s="60">
        <f t="shared" si="5"/>
        <v>50</v>
      </c>
      <c r="N25" s="49">
        <f>SUM('別表4-3'!N25+'別表4-2'!N25+'別表4-4'!N25)</f>
        <v>0</v>
      </c>
      <c r="O25" s="59">
        <f t="shared" si="6"/>
        <v>0</v>
      </c>
      <c r="P25" s="45">
        <f t="shared" si="7"/>
        <v>6</v>
      </c>
      <c r="Q25" s="60">
        <v>100</v>
      </c>
      <c r="R25" s="49">
        <f>SUM('別表4-3'!R25+'別表4-2'!R25+'別表4-4'!R25)</f>
        <v>3</v>
      </c>
      <c r="S25" s="59">
        <f t="shared" si="8"/>
        <v>50</v>
      </c>
      <c r="T25" s="50">
        <f>SUM('別表4-3'!T25+'別表4-2'!T25+'別表4-4'!T25)</f>
        <v>2</v>
      </c>
      <c r="U25" s="60">
        <f t="shared" si="9"/>
        <v>33.33333333333333</v>
      </c>
      <c r="V25" s="49">
        <f>SUM('別表4-3'!V25+'別表4-2'!V25+'別表4-4'!V25)</f>
        <v>0</v>
      </c>
      <c r="W25" s="59">
        <f t="shared" si="10"/>
        <v>0</v>
      </c>
      <c r="X25" s="50">
        <f>SUM('別表4-3'!X25+'別表4-2'!X25+'別表4-4'!X25)</f>
        <v>1</v>
      </c>
      <c r="Y25" s="60">
        <f t="shared" si="11"/>
        <v>16.666666666666664</v>
      </c>
      <c r="Z25" s="302">
        <f>SUM('別表4-3'!Z25+'別表4-2'!Z25+'別表4-4'!Z25)</f>
        <v>60</v>
      </c>
      <c r="AA25" s="302">
        <f>SUM('別表4-3'!AA25+'別表4-2'!AA25+'別表4-4'!AA25)</f>
        <v>10</v>
      </c>
      <c r="AB25" s="84">
        <f>SUM('別表4-3'!AB25+'別表4-2'!AB25+'別表4-4'!AB25)</f>
        <v>0</v>
      </c>
    </row>
    <row r="26" spans="2:28" ht="21.75" customHeight="1" thickBot="1">
      <c r="B26" s="332" t="s">
        <v>363</v>
      </c>
      <c r="C26" s="333">
        <f t="shared" si="0"/>
        <v>30</v>
      </c>
      <c r="D26" s="334">
        <f t="shared" si="1"/>
        <v>1</v>
      </c>
      <c r="E26" s="337">
        <v>100</v>
      </c>
      <c r="F26" s="338">
        <f>SUM('別表4-3'!F26+'別表4-2'!F26+'別表4-4'!F26)</f>
        <v>1</v>
      </c>
      <c r="G26" s="339">
        <f t="shared" si="2"/>
        <v>100</v>
      </c>
      <c r="H26" s="336">
        <f>SUM('別表4-3'!H26+'別表4-2'!H26+'別表4-4'!H26)</f>
        <v>0</v>
      </c>
      <c r="I26" s="337">
        <f t="shared" si="3"/>
        <v>0</v>
      </c>
      <c r="J26" s="338">
        <f>SUM('別表4-3'!J26+'別表4-2'!J26+'別表4-4'!J26)</f>
        <v>0</v>
      </c>
      <c r="K26" s="339">
        <f t="shared" si="4"/>
        <v>0</v>
      </c>
      <c r="L26" s="336">
        <f>SUM('別表4-3'!L26+'別表4-2'!L26+'別表4-4'!L26)</f>
        <v>0</v>
      </c>
      <c r="M26" s="337">
        <f t="shared" si="5"/>
        <v>0</v>
      </c>
      <c r="N26" s="338">
        <f>SUM('別表4-3'!N26+'別表4-2'!N26+'別表4-4'!N26)</f>
        <v>0</v>
      </c>
      <c r="O26" s="339">
        <f t="shared" si="6"/>
        <v>0</v>
      </c>
      <c r="P26" s="334">
        <f t="shared" si="7"/>
        <v>1</v>
      </c>
      <c r="Q26" s="337">
        <v>100</v>
      </c>
      <c r="R26" s="338">
        <f>SUM('別表4-3'!R26+'別表4-2'!R26+'別表4-4'!R26)</f>
        <v>0</v>
      </c>
      <c r="S26" s="339">
        <f t="shared" si="8"/>
        <v>0</v>
      </c>
      <c r="T26" s="336">
        <f>SUM('別表4-3'!T26+'別表4-2'!T26+'別表4-4'!T26)</f>
        <v>0</v>
      </c>
      <c r="U26" s="337">
        <f t="shared" si="9"/>
        <v>0</v>
      </c>
      <c r="V26" s="338">
        <f>SUM('別表4-3'!V26+'別表4-2'!V26+'別表4-4'!V26)</f>
        <v>1</v>
      </c>
      <c r="W26" s="339">
        <f t="shared" si="10"/>
        <v>100</v>
      </c>
      <c r="X26" s="336">
        <f>SUM('別表4-3'!X26+'別表4-2'!X26+'別表4-4'!X26)</f>
        <v>0</v>
      </c>
      <c r="Y26" s="337">
        <f t="shared" si="11"/>
        <v>0</v>
      </c>
      <c r="Z26" s="342">
        <f>SUM('別表4-3'!Z26+'別表4-2'!Z26+'別表4-4'!Z26)</f>
        <v>28</v>
      </c>
      <c r="AA26" s="342">
        <f>SUM('別表4-3'!AA26+'別表4-2'!AA26+'別表4-4'!AA26)</f>
        <v>1</v>
      </c>
      <c r="AB26" s="343">
        <f>SUM('別表4-3'!AB26+'別表4-2'!AB26+'別表4-4'!AB26)</f>
        <v>0</v>
      </c>
    </row>
    <row r="27" spans="2:28" ht="21.75" customHeight="1" thickTop="1">
      <c r="B27" s="11" t="s">
        <v>3</v>
      </c>
      <c r="C27" s="85">
        <f>SUM(D27+Z27+AA27+AB27)</f>
        <v>1995</v>
      </c>
      <c r="D27" s="55">
        <f>SUM(D7:D26)</f>
        <v>319</v>
      </c>
      <c r="E27" s="76">
        <v>100</v>
      </c>
      <c r="F27" s="53">
        <f>SUM(F7:F26)</f>
        <v>22</v>
      </c>
      <c r="G27" s="304">
        <f>F27/D27*100</f>
        <v>6.896551724137931</v>
      </c>
      <c r="H27" s="55">
        <f>SUM(H7:H26)</f>
        <v>4</v>
      </c>
      <c r="I27" s="74">
        <f>H27/D27*100</f>
        <v>1.2539184952978055</v>
      </c>
      <c r="J27" s="53">
        <f>SUM(J7:J26)</f>
        <v>103</v>
      </c>
      <c r="K27" s="304">
        <f t="shared" si="4"/>
        <v>32.288401253918494</v>
      </c>
      <c r="L27" s="55">
        <f>SUM(L7:L26)</f>
        <v>184</v>
      </c>
      <c r="M27" s="74">
        <f t="shared" si="5"/>
        <v>57.68025078369906</v>
      </c>
      <c r="N27" s="53">
        <f>SUM(N7:N26)</f>
        <v>6</v>
      </c>
      <c r="O27" s="304">
        <f t="shared" si="6"/>
        <v>1.8808777429467085</v>
      </c>
      <c r="P27" s="55">
        <f>SUM(P7:P26)</f>
        <v>319</v>
      </c>
      <c r="Q27" s="77">
        <v>100</v>
      </c>
      <c r="R27" s="53">
        <f>SUM(R7:R26)</f>
        <v>138</v>
      </c>
      <c r="S27" s="304">
        <f>R27/P27*100</f>
        <v>43.260188087774296</v>
      </c>
      <c r="T27" s="55">
        <f>SUM(T7:T26)</f>
        <v>80</v>
      </c>
      <c r="U27" s="74">
        <f t="shared" si="9"/>
        <v>25.07836990595611</v>
      </c>
      <c r="V27" s="53">
        <f>SUM(V7:V26)</f>
        <v>72</v>
      </c>
      <c r="W27" s="304">
        <f t="shared" si="10"/>
        <v>22.570532915360502</v>
      </c>
      <c r="X27" s="55">
        <f>SUM(X7:X26)</f>
        <v>29</v>
      </c>
      <c r="Y27" s="74">
        <f t="shared" si="11"/>
        <v>9.090909090909092</v>
      </c>
      <c r="Z27" s="85">
        <f>SUM(Z7:Z26)</f>
        <v>1572</v>
      </c>
      <c r="AA27" s="85">
        <f>SUM(AA7:AA26)</f>
        <v>102</v>
      </c>
      <c r="AB27" s="85">
        <f>SUM(AB7:AB26)</f>
        <v>2</v>
      </c>
    </row>
    <row r="28" spans="4:28" ht="21.75" customHeight="1">
      <c r="D28" s="41"/>
      <c r="E28" s="41"/>
      <c r="F28" s="41"/>
      <c r="G28" s="41"/>
      <c r="H28" s="41"/>
      <c r="I28" s="41"/>
      <c r="J28" s="41"/>
      <c r="K28" s="41"/>
      <c r="L28" s="41"/>
      <c r="M28" s="41"/>
      <c r="N28" s="41"/>
      <c r="O28" s="41"/>
      <c r="P28" s="41"/>
      <c r="Q28" s="41"/>
      <c r="R28" s="41"/>
      <c r="S28" s="41"/>
      <c r="T28" s="41"/>
      <c r="U28" s="41"/>
      <c r="V28" s="41"/>
      <c r="W28" s="41"/>
      <c r="X28" s="41"/>
      <c r="Y28" s="41"/>
      <c r="Z28" s="41"/>
      <c r="AA28" s="41"/>
      <c r="AB28" s="41"/>
    </row>
    <row r="29" spans="3:28" ht="12.75">
      <c r="C29" s="86"/>
      <c r="D29" s="41"/>
      <c r="E29" s="41"/>
      <c r="F29" s="41"/>
      <c r="G29" s="41"/>
      <c r="H29" s="41"/>
      <c r="I29" s="41"/>
      <c r="J29" s="41"/>
      <c r="K29" s="41"/>
      <c r="L29" s="41"/>
      <c r="M29" s="41"/>
      <c r="N29" s="41"/>
      <c r="O29" s="41"/>
      <c r="P29" s="41"/>
      <c r="Q29" s="41"/>
      <c r="R29" s="41"/>
      <c r="S29" s="41"/>
      <c r="T29" s="41"/>
      <c r="U29" s="41"/>
      <c r="V29" s="41"/>
      <c r="W29" s="41"/>
      <c r="X29" s="41"/>
      <c r="Y29" s="41"/>
      <c r="Z29" s="41"/>
      <c r="AA29" s="41"/>
      <c r="AB29" s="41"/>
    </row>
    <row r="30" spans="4:28" ht="12.75">
      <c r="D30" s="41"/>
      <c r="E30" s="41"/>
      <c r="F30" s="41"/>
      <c r="G30" s="41"/>
      <c r="H30" s="41"/>
      <c r="I30" s="41"/>
      <c r="J30" s="41"/>
      <c r="K30" s="41"/>
      <c r="L30" s="41"/>
      <c r="M30" s="41"/>
      <c r="N30" s="41"/>
      <c r="O30" s="41"/>
      <c r="P30" s="41"/>
      <c r="Q30" s="41"/>
      <c r="R30" s="41"/>
      <c r="S30" s="41"/>
      <c r="T30" s="41"/>
      <c r="U30" s="41"/>
      <c r="V30" s="41"/>
      <c r="W30" s="41"/>
      <c r="X30" s="41"/>
      <c r="Y30" s="41"/>
      <c r="Z30" s="41"/>
      <c r="AA30" s="41"/>
      <c r="AB30" s="41"/>
    </row>
    <row r="31" spans="4:28" ht="12.75">
      <c r="D31" s="41"/>
      <c r="E31" s="41"/>
      <c r="F31" s="41"/>
      <c r="G31" s="41"/>
      <c r="H31" s="41"/>
      <c r="I31" s="41"/>
      <c r="J31" s="41"/>
      <c r="K31" s="41"/>
      <c r="L31" s="41"/>
      <c r="M31" s="41"/>
      <c r="N31" s="41"/>
      <c r="O31" s="41"/>
      <c r="P31" s="41"/>
      <c r="Q31" s="41"/>
      <c r="R31" s="41"/>
      <c r="S31" s="41"/>
      <c r="T31" s="41"/>
      <c r="U31" s="41"/>
      <c r="V31" s="41"/>
      <c r="W31" s="41"/>
      <c r="X31" s="41"/>
      <c r="Y31" s="41"/>
      <c r="Z31" s="41"/>
      <c r="AA31" s="41"/>
      <c r="AB31" s="41"/>
    </row>
    <row r="32" spans="4:28" ht="12.75">
      <c r="D32" s="41"/>
      <c r="E32" s="41"/>
      <c r="F32" s="41"/>
      <c r="G32" s="41"/>
      <c r="H32" s="41"/>
      <c r="I32" s="41"/>
      <c r="J32" s="41"/>
      <c r="K32" s="41"/>
      <c r="L32" s="41"/>
      <c r="M32" s="41"/>
      <c r="N32" s="41"/>
      <c r="O32" s="41"/>
      <c r="P32" s="41"/>
      <c r="Q32" s="41"/>
      <c r="R32" s="41"/>
      <c r="S32" s="41"/>
      <c r="T32" s="41"/>
      <c r="U32" s="41"/>
      <c r="V32" s="41"/>
      <c r="W32" s="41"/>
      <c r="X32" s="41"/>
      <c r="Y32" s="41"/>
      <c r="Z32" s="41"/>
      <c r="AA32" s="41"/>
      <c r="AB32" s="41"/>
    </row>
    <row r="33" spans="4:28" ht="12.75">
      <c r="D33" s="41"/>
      <c r="E33" s="41"/>
      <c r="F33" s="41"/>
      <c r="G33" s="41"/>
      <c r="H33" s="41"/>
      <c r="I33" s="41"/>
      <c r="J33" s="41"/>
      <c r="K33" s="41"/>
      <c r="L33" s="41"/>
      <c r="M33" s="41"/>
      <c r="N33" s="41"/>
      <c r="O33" s="41"/>
      <c r="P33" s="41"/>
      <c r="Q33" s="41"/>
      <c r="R33" s="41"/>
      <c r="S33" s="41"/>
      <c r="T33" s="41"/>
      <c r="U33" s="41"/>
      <c r="V33" s="41"/>
      <c r="W33" s="41"/>
      <c r="X33" s="41"/>
      <c r="Y33" s="41"/>
      <c r="Z33" s="41"/>
      <c r="AA33" s="41"/>
      <c r="AB33" s="41"/>
    </row>
    <row r="34" spans="4:28" ht="12.75">
      <c r="D34" s="41"/>
      <c r="E34" s="41"/>
      <c r="F34" s="41"/>
      <c r="G34" s="41"/>
      <c r="H34" s="41"/>
      <c r="I34" s="41"/>
      <c r="J34" s="41"/>
      <c r="K34" s="41"/>
      <c r="L34" s="41"/>
      <c r="M34" s="41"/>
      <c r="N34" s="41"/>
      <c r="O34" s="41"/>
      <c r="P34" s="41"/>
      <c r="Q34" s="41"/>
      <c r="R34" s="41"/>
      <c r="S34" s="41"/>
      <c r="T34" s="41"/>
      <c r="U34" s="41"/>
      <c r="V34" s="41"/>
      <c r="W34" s="41"/>
      <c r="X34" s="41"/>
      <c r="Y34" s="41"/>
      <c r="Z34" s="41"/>
      <c r="AA34" s="41"/>
      <c r="AB34" s="41"/>
    </row>
  </sheetData>
  <sheetProtection/>
  <mergeCells count="17">
    <mergeCell ref="B2:AB2"/>
    <mergeCell ref="P4:Y4"/>
    <mergeCell ref="R5:S5"/>
    <mergeCell ref="B4:B6"/>
    <mergeCell ref="C4:C6"/>
    <mergeCell ref="D4:O4"/>
    <mergeCell ref="F5:G5"/>
    <mergeCell ref="H5:I5"/>
    <mergeCell ref="J5:K5"/>
    <mergeCell ref="L5:M5"/>
    <mergeCell ref="AB4:AB5"/>
    <mergeCell ref="N5:O5"/>
    <mergeCell ref="T5:U5"/>
    <mergeCell ref="V5:W5"/>
    <mergeCell ref="X5:Y5"/>
    <mergeCell ref="Z4:Z5"/>
    <mergeCell ref="AA4:AA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B1:AB34"/>
  <sheetViews>
    <sheetView view="pageBreakPreview" zoomScale="80" zoomScaleNormal="75" zoomScaleSheetLayoutView="80" zoomScalePageLayoutView="0" workbookViewId="0" topLeftCell="A1">
      <pane xSplit="2" ySplit="5" topLeftCell="C15" activePane="bottomRight" state="frozen"/>
      <selection pane="topLeft" activeCell="L16" sqref="L16"/>
      <selection pane="topRight" activeCell="L16" sqref="L16"/>
      <selection pane="bottomLeft" activeCell="L16" sqref="L16"/>
      <selection pane="bottomRight" activeCell="H12" sqref="H12"/>
    </sheetView>
  </sheetViews>
  <sheetFormatPr defaultColWidth="9.00390625" defaultRowHeight="13.5"/>
  <cols>
    <col min="1" max="1" width="2.875" style="40" customWidth="1"/>
    <col min="2" max="2" width="17.00390625" style="40" customWidth="1"/>
    <col min="3" max="4" width="8.375" style="40" customWidth="1"/>
    <col min="5" max="5" width="7.125" style="40" customWidth="1"/>
    <col min="6" max="6" width="8.375" style="40" customWidth="1"/>
    <col min="7" max="7" width="9.1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125" style="40" customWidth="1"/>
    <col min="14" max="14" width="7.875" style="40" customWidth="1"/>
    <col min="15" max="15" width="8.375" style="40" customWidth="1"/>
    <col min="16" max="16" width="8.875" style="40" customWidth="1"/>
    <col min="17" max="17" width="7.375" style="40" customWidth="1"/>
    <col min="18" max="18" width="8.875" style="40" customWidth="1"/>
    <col min="19" max="19" width="8.50390625" style="40" customWidth="1"/>
    <col min="20" max="20" width="8.875" style="40" customWidth="1"/>
    <col min="21" max="21" width="8.125" style="40" customWidth="1"/>
    <col min="22" max="22" width="8.875" style="40" customWidth="1"/>
    <col min="23" max="23" width="8.50390625" style="40" customWidth="1"/>
    <col min="24" max="24" width="8.87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18" customHeight="1">
      <c r="B1" s="2" t="s">
        <v>25</v>
      </c>
      <c r="C1" s="2"/>
      <c r="D1" s="2"/>
      <c r="E1" s="2"/>
      <c r="F1" s="2"/>
      <c r="G1" s="2"/>
      <c r="H1" s="2"/>
      <c r="I1" s="2"/>
      <c r="J1" s="2"/>
      <c r="K1" s="2"/>
      <c r="L1" s="2"/>
      <c r="M1" s="2"/>
      <c r="N1" s="2"/>
      <c r="O1" s="2"/>
      <c r="P1" s="2"/>
      <c r="Q1" s="2"/>
      <c r="R1" s="2"/>
      <c r="S1" s="2"/>
      <c r="T1" s="2"/>
      <c r="U1" s="2"/>
      <c r="V1" s="2"/>
      <c r="W1" s="2"/>
      <c r="X1" s="2"/>
      <c r="Y1" s="2"/>
      <c r="Z1" s="2"/>
    </row>
    <row r="2" spans="2:28" s="78" customFormat="1" ht="18" customHeight="1">
      <c r="B2" s="496" t="s">
        <v>37</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row>
    <row r="3" spans="2:28" s="78" customFormat="1" ht="18" customHeight="1">
      <c r="B3" s="79" t="s">
        <v>43</v>
      </c>
      <c r="C3" s="79"/>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21" t="s">
        <v>0</v>
      </c>
      <c r="C4" s="518" t="s">
        <v>1</v>
      </c>
      <c r="D4" s="483" t="s">
        <v>32</v>
      </c>
      <c r="E4" s="494"/>
      <c r="F4" s="494"/>
      <c r="G4" s="494"/>
      <c r="H4" s="494"/>
      <c r="I4" s="494"/>
      <c r="J4" s="494"/>
      <c r="K4" s="494"/>
      <c r="L4" s="494"/>
      <c r="M4" s="494"/>
      <c r="N4" s="494"/>
      <c r="O4" s="495"/>
      <c r="P4" s="514" t="s">
        <v>32</v>
      </c>
      <c r="Q4" s="515"/>
      <c r="R4" s="515"/>
      <c r="S4" s="515"/>
      <c r="T4" s="515"/>
      <c r="U4" s="515"/>
      <c r="V4" s="515"/>
      <c r="W4" s="515"/>
      <c r="X4" s="515"/>
      <c r="Y4" s="515"/>
      <c r="Z4" s="483" t="s">
        <v>22</v>
      </c>
      <c r="AA4" s="483" t="s">
        <v>2</v>
      </c>
      <c r="AB4" s="518" t="s">
        <v>40</v>
      </c>
    </row>
    <row r="5" spans="2:28" ht="26.25" customHeight="1">
      <c r="B5" s="522"/>
      <c r="C5" s="524"/>
      <c r="D5" s="12"/>
      <c r="E5" s="13"/>
      <c r="F5" s="487" t="s">
        <v>23</v>
      </c>
      <c r="G5" s="488"/>
      <c r="H5" s="487" t="s">
        <v>31</v>
      </c>
      <c r="I5" s="488"/>
      <c r="J5" s="487" t="s">
        <v>11</v>
      </c>
      <c r="K5" s="488"/>
      <c r="L5" s="487" t="s">
        <v>12</v>
      </c>
      <c r="M5" s="488"/>
      <c r="N5" s="487" t="s">
        <v>13</v>
      </c>
      <c r="O5" s="488"/>
      <c r="P5" s="15"/>
      <c r="Q5" s="16"/>
      <c r="R5" s="514" t="s">
        <v>33</v>
      </c>
      <c r="S5" s="517"/>
      <c r="T5" s="516" t="s">
        <v>34</v>
      </c>
      <c r="U5" s="517"/>
      <c r="V5" s="516" t="s">
        <v>35</v>
      </c>
      <c r="W5" s="517"/>
      <c r="X5" s="516" t="s">
        <v>36</v>
      </c>
      <c r="Y5" s="517"/>
      <c r="Z5" s="520"/>
      <c r="AA5" s="520"/>
      <c r="AB5" s="519"/>
    </row>
    <row r="6" spans="2:28" ht="19.5" customHeight="1">
      <c r="B6" s="523"/>
      <c r="C6" s="525"/>
      <c r="D6" s="30" t="s">
        <v>6</v>
      </c>
      <c r="E6" s="39" t="s">
        <v>7</v>
      </c>
      <c r="F6" s="30" t="s">
        <v>6</v>
      </c>
      <c r="G6" s="39" t="s">
        <v>7</v>
      </c>
      <c r="H6" s="14" t="s">
        <v>6</v>
      </c>
      <c r="I6" s="307" t="s">
        <v>7</v>
      </c>
      <c r="J6" s="30" t="s">
        <v>6</v>
      </c>
      <c r="K6" s="39" t="s">
        <v>7</v>
      </c>
      <c r="L6" s="14" t="s">
        <v>6</v>
      </c>
      <c r="M6" s="4" t="s">
        <v>7</v>
      </c>
      <c r="N6" s="14" t="s">
        <v>6</v>
      </c>
      <c r="O6" s="39" t="s">
        <v>7</v>
      </c>
      <c r="P6" s="17" t="s">
        <v>6</v>
      </c>
      <c r="Q6" s="18" t="s">
        <v>7</v>
      </c>
      <c r="R6" s="80" t="s">
        <v>6</v>
      </c>
      <c r="S6" s="81" t="s">
        <v>7</v>
      </c>
      <c r="T6" s="17" t="s">
        <v>6</v>
      </c>
      <c r="U6" s="18" t="s">
        <v>7</v>
      </c>
      <c r="V6" s="17" t="s">
        <v>6</v>
      </c>
      <c r="W6" s="18" t="s">
        <v>7</v>
      </c>
      <c r="X6" s="80" t="s">
        <v>6</v>
      </c>
      <c r="Y6" s="81" t="s">
        <v>7</v>
      </c>
      <c r="Z6" s="44" t="s">
        <v>6</v>
      </c>
      <c r="AA6" s="44" t="s">
        <v>6</v>
      </c>
      <c r="AB6" s="82" t="s">
        <v>20</v>
      </c>
    </row>
    <row r="7" spans="2:28" ht="21.75" customHeight="1">
      <c r="B7" s="9" t="s">
        <v>344</v>
      </c>
      <c r="C7" s="51">
        <v>30</v>
      </c>
      <c r="D7" s="45">
        <v>10</v>
      </c>
      <c r="E7" s="58">
        <v>100</v>
      </c>
      <c r="F7" s="50">
        <v>0</v>
      </c>
      <c r="G7" s="60">
        <f>F7/D7*100</f>
        <v>0</v>
      </c>
      <c r="H7" s="49">
        <v>0</v>
      </c>
      <c r="I7" s="59">
        <f>H7/D7*100</f>
        <v>0</v>
      </c>
      <c r="J7" s="50">
        <v>1</v>
      </c>
      <c r="K7" s="60">
        <f aca="true" t="shared" si="0" ref="K7:K26">J7/D7*100</f>
        <v>10</v>
      </c>
      <c r="L7" s="49">
        <v>8</v>
      </c>
      <c r="M7" s="59">
        <f aca="true" t="shared" si="1" ref="M7:M27">L7/D7*100</f>
        <v>80</v>
      </c>
      <c r="N7" s="50">
        <v>1</v>
      </c>
      <c r="O7" s="60">
        <f aca="true" t="shared" si="2" ref="O7:O27">N7/D7*100</f>
        <v>10</v>
      </c>
      <c r="P7" s="303">
        <f>R7+T7+V7+X7</f>
        <v>10</v>
      </c>
      <c r="Q7" s="305">
        <v>100</v>
      </c>
      <c r="R7" s="50">
        <v>6</v>
      </c>
      <c r="S7" s="60">
        <f aca="true" t="shared" si="3" ref="S7:S26">R7/P7*100</f>
        <v>60</v>
      </c>
      <c r="T7" s="49">
        <v>3</v>
      </c>
      <c r="U7" s="59">
        <f aca="true" t="shared" si="4" ref="U7:U27">T7/P7*100</f>
        <v>30</v>
      </c>
      <c r="V7" s="50">
        <v>1</v>
      </c>
      <c r="W7" s="60">
        <f>V7/P7*100</f>
        <v>10</v>
      </c>
      <c r="X7" s="49">
        <v>0</v>
      </c>
      <c r="Y7" s="59">
        <f aca="true" t="shared" si="5" ref="Y7:Y27">X7/P7*100</f>
        <v>0</v>
      </c>
      <c r="Z7" s="302">
        <v>18</v>
      </c>
      <c r="AA7" s="302">
        <v>2</v>
      </c>
      <c r="AB7" s="83">
        <v>0</v>
      </c>
    </row>
    <row r="8" spans="2:28" ht="21.75" customHeight="1">
      <c r="B8" s="9" t="s">
        <v>345</v>
      </c>
      <c r="C8" s="51">
        <v>9</v>
      </c>
      <c r="D8" s="45">
        <v>3</v>
      </c>
      <c r="E8" s="58">
        <v>100</v>
      </c>
      <c r="F8" s="50">
        <v>0</v>
      </c>
      <c r="G8" s="60">
        <f aca="true" t="shared" si="6" ref="G8:G26">F8/D8*100</f>
        <v>0</v>
      </c>
      <c r="H8" s="49">
        <v>0</v>
      </c>
      <c r="I8" s="59">
        <f aca="true" t="shared" si="7" ref="I8:I26">H8/D8*100</f>
        <v>0</v>
      </c>
      <c r="J8" s="50">
        <v>1</v>
      </c>
      <c r="K8" s="60">
        <f t="shared" si="0"/>
        <v>33.33333333333333</v>
      </c>
      <c r="L8" s="49">
        <v>2</v>
      </c>
      <c r="M8" s="59">
        <f t="shared" si="1"/>
        <v>66.66666666666666</v>
      </c>
      <c r="N8" s="50">
        <v>0</v>
      </c>
      <c r="O8" s="60">
        <f t="shared" si="2"/>
        <v>0</v>
      </c>
      <c r="P8" s="303">
        <f aca="true" t="shared" si="8" ref="P8:P26">R8+T8+V8+X8</f>
        <v>3</v>
      </c>
      <c r="Q8" s="305">
        <v>100</v>
      </c>
      <c r="R8" s="50">
        <v>2</v>
      </c>
      <c r="S8" s="60">
        <f t="shared" si="3"/>
        <v>66.66666666666666</v>
      </c>
      <c r="T8" s="49">
        <v>0</v>
      </c>
      <c r="U8" s="59">
        <f t="shared" si="4"/>
        <v>0</v>
      </c>
      <c r="V8" s="50">
        <v>1</v>
      </c>
      <c r="W8" s="60">
        <f aca="true" t="shared" si="9" ref="W8:W26">V8/P8*100</f>
        <v>33.33333333333333</v>
      </c>
      <c r="X8" s="49">
        <v>0</v>
      </c>
      <c r="Y8" s="59">
        <f t="shared" si="5"/>
        <v>0</v>
      </c>
      <c r="Z8" s="302">
        <v>6</v>
      </c>
      <c r="AA8" s="302">
        <v>0</v>
      </c>
      <c r="AB8" s="83">
        <v>0</v>
      </c>
    </row>
    <row r="9" spans="2:28" ht="21.75" customHeight="1">
      <c r="B9" s="1" t="s">
        <v>346</v>
      </c>
      <c r="C9" s="51">
        <v>83</v>
      </c>
      <c r="D9" s="45">
        <v>17</v>
      </c>
      <c r="E9" s="58">
        <v>100</v>
      </c>
      <c r="F9" s="50">
        <v>1</v>
      </c>
      <c r="G9" s="60">
        <f t="shared" si="6"/>
        <v>5.88235294117647</v>
      </c>
      <c r="H9" s="49">
        <v>0</v>
      </c>
      <c r="I9" s="59">
        <f t="shared" si="7"/>
        <v>0</v>
      </c>
      <c r="J9" s="50">
        <v>4</v>
      </c>
      <c r="K9" s="60">
        <f t="shared" si="0"/>
        <v>23.52941176470588</v>
      </c>
      <c r="L9" s="49">
        <v>12</v>
      </c>
      <c r="M9" s="59">
        <f t="shared" si="1"/>
        <v>70.58823529411765</v>
      </c>
      <c r="N9" s="50">
        <v>0</v>
      </c>
      <c r="O9" s="60">
        <f t="shared" si="2"/>
        <v>0</v>
      </c>
      <c r="P9" s="303">
        <f t="shared" si="8"/>
        <v>17</v>
      </c>
      <c r="Q9" s="305">
        <v>100</v>
      </c>
      <c r="R9" s="50">
        <v>11</v>
      </c>
      <c r="S9" s="60">
        <f t="shared" si="3"/>
        <v>64.70588235294117</v>
      </c>
      <c r="T9" s="49">
        <v>2</v>
      </c>
      <c r="U9" s="59">
        <f t="shared" si="4"/>
        <v>11.76470588235294</v>
      </c>
      <c r="V9" s="50">
        <v>3</v>
      </c>
      <c r="W9" s="60">
        <f t="shared" si="9"/>
        <v>17.647058823529413</v>
      </c>
      <c r="X9" s="49">
        <v>1</v>
      </c>
      <c r="Y9" s="59">
        <f t="shared" si="5"/>
        <v>5.88235294117647</v>
      </c>
      <c r="Z9" s="302">
        <v>58</v>
      </c>
      <c r="AA9" s="302">
        <v>8</v>
      </c>
      <c r="AB9" s="83">
        <v>0</v>
      </c>
    </row>
    <row r="10" spans="2:28" ht="21.75" customHeight="1">
      <c r="B10" s="1" t="s">
        <v>347</v>
      </c>
      <c r="C10" s="51">
        <v>28</v>
      </c>
      <c r="D10" s="45">
        <v>15</v>
      </c>
      <c r="E10" s="58">
        <v>100</v>
      </c>
      <c r="F10" s="50">
        <v>0</v>
      </c>
      <c r="G10" s="60">
        <f t="shared" si="6"/>
        <v>0</v>
      </c>
      <c r="H10" s="49">
        <v>0</v>
      </c>
      <c r="I10" s="59">
        <f t="shared" si="7"/>
        <v>0</v>
      </c>
      <c r="J10" s="50">
        <v>0</v>
      </c>
      <c r="K10" s="60">
        <f t="shared" si="0"/>
        <v>0</v>
      </c>
      <c r="L10" s="49">
        <v>13</v>
      </c>
      <c r="M10" s="59">
        <f t="shared" si="1"/>
        <v>86.66666666666667</v>
      </c>
      <c r="N10" s="50">
        <v>2</v>
      </c>
      <c r="O10" s="60">
        <f t="shared" si="2"/>
        <v>13.333333333333334</v>
      </c>
      <c r="P10" s="303">
        <f t="shared" si="8"/>
        <v>15</v>
      </c>
      <c r="Q10" s="305">
        <v>100</v>
      </c>
      <c r="R10" s="50">
        <v>2</v>
      </c>
      <c r="S10" s="60">
        <f t="shared" si="3"/>
        <v>13.333333333333334</v>
      </c>
      <c r="T10" s="49">
        <v>9</v>
      </c>
      <c r="U10" s="59">
        <f t="shared" si="4"/>
        <v>60</v>
      </c>
      <c r="V10" s="50">
        <v>3</v>
      </c>
      <c r="W10" s="60">
        <f t="shared" si="9"/>
        <v>20</v>
      </c>
      <c r="X10" s="49">
        <v>1</v>
      </c>
      <c r="Y10" s="59">
        <f t="shared" si="5"/>
        <v>6.666666666666667</v>
      </c>
      <c r="Z10" s="302">
        <v>6</v>
      </c>
      <c r="AA10" s="302">
        <v>7</v>
      </c>
      <c r="AB10" s="83">
        <v>0</v>
      </c>
    </row>
    <row r="11" spans="2:28" ht="21.75" customHeight="1">
      <c r="B11" s="1" t="s">
        <v>348</v>
      </c>
      <c r="C11" s="51">
        <v>477</v>
      </c>
      <c r="D11" s="45">
        <v>49</v>
      </c>
      <c r="E11" s="58">
        <v>100</v>
      </c>
      <c r="F11" s="50">
        <v>0</v>
      </c>
      <c r="G11" s="60">
        <f t="shared" si="6"/>
        <v>0</v>
      </c>
      <c r="H11" s="49">
        <v>3</v>
      </c>
      <c r="I11" s="59">
        <f t="shared" si="7"/>
        <v>6.122448979591836</v>
      </c>
      <c r="J11" s="50">
        <v>21</v>
      </c>
      <c r="K11" s="60">
        <f t="shared" si="0"/>
        <v>42.857142857142854</v>
      </c>
      <c r="L11" s="49">
        <v>25</v>
      </c>
      <c r="M11" s="59">
        <f t="shared" si="1"/>
        <v>51.02040816326531</v>
      </c>
      <c r="N11" s="50">
        <v>0</v>
      </c>
      <c r="O11" s="60">
        <f t="shared" si="2"/>
        <v>0</v>
      </c>
      <c r="P11" s="303">
        <f t="shared" si="8"/>
        <v>49</v>
      </c>
      <c r="Q11" s="305">
        <v>100</v>
      </c>
      <c r="R11" s="50">
        <v>14</v>
      </c>
      <c r="S11" s="60">
        <f t="shared" si="3"/>
        <v>28.57142857142857</v>
      </c>
      <c r="T11" s="49">
        <v>13</v>
      </c>
      <c r="U11" s="59">
        <f t="shared" si="4"/>
        <v>26.53061224489796</v>
      </c>
      <c r="V11" s="50">
        <v>13</v>
      </c>
      <c r="W11" s="60">
        <f t="shared" si="9"/>
        <v>26.53061224489796</v>
      </c>
      <c r="X11" s="49">
        <v>9</v>
      </c>
      <c r="Y11" s="59">
        <f t="shared" si="5"/>
        <v>18.367346938775512</v>
      </c>
      <c r="Z11" s="302">
        <v>415</v>
      </c>
      <c r="AA11" s="302">
        <v>13</v>
      </c>
      <c r="AB11" s="83">
        <v>0</v>
      </c>
    </row>
    <row r="12" spans="2:28" ht="21.75" customHeight="1">
      <c r="B12" s="1" t="s">
        <v>349</v>
      </c>
      <c r="C12" s="51">
        <v>41</v>
      </c>
      <c r="D12" s="45">
        <v>1</v>
      </c>
      <c r="E12" s="58">
        <v>100</v>
      </c>
      <c r="F12" s="50">
        <v>0</v>
      </c>
      <c r="G12" s="60">
        <f t="shared" si="6"/>
        <v>0</v>
      </c>
      <c r="H12" s="49">
        <v>0</v>
      </c>
      <c r="I12" s="59">
        <f t="shared" si="7"/>
        <v>0</v>
      </c>
      <c r="J12" s="50">
        <v>1</v>
      </c>
      <c r="K12" s="60">
        <f t="shared" si="0"/>
        <v>100</v>
      </c>
      <c r="L12" s="49">
        <v>0</v>
      </c>
      <c r="M12" s="59">
        <f t="shared" si="1"/>
        <v>0</v>
      </c>
      <c r="N12" s="50">
        <v>0</v>
      </c>
      <c r="O12" s="60">
        <f t="shared" si="2"/>
        <v>0</v>
      </c>
      <c r="P12" s="303">
        <f t="shared" si="8"/>
        <v>1</v>
      </c>
      <c r="Q12" s="305">
        <v>100</v>
      </c>
      <c r="R12" s="50">
        <v>0</v>
      </c>
      <c r="S12" s="60">
        <f t="shared" si="3"/>
        <v>0</v>
      </c>
      <c r="T12" s="49">
        <v>0</v>
      </c>
      <c r="U12" s="59">
        <f t="shared" si="4"/>
        <v>0</v>
      </c>
      <c r="V12" s="50">
        <v>0</v>
      </c>
      <c r="W12" s="60">
        <f t="shared" si="9"/>
        <v>0</v>
      </c>
      <c r="X12" s="49">
        <v>1</v>
      </c>
      <c r="Y12" s="59">
        <f t="shared" si="5"/>
        <v>100</v>
      </c>
      <c r="Z12" s="302">
        <v>29</v>
      </c>
      <c r="AA12" s="302">
        <v>11</v>
      </c>
      <c r="AB12" s="83">
        <v>0</v>
      </c>
    </row>
    <row r="13" spans="2:28" ht="21.75" customHeight="1">
      <c r="B13" s="1" t="s">
        <v>350</v>
      </c>
      <c r="C13" s="51">
        <v>95</v>
      </c>
      <c r="D13" s="45">
        <v>9</v>
      </c>
      <c r="E13" s="58">
        <v>100</v>
      </c>
      <c r="F13" s="50">
        <v>1</v>
      </c>
      <c r="G13" s="60">
        <f t="shared" si="6"/>
        <v>11.11111111111111</v>
      </c>
      <c r="H13" s="49">
        <v>0</v>
      </c>
      <c r="I13" s="59">
        <f>H13/D13*100</f>
        <v>0</v>
      </c>
      <c r="J13" s="50">
        <v>3</v>
      </c>
      <c r="K13" s="60">
        <f t="shared" si="0"/>
        <v>33.33333333333333</v>
      </c>
      <c r="L13" s="49">
        <v>5</v>
      </c>
      <c r="M13" s="59">
        <f t="shared" si="1"/>
        <v>55.55555555555556</v>
      </c>
      <c r="N13" s="50">
        <v>0</v>
      </c>
      <c r="O13" s="60">
        <f t="shared" si="2"/>
        <v>0</v>
      </c>
      <c r="P13" s="303">
        <f t="shared" si="8"/>
        <v>9</v>
      </c>
      <c r="Q13" s="305">
        <v>100</v>
      </c>
      <c r="R13" s="50">
        <v>5</v>
      </c>
      <c r="S13" s="60">
        <f t="shared" si="3"/>
        <v>55.55555555555556</v>
      </c>
      <c r="T13" s="49">
        <v>0</v>
      </c>
      <c r="U13" s="59">
        <f t="shared" si="4"/>
        <v>0</v>
      </c>
      <c r="V13" s="50">
        <v>4</v>
      </c>
      <c r="W13" s="60">
        <f t="shared" si="9"/>
        <v>44.44444444444444</v>
      </c>
      <c r="X13" s="49">
        <v>0</v>
      </c>
      <c r="Y13" s="59">
        <f t="shared" si="5"/>
        <v>0</v>
      </c>
      <c r="Z13" s="302">
        <v>84</v>
      </c>
      <c r="AA13" s="302">
        <v>2</v>
      </c>
      <c r="AB13" s="83">
        <v>0</v>
      </c>
    </row>
    <row r="14" spans="2:28" ht="21.75" customHeight="1">
      <c r="B14" s="1" t="s">
        <v>351</v>
      </c>
      <c r="C14" s="51">
        <v>27</v>
      </c>
      <c r="D14" s="45">
        <v>2</v>
      </c>
      <c r="E14" s="58">
        <v>100</v>
      </c>
      <c r="F14" s="50">
        <v>0</v>
      </c>
      <c r="G14" s="60">
        <f t="shared" si="6"/>
        <v>0</v>
      </c>
      <c r="H14" s="49">
        <v>0</v>
      </c>
      <c r="I14" s="59">
        <f t="shared" si="7"/>
        <v>0</v>
      </c>
      <c r="J14" s="50">
        <v>2</v>
      </c>
      <c r="K14" s="60">
        <f t="shared" si="0"/>
        <v>100</v>
      </c>
      <c r="L14" s="49">
        <v>0</v>
      </c>
      <c r="M14" s="59">
        <f t="shared" si="1"/>
        <v>0</v>
      </c>
      <c r="N14" s="50">
        <v>0</v>
      </c>
      <c r="O14" s="60">
        <f t="shared" si="2"/>
        <v>0</v>
      </c>
      <c r="P14" s="303">
        <f t="shared" si="8"/>
        <v>2</v>
      </c>
      <c r="Q14" s="305">
        <v>100</v>
      </c>
      <c r="R14" s="50">
        <v>0</v>
      </c>
      <c r="S14" s="60">
        <f t="shared" si="3"/>
        <v>0</v>
      </c>
      <c r="T14" s="49">
        <v>0</v>
      </c>
      <c r="U14" s="59">
        <f t="shared" si="4"/>
        <v>0</v>
      </c>
      <c r="V14" s="50">
        <v>1</v>
      </c>
      <c r="W14" s="60">
        <f t="shared" si="9"/>
        <v>50</v>
      </c>
      <c r="X14" s="49">
        <v>1</v>
      </c>
      <c r="Y14" s="59">
        <f t="shared" si="5"/>
        <v>50</v>
      </c>
      <c r="Z14" s="302">
        <v>23</v>
      </c>
      <c r="AA14" s="302">
        <v>2</v>
      </c>
      <c r="AB14" s="83">
        <v>0</v>
      </c>
    </row>
    <row r="15" spans="2:28" ht="21.75" customHeight="1">
      <c r="B15" s="1" t="s">
        <v>352</v>
      </c>
      <c r="C15" s="51">
        <v>16</v>
      </c>
      <c r="D15" s="45">
        <v>10</v>
      </c>
      <c r="E15" s="58">
        <v>100</v>
      </c>
      <c r="F15" s="50">
        <v>0</v>
      </c>
      <c r="G15" s="60">
        <f t="shared" si="6"/>
        <v>0</v>
      </c>
      <c r="H15" s="49">
        <v>0</v>
      </c>
      <c r="I15" s="59">
        <f t="shared" si="7"/>
        <v>0</v>
      </c>
      <c r="J15" s="50">
        <v>0</v>
      </c>
      <c r="K15" s="60">
        <f t="shared" si="0"/>
        <v>0</v>
      </c>
      <c r="L15" s="49">
        <v>10</v>
      </c>
      <c r="M15" s="59">
        <f t="shared" si="1"/>
        <v>100</v>
      </c>
      <c r="N15" s="50">
        <v>0</v>
      </c>
      <c r="O15" s="60">
        <f t="shared" si="2"/>
        <v>0</v>
      </c>
      <c r="P15" s="303">
        <f t="shared" si="8"/>
        <v>10</v>
      </c>
      <c r="Q15" s="305">
        <v>100</v>
      </c>
      <c r="R15" s="50">
        <v>3</v>
      </c>
      <c r="S15" s="60">
        <f t="shared" si="3"/>
        <v>30</v>
      </c>
      <c r="T15" s="49">
        <v>4</v>
      </c>
      <c r="U15" s="59">
        <f t="shared" si="4"/>
        <v>40</v>
      </c>
      <c r="V15" s="50">
        <v>2</v>
      </c>
      <c r="W15" s="60">
        <f t="shared" si="9"/>
        <v>20</v>
      </c>
      <c r="X15" s="49">
        <v>1</v>
      </c>
      <c r="Y15" s="59">
        <f t="shared" si="5"/>
        <v>10</v>
      </c>
      <c r="Z15" s="302">
        <v>3</v>
      </c>
      <c r="AA15" s="302">
        <v>3</v>
      </c>
      <c r="AB15" s="83">
        <v>0</v>
      </c>
    </row>
    <row r="16" spans="2:28" ht="21.75" customHeight="1">
      <c r="B16" s="1" t="s">
        <v>353</v>
      </c>
      <c r="C16" s="51">
        <v>30</v>
      </c>
      <c r="D16" s="45">
        <v>9</v>
      </c>
      <c r="E16" s="58">
        <v>100</v>
      </c>
      <c r="F16" s="50">
        <v>3</v>
      </c>
      <c r="G16" s="60">
        <f t="shared" si="6"/>
        <v>33.33333333333333</v>
      </c>
      <c r="H16" s="49">
        <v>0</v>
      </c>
      <c r="I16" s="59">
        <f t="shared" si="7"/>
        <v>0</v>
      </c>
      <c r="J16" s="50">
        <v>3</v>
      </c>
      <c r="K16" s="60">
        <f t="shared" si="0"/>
        <v>33.33333333333333</v>
      </c>
      <c r="L16" s="49">
        <v>3</v>
      </c>
      <c r="M16" s="59">
        <f t="shared" si="1"/>
        <v>33.33333333333333</v>
      </c>
      <c r="N16" s="50">
        <v>0</v>
      </c>
      <c r="O16" s="60">
        <f t="shared" si="2"/>
        <v>0</v>
      </c>
      <c r="P16" s="303">
        <f t="shared" si="8"/>
        <v>9</v>
      </c>
      <c r="Q16" s="305">
        <v>100</v>
      </c>
      <c r="R16" s="50">
        <v>2</v>
      </c>
      <c r="S16" s="60">
        <f t="shared" si="3"/>
        <v>22.22222222222222</v>
      </c>
      <c r="T16" s="49">
        <v>3</v>
      </c>
      <c r="U16" s="59">
        <f t="shared" si="4"/>
        <v>33.33333333333333</v>
      </c>
      <c r="V16" s="50">
        <v>4</v>
      </c>
      <c r="W16" s="60">
        <f t="shared" si="9"/>
        <v>44.44444444444444</v>
      </c>
      <c r="X16" s="49">
        <v>0</v>
      </c>
      <c r="Y16" s="59">
        <f t="shared" si="5"/>
        <v>0</v>
      </c>
      <c r="Z16" s="302">
        <v>17</v>
      </c>
      <c r="AA16" s="302">
        <v>4</v>
      </c>
      <c r="AB16" s="83">
        <v>0</v>
      </c>
    </row>
    <row r="17" spans="2:28" ht="21.75" customHeight="1">
      <c r="B17" s="1" t="s">
        <v>354</v>
      </c>
      <c r="C17" s="51">
        <v>89</v>
      </c>
      <c r="D17" s="45">
        <v>9</v>
      </c>
      <c r="E17" s="58">
        <v>100</v>
      </c>
      <c r="F17" s="50">
        <v>0</v>
      </c>
      <c r="G17" s="60">
        <f t="shared" si="6"/>
        <v>0</v>
      </c>
      <c r="H17" s="49">
        <v>0</v>
      </c>
      <c r="I17" s="59">
        <f t="shared" si="7"/>
        <v>0</v>
      </c>
      <c r="J17" s="50">
        <v>5</v>
      </c>
      <c r="K17" s="60">
        <f t="shared" si="0"/>
        <v>55.55555555555556</v>
      </c>
      <c r="L17" s="49">
        <v>4</v>
      </c>
      <c r="M17" s="59">
        <f t="shared" si="1"/>
        <v>44.44444444444444</v>
      </c>
      <c r="N17" s="50">
        <v>0</v>
      </c>
      <c r="O17" s="60">
        <f t="shared" si="2"/>
        <v>0</v>
      </c>
      <c r="P17" s="303">
        <f t="shared" si="8"/>
        <v>9</v>
      </c>
      <c r="Q17" s="305">
        <v>100</v>
      </c>
      <c r="R17" s="50">
        <v>2</v>
      </c>
      <c r="S17" s="60">
        <f t="shared" si="3"/>
        <v>22.22222222222222</v>
      </c>
      <c r="T17" s="49">
        <v>1</v>
      </c>
      <c r="U17" s="59">
        <f t="shared" si="4"/>
        <v>11.11111111111111</v>
      </c>
      <c r="V17" s="50">
        <v>4</v>
      </c>
      <c r="W17" s="60">
        <f t="shared" si="9"/>
        <v>44.44444444444444</v>
      </c>
      <c r="X17" s="49">
        <v>2</v>
      </c>
      <c r="Y17" s="59">
        <f t="shared" si="5"/>
        <v>22.22222222222222</v>
      </c>
      <c r="Z17" s="302">
        <v>78</v>
      </c>
      <c r="AA17" s="302">
        <v>1</v>
      </c>
      <c r="AB17" s="83">
        <v>1</v>
      </c>
    </row>
    <row r="18" spans="2:28" ht="21.75" customHeight="1">
      <c r="B18" s="1" t="s">
        <v>355</v>
      </c>
      <c r="C18" s="51">
        <v>89</v>
      </c>
      <c r="D18" s="45">
        <v>38</v>
      </c>
      <c r="E18" s="58">
        <v>100</v>
      </c>
      <c r="F18" s="50">
        <v>7</v>
      </c>
      <c r="G18" s="60">
        <f t="shared" si="6"/>
        <v>18.421052631578945</v>
      </c>
      <c r="H18" s="49">
        <v>0</v>
      </c>
      <c r="I18" s="59">
        <f t="shared" si="7"/>
        <v>0</v>
      </c>
      <c r="J18" s="50">
        <v>17</v>
      </c>
      <c r="K18" s="60">
        <f t="shared" si="0"/>
        <v>44.73684210526316</v>
      </c>
      <c r="L18" s="49">
        <v>11</v>
      </c>
      <c r="M18" s="59">
        <f t="shared" si="1"/>
        <v>28.947368421052634</v>
      </c>
      <c r="N18" s="50">
        <v>3</v>
      </c>
      <c r="O18" s="60">
        <f t="shared" si="2"/>
        <v>7.894736842105263</v>
      </c>
      <c r="P18" s="303">
        <f t="shared" si="8"/>
        <v>38</v>
      </c>
      <c r="Q18" s="305">
        <v>100</v>
      </c>
      <c r="R18" s="50">
        <v>15</v>
      </c>
      <c r="S18" s="60">
        <f t="shared" si="3"/>
        <v>39.473684210526315</v>
      </c>
      <c r="T18" s="49">
        <v>9</v>
      </c>
      <c r="U18" s="59">
        <f t="shared" si="4"/>
        <v>23.684210526315788</v>
      </c>
      <c r="V18" s="50">
        <v>9</v>
      </c>
      <c r="W18" s="60">
        <f t="shared" si="9"/>
        <v>23.684210526315788</v>
      </c>
      <c r="X18" s="49">
        <v>5</v>
      </c>
      <c r="Y18" s="59">
        <f t="shared" si="5"/>
        <v>13.157894736842104</v>
      </c>
      <c r="Z18" s="302">
        <v>47</v>
      </c>
      <c r="AA18" s="302">
        <v>4</v>
      </c>
      <c r="AB18" s="83">
        <v>0</v>
      </c>
    </row>
    <row r="19" spans="2:28" ht="21.75" customHeight="1">
      <c r="B19" s="1" t="s">
        <v>356</v>
      </c>
      <c r="C19" s="51">
        <v>191</v>
      </c>
      <c r="D19" s="45">
        <v>42</v>
      </c>
      <c r="E19" s="58">
        <v>100</v>
      </c>
      <c r="F19" s="50">
        <v>0</v>
      </c>
      <c r="G19" s="60">
        <f t="shared" si="6"/>
        <v>0</v>
      </c>
      <c r="H19" s="49">
        <v>1</v>
      </c>
      <c r="I19" s="59">
        <f t="shared" si="7"/>
        <v>2.380952380952381</v>
      </c>
      <c r="J19" s="50">
        <v>15</v>
      </c>
      <c r="K19" s="60">
        <f t="shared" si="0"/>
        <v>35.714285714285715</v>
      </c>
      <c r="L19" s="49">
        <v>26</v>
      </c>
      <c r="M19" s="59">
        <f t="shared" si="1"/>
        <v>61.904761904761905</v>
      </c>
      <c r="N19" s="50">
        <v>0</v>
      </c>
      <c r="O19" s="60">
        <f t="shared" si="2"/>
        <v>0</v>
      </c>
      <c r="P19" s="303">
        <v>42</v>
      </c>
      <c r="Q19" s="305">
        <v>100</v>
      </c>
      <c r="R19" s="50">
        <v>19</v>
      </c>
      <c r="S19" s="60">
        <f t="shared" si="3"/>
        <v>45.23809523809524</v>
      </c>
      <c r="T19" s="49">
        <v>13</v>
      </c>
      <c r="U19" s="59">
        <f t="shared" si="4"/>
        <v>30.952380952380953</v>
      </c>
      <c r="V19" s="50">
        <v>5</v>
      </c>
      <c r="W19" s="60">
        <f t="shared" si="9"/>
        <v>11.904761904761903</v>
      </c>
      <c r="X19" s="49">
        <v>5</v>
      </c>
      <c r="Y19" s="59">
        <f t="shared" si="5"/>
        <v>11.904761904761903</v>
      </c>
      <c r="Z19" s="302">
        <v>132</v>
      </c>
      <c r="AA19" s="302">
        <v>16</v>
      </c>
      <c r="AB19" s="83">
        <v>1</v>
      </c>
    </row>
    <row r="20" spans="2:28" ht="21.75" customHeight="1">
      <c r="B20" s="1" t="s">
        <v>357</v>
      </c>
      <c r="C20" s="51">
        <v>19</v>
      </c>
      <c r="D20" s="45">
        <v>6</v>
      </c>
      <c r="E20" s="58">
        <v>100</v>
      </c>
      <c r="F20" s="50">
        <v>0</v>
      </c>
      <c r="G20" s="60">
        <f>F20/D20*100</f>
        <v>0</v>
      </c>
      <c r="H20" s="49">
        <v>0</v>
      </c>
      <c r="I20" s="59">
        <f>H20/D20*100</f>
        <v>0</v>
      </c>
      <c r="J20" s="50">
        <v>0</v>
      </c>
      <c r="K20" s="60">
        <f>J20/D20*100</f>
        <v>0</v>
      </c>
      <c r="L20" s="49">
        <v>6</v>
      </c>
      <c r="M20" s="59">
        <f>L20/D20*100</f>
        <v>100</v>
      </c>
      <c r="N20" s="50">
        <v>0</v>
      </c>
      <c r="O20" s="60">
        <f>N20/D20*100</f>
        <v>0</v>
      </c>
      <c r="P20" s="303">
        <f>R20+T20+V20+X20</f>
        <v>6</v>
      </c>
      <c r="Q20" s="305">
        <v>100</v>
      </c>
      <c r="R20" s="50">
        <v>6</v>
      </c>
      <c r="S20" s="60">
        <f>R20/P20*100</f>
        <v>100</v>
      </c>
      <c r="T20" s="49">
        <v>0</v>
      </c>
      <c r="U20" s="59">
        <f>T20/P20*100</f>
        <v>0</v>
      </c>
      <c r="V20" s="50">
        <v>0</v>
      </c>
      <c r="W20" s="60">
        <f>V20/P20*100</f>
        <v>0</v>
      </c>
      <c r="X20" s="49">
        <v>0</v>
      </c>
      <c r="Y20" s="59">
        <f>X20/P20*100</f>
        <v>0</v>
      </c>
      <c r="Z20" s="302">
        <v>12</v>
      </c>
      <c r="AA20" s="302">
        <v>1</v>
      </c>
      <c r="AB20" s="83">
        <v>0</v>
      </c>
    </row>
    <row r="21" spans="2:28" ht="21.75" customHeight="1">
      <c r="B21" s="1" t="s">
        <v>358</v>
      </c>
      <c r="C21" s="51">
        <v>110</v>
      </c>
      <c r="D21" s="45">
        <v>53</v>
      </c>
      <c r="E21" s="58">
        <v>100</v>
      </c>
      <c r="F21" s="50">
        <v>1</v>
      </c>
      <c r="G21" s="60">
        <f t="shared" si="6"/>
        <v>1.8867924528301887</v>
      </c>
      <c r="H21" s="49">
        <v>0</v>
      </c>
      <c r="I21" s="59">
        <f t="shared" si="7"/>
        <v>0</v>
      </c>
      <c r="J21" s="50">
        <v>16</v>
      </c>
      <c r="K21" s="60">
        <f t="shared" si="0"/>
        <v>30.18867924528302</v>
      </c>
      <c r="L21" s="49">
        <v>36</v>
      </c>
      <c r="M21" s="59">
        <f t="shared" si="1"/>
        <v>67.9245283018868</v>
      </c>
      <c r="N21" s="50">
        <v>0</v>
      </c>
      <c r="O21" s="60">
        <f t="shared" si="2"/>
        <v>0</v>
      </c>
      <c r="P21" s="303">
        <f t="shared" si="8"/>
        <v>53</v>
      </c>
      <c r="Q21" s="305">
        <v>100</v>
      </c>
      <c r="R21" s="50">
        <v>27</v>
      </c>
      <c r="S21" s="60">
        <f t="shared" si="3"/>
        <v>50.943396226415096</v>
      </c>
      <c r="T21" s="49">
        <v>13</v>
      </c>
      <c r="U21" s="59">
        <f t="shared" si="4"/>
        <v>24.528301886792452</v>
      </c>
      <c r="V21" s="50">
        <v>13</v>
      </c>
      <c r="W21" s="60">
        <f t="shared" si="9"/>
        <v>24.528301886792452</v>
      </c>
      <c r="X21" s="49">
        <v>0</v>
      </c>
      <c r="Y21" s="59">
        <f t="shared" si="5"/>
        <v>0</v>
      </c>
      <c r="Z21" s="302">
        <v>45</v>
      </c>
      <c r="AA21" s="302">
        <v>12</v>
      </c>
      <c r="AB21" s="83">
        <v>0</v>
      </c>
    </row>
    <row r="22" spans="2:28" ht="21.75" customHeight="1">
      <c r="B22" s="1" t="s">
        <v>359</v>
      </c>
      <c r="C22" s="51">
        <v>444</v>
      </c>
      <c r="D22" s="45">
        <v>15</v>
      </c>
      <c r="E22" s="58">
        <v>100</v>
      </c>
      <c r="F22" s="50">
        <v>2</v>
      </c>
      <c r="G22" s="60">
        <f t="shared" si="6"/>
        <v>13.333333333333334</v>
      </c>
      <c r="H22" s="49">
        <v>0</v>
      </c>
      <c r="I22" s="59">
        <f t="shared" si="7"/>
        <v>0</v>
      </c>
      <c r="J22" s="50">
        <v>4</v>
      </c>
      <c r="K22" s="60">
        <f t="shared" si="0"/>
        <v>26.666666666666668</v>
      </c>
      <c r="L22" s="49">
        <v>9</v>
      </c>
      <c r="M22" s="59">
        <f t="shared" si="1"/>
        <v>60</v>
      </c>
      <c r="N22" s="50">
        <v>0</v>
      </c>
      <c r="O22" s="60">
        <f t="shared" si="2"/>
        <v>0</v>
      </c>
      <c r="P22" s="303">
        <f t="shared" si="8"/>
        <v>15</v>
      </c>
      <c r="Q22" s="305">
        <v>100</v>
      </c>
      <c r="R22" s="50">
        <v>8</v>
      </c>
      <c r="S22" s="60">
        <f t="shared" si="3"/>
        <v>53.333333333333336</v>
      </c>
      <c r="T22" s="49">
        <v>3</v>
      </c>
      <c r="U22" s="59">
        <f t="shared" si="4"/>
        <v>20</v>
      </c>
      <c r="V22" s="50">
        <v>2</v>
      </c>
      <c r="W22" s="60">
        <f t="shared" si="9"/>
        <v>13.333333333333334</v>
      </c>
      <c r="X22" s="49">
        <v>2</v>
      </c>
      <c r="Y22" s="59">
        <f t="shared" si="5"/>
        <v>13.333333333333334</v>
      </c>
      <c r="Z22" s="302">
        <v>426</v>
      </c>
      <c r="AA22" s="302">
        <v>3</v>
      </c>
      <c r="AB22" s="83">
        <v>0</v>
      </c>
    </row>
    <row r="23" spans="2:28" ht="21.75" customHeight="1">
      <c r="B23" s="1" t="s">
        <v>360</v>
      </c>
      <c r="C23" s="51">
        <v>79</v>
      </c>
      <c r="D23" s="45">
        <v>12</v>
      </c>
      <c r="E23" s="58">
        <v>100</v>
      </c>
      <c r="F23" s="50">
        <v>1</v>
      </c>
      <c r="G23" s="60">
        <f t="shared" si="6"/>
        <v>8.333333333333332</v>
      </c>
      <c r="H23" s="49">
        <v>0</v>
      </c>
      <c r="I23" s="59">
        <f t="shared" si="7"/>
        <v>0</v>
      </c>
      <c r="J23" s="50">
        <v>2</v>
      </c>
      <c r="K23" s="60">
        <f t="shared" si="0"/>
        <v>16.666666666666664</v>
      </c>
      <c r="L23" s="49">
        <v>9</v>
      </c>
      <c r="M23" s="59">
        <f t="shared" si="1"/>
        <v>75</v>
      </c>
      <c r="N23" s="50">
        <v>0</v>
      </c>
      <c r="O23" s="60">
        <f t="shared" si="2"/>
        <v>0</v>
      </c>
      <c r="P23" s="303">
        <f t="shared" si="8"/>
        <v>12</v>
      </c>
      <c r="Q23" s="305">
        <v>100</v>
      </c>
      <c r="R23" s="50">
        <v>7</v>
      </c>
      <c r="S23" s="60">
        <f t="shared" si="3"/>
        <v>58.333333333333336</v>
      </c>
      <c r="T23" s="49">
        <v>2</v>
      </c>
      <c r="U23" s="59">
        <f t="shared" si="4"/>
        <v>16.666666666666664</v>
      </c>
      <c r="V23" s="50">
        <v>3</v>
      </c>
      <c r="W23" s="60">
        <f t="shared" si="9"/>
        <v>25</v>
      </c>
      <c r="X23" s="49">
        <v>0</v>
      </c>
      <c r="Y23" s="59">
        <f t="shared" si="5"/>
        <v>0</v>
      </c>
      <c r="Z23" s="302">
        <v>67</v>
      </c>
      <c r="AA23" s="302">
        <v>0</v>
      </c>
      <c r="AB23" s="83">
        <v>0</v>
      </c>
    </row>
    <row r="24" spans="2:28" ht="21.75" customHeight="1">
      <c r="B24" s="1" t="s">
        <v>361</v>
      </c>
      <c r="C24" s="51">
        <v>19</v>
      </c>
      <c r="D24" s="45">
        <v>5</v>
      </c>
      <c r="E24" s="58">
        <v>100</v>
      </c>
      <c r="F24" s="50">
        <v>0</v>
      </c>
      <c r="G24" s="60">
        <f t="shared" si="6"/>
        <v>0</v>
      </c>
      <c r="H24" s="49">
        <v>0</v>
      </c>
      <c r="I24" s="59">
        <f t="shared" si="7"/>
        <v>0</v>
      </c>
      <c r="J24" s="50">
        <v>3</v>
      </c>
      <c r="K24" s="60">
        <f t="shared" si="0"/>
        <v>60</v>
      </c>
      <c r="L24" s="49">
        <v>2</v>
      </c>
      <c r="M24" s="59">
        <f t="shared" si="1"/>
        <v>40</v>
      </c>
      <c r="N24" s="50">
        <v>0</v>
      </c>
      <c r="O24" s="60">
        <f t="shared" si="2"/>
        <v>0</v>
      </c>
      <c r="P24" s="303">
        <f t="shared" si="8"/>
        <v>5</v>
      </c>
      <c r="Q24" s="305">
        <v>100</v>
      </c>
      <c r="R24" s="50">
        <v>3</v>
      </c>
      <c r="S24" s="60">
        <f t="shared" si="3"/>
        <v>60</v>
      </c>
      <c r="T24" s="49">
        <v>0</v>
      </c>
      <c r="U24" s="59">
        <f t="shared" si="4"/>
        <v>0</v>
      </c>
      <c r="V24" s="50">
        <v>2</v>
      </c>
      <c r="W24" s="60">
        <f t="shared" si="9"/>
        <v>40</v>
      </c>
      <c r="X24" s="49">
        <v>0</v>
      </c>
      <c r="Y24" s="59">
        <f t="shared" si="5"/>
        <v>0</v>
      </c>
      <c r="Z24" s="302">
        <v>12</v>
      </c>
      <c r="AA24" s="302">
        <v>2</v>
      </c>
      <c r="AB24" s="83">
        <v>0</v>
      </c>
    </row>
    <row r="25" spans="2:28" ht="21.75" customHeight="1">
      <c r="B25" s="1" t="s">
        <v>362</v>
      </c>
      <c r="C25" s="51">
        <v>76</v>
      </c>
      <c r="D25" s="45">
        <v>6</v>
      </c>
      <c r="E25" s="58">
        <v>100</v>
      </c>
      <c r="F25" s="50">
        <v>2</v>
      </c>
      <c r="G25" s="60">
        <f t="shared" si="6"/>
        <v>33.33333333333333</v>
      </c>
      <c r="H25" s="49">
        <v>0</v>
      </c>
      <c r="I25" s="59">
        <f t="shared" si="7"/>
        <v>0</v>
      </c>
      <c r="J25" s="50">
        <v>1</v>
      </c>
      <c r="K25" s="60">
        <f t="shared" si="0"/>
        <v>16.666666666666664</v>
      </c>
      <c r="L25" s="49">
        <v>3</v>
      </c>
      <c r="M25" s="59">
        <f t="shared" si="1"/>
        <v>50</v>
      </c>
      <c r="N25" s="50">
        <v>0</v>
      </c>
      <c r="O25" s="60">
        <f t="shared" si="2"/>
        <v>0</v>
      </c>
      <c r="P25" s="303">
        <f t="shared" si="8"/>
        <v>6</v>
      </c>
      <c r="Q25" s="305">
        <v>100</v>
      </c>
      <c r="R25" s="50">
        <v>3</v>
      </c>
      <c r="S25" s="60">
        <f t="shared" si="3"/>
        <v>50</v>
      </c>
      <c r="T25" s="49">
        <v>2</v>
      </c>
      <c r="U25" s="59">
        <f t="shared" si="4"/>
        <v>33.33333333333333</v>
      </c>
      <c r="V25" s="50">
        <v>0</v>
      </c>
      <c r="W25" s="60">
        <f t="shared" si="9"/>
        <v>0</v>
      </c>
      <c r="X25" s="49">
        <v>1</v>
      </c>
      <c r="Y25" s="59">
        <f t="shared" si="5"/>
        <v>16.666666666666664</v>
      </c>
      <c r="Z25" s="302">
        <v>60</v>
      </c>
      <c r="AA25" s="302">
        <v>10</v>
      </c>
      <c r="AB25" s="83">
        <v>0</v>
      </c>
    </row>
    <row r="26" spans="2:28" ht="21.75" customHeight="1" thickBot="1">
      <c r="B26" s="332" t="s">
        <v>363</v>
      </c>
      <c r="C26" s="333">
        <v>30</v>
      </c>
      <c r="D26" s="334">
        <v>1</v>
      </c>
      <c r="E26" s="335">
        <v>100</v>
      </c>
      <c r="F26" s="336">
        <v>1</v>
      </c>
      <c r="G26" s="337">
        <f t="shared" si="6"/>
        <v>100</v>
      </c>
      <c r="H26" s="338">
        <v>0</v>
      </c>
      <c r="I26" s="339">
        <f t="shared" si="7"/>
        <v>0</v>
      </c>
      <c r="J26" s="336">
        <v>0</v>
      </c>
      <c r="K26" s="337">
        <f t="shared" si="0"/>
        <v>0</v>
      </c>
      <c r="L26" s="338">
        <v>0</v>
      </c>
      <c r="M26" s="339">
        <f t="shared" si="1"/>
        <v>0</v>
      </c>
      <c r="N26" s="336">
        <v>0</v>
      </c>
      <c r="O26" s="337">
        <f t="shared" si="2"/>
        <v>0</v>
      </c>
      <c r="P26" s="340">
        <f t="shared" si="8"/>
        <v>1</v>
      </c>
      <c r="Q26" s="341">
        <v>100</v>
      </c>
      <c r="R26" s="336">
        <v>0</v>
      </c>
      <c r="S26" s="337">
        <f t="shared" si="3"/>
        <v>0</v>
      </c>
      <c r="T26" s="338">
        <v>0</v>
      </c>
      <c r="U26" s="339">
        <f t="shared" si="4"/>
        <v>0</v>
      </c>
      <c r="V26" s="336">
        <v>1</v>
      </c>
      <c r="W26" s="337">
        <f t="shared" si="9"/>
        <v>100</v>
      </c>
      <c r="X26" s="338">
        <v>0</v>
      </c>
      <c r="Y26" s="339">
        <f t="shared" si="5"/>
        <v>0</v>
      </c>
      <c r="Z26" s="342">
        <v>28</v>
      </c>
      <c r="AA26" s="342">
        <v>1</v>
      </c>
      <c r="AB26" s="343">
        <v>0</v>
      </c>
    </row>
    <row r="27" spans="2:28" ht="21.75" customHeight="1" thickTop="1">
      <c r="B27" s="11" t="s">
        <v>3</v>
      </c>
      <c r="C27" s="85">
        <f>SUM(C7:C26)</f>
        <v>1982</v>
      </c>
      <c r="D27" s="52">
        <f>SUM(D7:D26)</f>
        <v>312</v>
      </c>
      <c r="E27" s="76">
        <v>100</v>
      </c>
      <c r="F27" s="55">
        <f>SUM(F7:F26)</f>
        <v>19</v>
      </c>
      <c r="G27" s="74">
        <f>F27/D27*100</f>
        <v>6.089743589743589</v>
      </c>
      <c r="H27" s="53">
        <f>SUM(H7:H26)</f>
        <v>4</v>
      </c>
      <c r="I27" s="304">
        <f>H27/D27*100</f>
        <v>1.282051282051282</v>
      </c>
      <c r="J27" s="55">
        <f>SUM(J7:J26)</f>
        <v>99</v>
      </c>
      <c r="K27" s="74">
        <f>J27/D27*100</f>
        <v>31.73076923076923</v>
      </c>
      <c r="L27" s="53">
        <f>SUM(L7:L26)</f>
        <v>184</v>
      </c>
      <c r="M27" s="304">
        <f t="shared" si="1"/>
        <v>58.97435897435898</v>
      </c>
      <c r="N27" s="55">
        <f>SUM(N7:N26)</f>
        <v>6</v>
      </c>
      <c r="O27" s="74">
        <f t="shared" si="2"/>
        <v>1.9230769230769231</v>
      </c>
      <c r="P27" s="53">
        <f>SUM(P7:P26)</f>
        <v>312</v>
      </c>
      <c r="Q27" s="306">
        <v>100</v>
      </c>
      <c r="R27" s="55">
        <f>SUM(R7:R26)</f>
        <v>135</v>
      </c>
      <c r="S27" s="74">
        <f>R27/P27*100</f>
        <v>43.269230769230774</v>
      </c>
      <c r="T27" s="53">
        <f>SUM(T7:T26)</f>
        <v>77</v>
      </c>
      <c r="U27" s="304">
        <f t="shared" si="4"/>
        <v>24.679487179487182</v>
      </c>
      <c r="V27" s="55">
        <f>SUM(V7:V26)</f>
        <v>71</v>
      </c>
      <c r="W27" s="74">
        <f>V27/P27*100</f>
        <v>22.756410256410255</v>
      </c>
      <c r="X27" s="53">
        <f>SUM(X7:X26)</f>
        <v>29</v>
      </c>
      <c r="Y27" s="304">
        <f t="shared" si="5"/>
        <v>9.294871794871796</v>
      </c>
      <c r="Z27" s="85">
        <f>SUM(Z7:Z26)</f>
        <v>1566</v>
      </c>
      <c r="AA27" s="55">
        <f>SUM(AA7:AA26)</f>
        <v>102</v>
      </c>
      <c r="AB27" s="85">
        <f>SUM(AB7:AB26)</f>
        <v>2</v>
      </c>
    </row>
    <row r="28" spans="4:28" ht="21.75" customHeight="1">
      <c r="D28" s="41"/>
      <c r="E28" s="41"/>
      <c r="F28" s="41"/>
      <c r="G28" s="41"/>
      <c r="H28" s="41"/>
      <c r="I28" s="41"/>
      <c r="J28" s="41"/>
      <c r="K28" s="41"/>
      <c r="L28" s="41"/>
      <c r="M28" s="41"/>
      <c r="N28" s="41"/>
      <c r="O28" s="41"/>
      <c r="P28" s="41"/>
      <c r="Q28" s="41"/>
      <c r="R28" s="41"/>
      <c r="S28" s="41"/>
      <c r="T28" s="41"/>
      <c r="U28" s="41"/>
      <c r="V28" s="41"/>
      <c r="W28" s="41"/>
      <c r="X28" s="41"/>
      <c r="Y28" s="41"/>
      <c r="Z28" s="41"/>
      <c r="AA28" s="41"/>
      <c r="AB28" s="41"/>
    </row>
    <row r="29" spans="3:28" ht="12.75">
      <c r="C29" s="86"/>
      <c r="D29" s="41"/>
      <c r="E29" s="41"/>
      <c r="F29" s="41"/>
      <c r="G29" s="41"/>
      <c r="H29" s="41"/>
      <c r="I29" s="41"/>
      <c r="J29" s="41"/>
      <c r="K29" s="41"/>
      <c r="L29" s="41"/>
      <c r="M29" s="41"/>
      <c r="N29" s="41"/>
      <c r="O29" s="41"/>
      <c r="P29" s="41"/>
      <c r="Q29" s="41"/>
      <c r="R29" s="41"/>
      <c r="S29" s="41"/>
      <c r="T29" s="41"/>
      <c r="U29" s="41"/>
      <c r="V29" s="41"/>
      <c r="W29" s="41"/>
      <c r="X29" s="41"/>
      <c r="Y29" s="41"/>
      <c r="Z29" s="41"/>
      <c r="AA29" s="41"/>
      <c r="AB29" s="41"/>
    </row>
    <row r="30" spans="4:28" ht="12.75">
      <c r="D30" s="41"/>
      <c r="E30" s="41"/>
      <c r="F30" s="41"/>
      <c r="G30" s="41"/>
      <c r="H30" s="41"/>
      <c r="I30" s="41"/>
      <c r="J30" s="41"/>
      <c r="K30" s="41"/>
      <c r="L30" s="41"/>
      <c r="M30" s="41"/>
      <c r="N30" s="41"/>
      <c r="O30" s="41"/>
      <c r="P30" s="41"/>
      <c r="Q30" s="41"/>
      <c r="R30" s="41"/>
      <c r="S30" s="41"/>
      <c r="T30" s="41"/>
      <c r="U30" s="41"/>
      <c r="V30" s="41"/>
      <c r="W30" s="41"/>
      <c r="X30" s="41"/>
      <c r="Y30" s="41"/>
      <c r="Z30" s="41"/>
      <c r="AA30" s="41"/>
      <c r="AB30" s="41"/>
    </row>
    <row r="31" spans="4:28" ht="12.75">
      <c r="D31" s="41"/>
      <c r="E31" s="41"/>
      <c r="F31" s="41"/>
      <c r="G31" s="41"/>
      <c r="H31" s="41"/>
      <c r="I31" s="41"/>
      <c r="J31" s="41"/>
      <c r="K31" s="41"/>
      <c r="L31" s="41"/>
      <c r="M31" s="41"/>
      <c r="N31" s="41"/>
      <c r="O31" s="41"/>
      <c r="P31" s="41"/>
      <c r="Q31" s="41"/>
      <c r="R31" s="41"/>
      <c r="S31" s="41"/>
      <c r="T31" s="41"/>
      <c r="U31" s="41"/>
      <c r="V31" s="41"/>
      <c r="W31" s="41"/>
      <c r="X31" s="41"/>
      <c r="Y31" s="41"/>
      <c r="Z31" s="41"/>
      <c r="AA31" s="41"/>
      <c r="AB31" s="41"/>
    </row>
    <row r="32" spans="4:28" ht="12.75">
      <c r="D32" s="41"/>
      <c r="E32" s="41"/>
      <c r="F32" s="41"/>
      <c r="G32" s="41"/>
      <c r="H32" s="41"/>
      <c r="I32" s="41"/>
      <c r="J32" s="41"/>
      <c r="K32" s="41"/>
      <c r="L32" s="41"/>
      <c r="M32" s="41"/>
      <c r="N32" s="41"/>
      <c r="O32" s="41"/>
      <c r="P32" s="41"/>
      <c r="Q32" s="41"/>
      <c r="R32" s="41"/>
      <c r="S32" s="41"/>
      <c r="T32" s="41"/>
      <c r="U32" s="41"/>
      <c r="V32" s="41"/>
      <c r="W32" s="41"/>
      <c r="X32" s="41"/>
      <c r="Y32" s="41"/>
      <c r="Z32" s="41"/>
      <c r="AA32" s="41"/>
      <c r="AB32" s="41"/>
    </row>
    <row r="33" spans="4:28" ht="12.75">
      <c r="D33" s="41"/>
      <c r="E33" s="41"/>
      <c r="F33" s="41"/>
      <c r="G33" s="41"/>
      <c r="H33" s="41"/>
      <c r="I33" s="41"/>
      <c r="J33" s="41"/>
      <c r="K33" s="41"/>
      <c r="L33" s="41"/>
      <c r="M33" s="41"/>
      <c r="N33" s="41"/>
      <c r="O33" s="41"/>
      <c r="P33" s="41"/>
      <c r="Q33" s="41"/>
      <c r="R33" s="41"/>
      <c r="S33" s="41"/>
      <c r="T33" s="41"/>
      <c r="U33" s="41"/>
      <c r="V33" s="41"/>
      <c r="W33" s="41"/>
      <c r="X33" s="41"/>
      <c r="Y33" s="41"/>
      <c r="Z33" s="41"/>
      <c r="AA33" s="41"/>
      <c r="AB33" s="41"/>
    </row>
    <row r="34" spans="4:28" ht="12.75">
      <c r="D34" s="41"/>
      <c r="E34" s="41"/>
      <c r="F34" s="41"/>
      <c r="G34" s="41"/>
      <c r="H34" s="41"/>
      <c r="I34" s="41"/>
      <c r="J34" s="41"/>
      <c r="K34" s="41"/>
      <c r="L34" s="41"/>
      <c r="M34" s="41"/>
      <c r="N34" s="41"/>
      <c r="O34" s="41"/>
      <c r="P34" s="41"/>
      <c r="Q34" s="41"/>
      <c r="R34" s="41"/>
      <c r="S34" s="41"/>
      <c r="T34" s="41"/>
      <c r="U34" s="41"/>
      <c r="V34" s="41"/>
      <c r="W34" s="41"/>
      <c r="X34" s="41"/>
      <c r="Y34" s="41"/>
      <c r="Z34" s="41"/>
      <c r="AA34" s="41"/>
      <c r="AB34" s="41"/>
    </row>
  </sheetData>
  <sheetProtection/>
  <mergeCells count="17">
    <mergeCell ref="B2:AB2"/>
    <mergeCell ref="B4:B6"/>
    <mergeCell ref="C4:C6"/>
    <mergeCell ref="D4:O4"/>
    <mergeCell ref="P4:Y4"/>
    <mergeCell ref="Z4:Z5"/>
    <mergeCell ref="AA4:AA5"/>
    <mergeCell ref="AB4:AB5"/>
    <mergeCell ref="F5:G5"/>
    <mergeCell ref="H5:I5"/>
    <mergeCell ref="X5:Y5"/>
    <mergeCell ref="J5:K5"/>
    <mergeCell ref="L5:M5"/>
    <mergeCell ref="N5:O5"/>
    <mergeCell ref="R5:S5"/>
    <mergeCell ref="T5:U5"/>
    <mergeCell ref="V5:W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B1:AB27"/>
  <sheetViews>
    <sheetView view="pageBreakPreview" zoomScale="81" zoomScaleNormal="75" zoomScaleSheetLayoutView="81" zoomScalePageLayoutView="0" workbookViewId="0" topLeftCell="A1">
      <pane xSplit="2" ySplit="5" topLeftCell="C18" activePane="bottomRight" state="frozen"/>
      <selection pane="topLeft" activeCell="L16" sqref="L16"/>
      <selection pane="topRight" activeCell="L16" sqref="L16"/>
      <selection pane="bottomLeft" activeCell="L16" sqref="L16"/>
      <selection pane="bottomRight" activeCell="A1" sqref="A1"/>
    </sheetView>
  </sheetViews>
  <sheetFormatPr defaultColWidth="9.00390625" defaultRowHeight="13.5"/>
  <cols>
    <col min="1" max="1" width="2.875" style="40" customWidth="1"/>
    <col min="2" max="2" width="17.375" style="40" customWidth="1"/>
    <col min="3" max="4" width="8.375" style="40" customWidth="1"/>
    <col min="5" max="5" width="7.125" style="40" customWidth="1"/>
    <col min="6" max="6" width="8.375" style="40" customWidth="1"/>
    <col min="7" max="7" width="9.1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125" style="40" customWidth="1"/>
    <col min="14" max="14" width="7.875" style="40" customWidth="1"/>
    <col min="15" max="15" width="8.375" style="40" customWidth="1"/>
    <col min="16" max="16" width="8.875" style="40" customWidth="1"/>
    <col min="17" max="17" width="7.375" style="40" customWidth="1"/>
    <col min="18" max="18" width="8.875" style="40" customWidth="1"/>
    <col min="19" max="19" width="8.50390625" style="40" customWidth="1"/>
    <col min="20" max="20" width="8.875" style="40" customWidth="1"/>
    <col min="21" max="21" width="8.125" style="40" customWidth="1"/>
    <col min="22" max="22" width="8.875" style="40" customWidth="1"/>
    <col min="23" max="23" width="8.50390625" style="40" customWidth="1"/>
    <col min="24" max="24" width="8.87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23.25" customHeight="1">
      <c r="B1" s="2" t="s">
        <v>42</v>
      </c>
      <c r="C1" s="2"/>
      <c r="D1" s="2"/>
      <c r="E1" s="2"/>
      <c r="F1" s="2"/>
      <c r="G1" s="2"/>
      <c r="H1" s="2"/>
      <c r="I1" s="2"/>
      <c r="J1" s="2"/>
      <c r="K1" s="2"/>
      <c r="L1" s="2"/>
      <c r="M1" s="2"/>
      <c r="N1" s="2"/>
      <c r="O1" s="2"/>
      <c r="P1" s="2"/>
      <c r="Q1" s="2"/>
      <c r="R1" s="2"/>
      <c r="S1" s="2"/>
      <c r="T1" s="2"/>
      <c r="U1" s="2"/>
      <c r="V1" s="2"/>
      <c r="W1" s="2"/>
      <c r="X1" s="2"/>
      <c r="Y1" s="2"/>
      <c r="Z1" s="2"/>
    </row>
    <row r="2" spans="2:28" s="78" customFormat="1" ht="18" customHeight="1">
      <c r="B2" s="496" t="s">
        <v>37</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row>
    <row r="3" spans="2:28" s="78" customFormat="1" ht="18" customHeight="1">
      <c r="B3" s="79" t="s">
        <v>38</v>
      </c>
      <c r="C3" s="79"/>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21" t="s">
        <v>0</v>
      </c>
      <c r="C4" s="518" t="s">
        <v>1</v>
      </c>
      <c r="D4" s="483" t="s">
        <v>32</v>
      </c>
      <c r="E4" s="494"/>
      <c r="F4" s="494"/>
      <c r="G4" s="494"/>
      <c r="H4" s="494"/>
      <c r="I4" s="494"/>
      <c r="J4" s="494"/>
      <c r="K4" s="494"/>
      <c r="L4" s="494"/>
      <c r="M4" s="494"/>
      <c r="N4" s="494"/>
      <c r="O4" s="495"/>
      <c r="P4" s="514" t="s">
        <v>32</v>
      </c>
      <c r="Q4" s="515"/>
      <c r="R4" s="515"/>
      <c r="S4" s="515"/>
      <c r="T4" s="515"/>
      <c r="U4" s="515"/>
      <c r="V4" s="515"/>
      <c r="W4" s="515"/>
      <c r="X4" s="515"/>
      <c r="Y4" s="515"/>
      <c r="Z4" s="483" t="s">
        <v>22</v>
      </c>
      <c r="AA4" s="483" t="s">
        <v>2</v>
      </c>
      <c r="AB4" s="518" t="s">
        <v>40</v>
      </c>
    </row>
    <row r="5" spans="2:28" ht="20.25" customHeight="1">
      <c r="B5" s="522"/>
      <c r="C5" s="524"/>
      <c r="D5" s="12"/>
      <c r="E5" s="13"/>
      <c r="F5" s="487" t="s">
        <v>23</v>
      </c>
      <c r="G5" s="488"/>
      <c r="H5" s="487" t="s">
        <v>31</v>
      </c>
      <c r="I5" s="488"/>
      <c r="J5" s="487" t="s">
        <v>11</v>
      </c>
      <c r="K5" s="488"/>
      <c r="L5" s="487" t="s">
        <v>12</v>
      </c>
      <c r="M5" s="488"/>
      <c r="N5" s="487" t="s">
        <v>13</v>
      </c>
      <c r="O5" s="488"/>
      <c r="P5" s="15"/>
      <c r="Q5" s="16"/>
      <c r="R5" s="514" t="s">
        <v>33</v>
      </c>
      <c r="S5" s="517"/>
      <c r="T5" s="516" t="s">
        <v>34</v>
      </c>
      <c r="U5" s="517"/>
      <c r="V5" s="516" t="s">
        <v>35</v>
      </c>
      <c r="W5" s="517"/>
      <c r="X5" s="516" t="s">
        <v>36</v>
      </c>
      <c r="Y5" s="517"/>
      <c r="Z5" s="520"/>
      <c r="AA5" s="520"/>
      <c r="AB5" s="519"/>
    </row>
    <row r="6" spans="2:28" ht="19.5" customHeight="1">
      <c r="B6" s="523"/>
      <c r="C6" s="525"/>
      <c r="D6" s="30" t="s">
        <v>6</v>
      </c>
      <c r="E6" s="39" t="s">
        <v>7</v>
      </c>
      <c r="F6" s="14" t="s">
        <v>6</v>
      </c>
      <c r="G6" s="4" t="s">
        <v>7</v>
      </c>
      <c r="H6" s="30" t="s">
        <v>6</v>
      </c>
      <c r="I6" s="39" t="s">
        <v>7</v>
      </c>
      <c r="J6" s="30" t="s">
        <v>6</v>
      </c>
      <c r="K6" s="39" t="s">
        <v>7</v>
      </c>
      <c r="L6" s="14" t="s">
        <v>6</v>
      </c>
      <c r="M6" s="4" t="s">
        <v>7</v>
      </c>
      <c r="N6" s="14" t="s">
        <v>6</v>
      </c>
      <c r="O6" s="39" t="s">
        <v>7</v>
      </c>
      <c r="P6" s="17" t="s">
        <v>6</v>
      </c>
      <c r="Q6" s="18" t="s">
        <v>7</v>
      </c>
      <c r="R6" s="80" t="s">
        <v>6</v>
      </c>
      <c r="S6" s="81" t="s">
        <v>7</v>
      </c>
      <c r="T6" s="17" t="s">
        <v>6</v>
      </c>
      <c r="U6" s="18" t="s">
        <v>7</v>
      </c>
      <c r="V6" s="17" t="s">
        <v>6</v>
      </c>
      <c r="W6" s="18" t="s">
        <v>7</v>
      </c>
      <c r="X6" s="80" t="s">
        <v>6</v>
      </c>
      <c r="Y6" s="81" t="s">
        <v>7</v>
      </c>
      <c r="Z6" s="44" t="s">
        <v>6</v>
      </c>
      <c r="AA6" s="44" t="s">
        <v>6</v>
      </c>
      <c r="AB6" s="82" t="s">
        <v>20</v>
      </c>
    </row>
    <row r="7" spans="2:28" ht="21.75" customHeight="1">
      <c r="B7" s="9" t="s">
        <v>344</v>
      </c>
      <c r="C7" s="51">
        <v>0</v>
      </c>
      <c r="D7" s="45">
        <f>F7+H7+J7+L7+N7</f>
        <v>0</v>
      </c>
      <c r="E7" s="58">
        <v>100</v>
      </c>
      <c r="F7" s="50">
        <v>0</v>
      </c>
      <c r="G7" s="60">
        <v>0</v>
      </c>
      <c r="H7" s="49">
        <v>0</v>
      </c>
      <c r="I7" s="59">
        <v>0</v>
      </c>
      <c r="J7" s="50">
        <v>0</v>
      </c>
      <c r="K7" s="60">
        <v>0</v>
      </c>
      <c r="L7" s="49">
        <v>0</v>
      </c>
      <c r="M7" s="59">
        <v>0</v>
      </c>
      <c r="N7" s="50">
        <v>0</v>
      </c>
      <c r="O7" s="60">
        <v>0</v>
      </c>
      <c r="P7" s="303">
        <f>R7+T7+V7+X7</f>
        <v>0</v>
      </c>
      <c r="Q7" s="305">
        <v>100</v>
      </c>
      <c r="R7" s="50">
        <v>0</v>
      </c>
      <c r="S7" s="60">
        <v>0</v>
      </c>
      <c r="T7" s="49">
        <v>0</v>
      </c>
      <c r="U7" s="59">
        <v>0</v>
      </c>
      <c r="V7" s="50">
        <v>0</v>
      </c>
      <c r="W7" s="60">
        <v>0</v>
      </c>
      <c r="X7" s="49">
        <v>0</v>
      </c>
      <c r="Y7" s="59">
        <v>0</v>
      </c>
      <c r="Z7" s="302">
        <v>0</v>
      </c>
      <c r="AA7" s="302">
        <v>0</v>
      </c>
      <c r="AB7" s="83">
        <v>0</v>
      </c>
    </row>
    <row r="8" spans="2:28" ht="21.75" customHeight="1">
      <c r="B8" s="9" t="s">
        <v>345</v>
      </c>
      <c r="C8" s="51">
        <v>0</v>
      </c>
      <c r="D8" s="45">
        <f aca="true" t="shared" si="0" ref="D8:D26">F8+H8+J8+L8+N8</f>
        <v>0</v>
      </c>
      <c r="E8" s="58">
        <v>100</v>
      </c>
      <c r="F8" s="50">
        <v>0</v>
      </c>
      <c r="G8" s="60">
        <v>0</v>
      </c>
      <c r="H8" s="49">
        <v>0</v>
      </c>
      <c r="I8" s="59">
        <v>0</v>
      </c>
      <c r="J8" s="50">
        <v>0</v>
      </c>
      <c r="K8" s="60">
        <v>0</v>
      </c>
      <c r="L8" s="49">
        <v>0</v>
      </c>
      <c r="M8" s="59">
        <v>0</v>
      </c>
      <c r="N8" s="50">
        <v>0</v>
      </c>
      <c r="O8" s="60">
        <v>0</v>
      </c>
      <c r="P8" s="303">
        <f aca="true" t="shared" si="1" ref="P8:P26">R8+T8+V8+X8</f>
        <v>0</v>
      </c>
      <c r="Q8" s="305">
        <v>100</v>
      </c>
      <c r="R8" s="50">
        <v>0</v>
      </c>
      <c r="S8" s="60">
        <v>0</v>
      </c>
      <c r="T8" s="49">
        <v>0</v>
      </c>
      <c r="U8" s="59">
        <v>0</v>
      </c>
      <c r="V8" s="50">
        <v>0</v>
      </c>
      <c r="W8" s="60">
        <v>0</v>
      </c>
      <c r="X8" s="49">
        <v>0</v>
      </c>
      <c r="Y8" s="59">
        <v>0</v>
      </c>
      <c r="Z8" s="302">
        <v>0</v>
      </c>
      <c r="AA8" s="302">
        <v>0</v>
      </c>
      <c r="AB8" s="83">
        <v>0</v>
      </c>
    </row>
    <row r="9" spans="2:28" ht="21.75" customHeight="1">
      <c r="B9" s="1" t="s">
        <v>346</v>
      </c>
      <c r="C9" s="51">
        <v>0</v>
      </c>
      <c r="D9" s="45">
        <f t="shared" si="0"/>
        <v>0</v>
      </c>
      <c r="E9" s="58">
        <v>100</v>
      </c>
      <c r="F9" s="50">
        <v>0</v>
      </c>
      <c r="G9" s="60">
        <v>0</v>
      </c>
      <c r="H9" s="49">
        <v>0</v>
      </c>
      <c r="I9" s="59">
        <v>0</v>
      </c>
      <c r="J9" s="50">
        <v>0</v>
      </c>
      <c r="K9" s="60">
        <v>0</v>
      </c>
      <c r="L9" s="49">
        <v>0</v>
      </c>
      <c r="M9" s="59">
        <v>0</v>
      </c>
      <c r="N9" s="50">
        <v>0</v>
      </c>
      <c r="O9" s="60">
        <v>0</v>
      </c>
      <c r="P9" s="303">
        <f t="shared" si="1"/>
        <v>0</v>
      </c>
      <c r="Q9" s="305">
        <v>100</v>
      </c>
      <c r="R9" s="50">
        <v>0</v>
      </c>
      <c r="S9" s="60">
        <v>0</v>
      </c>
      <c r="T9" s="49">
        <v>0</v>
      </c>
      <c r="U9" s="59">
        <v>0</v>
      </c>
      <c r="V9" s="50">
        <v>0</v>
      </c>
      <c r="W9" s="60">
        <v>0</v>
      </c>
      <c r="X9" s="49">
        <v>0</v>
      </c>
      <c r="Y9" s="59">
        <v>0</v>
      </c>
      <c r="Z9" s="302">
        <v>0</v>
      </c>
      <c r="AA9" s="302">
        <v>0</v>
      </c>
      <c r="AB9" s="83">
        <v>0</v>
      </c>
    </row>
    <row r="10" spans="2:28" ht="21.75" customHeight="1">
      <c r="B10" s="1" t="s">
        <v>347</v>
      </c>
      <c r="C10" s="51">
        <v>0</v>
      </c>
      <c r="D10" s="45">
        <f t="shared" si="0"/>
        <v>0</v>
      </c>
      <c r="E10" s="58">
        <v>100</v>
      </c>
      <c r="F10" s="50">
        <v>0</v>
      </c>
      <c r="G10" s="60">
        <v>0</v>
      </c>
      <c r="H10" s="49">
        <v>0</v>
      </c>
      <c r="I10" s="59">
        <v>0</v>
      </c>
      <c r="J10" s="50">
        <v>0</v>
      </c>
      <c r="K10" s="60">
        <v>0</v>
      </c>
      <c r="L10" s="49">
        <v>0</v>
      </c>
      <c r="M10" s="59">
        <v>0</v>
      </c>
      <c r="N10" s="50">
        <v>0</v>
      </c>
      <c r="O10" s="60">
        <v>0</v>
      </c>
      <c r="P10" s="303">
        <f t="shared" si="1"/>
        <v>0</v>
      </c>
      <c r="Q10" s="305">
        <v>100</v>
      </c>
      <c r="R10" s="50">
        <v>0</v>
      </c>
      <c r="S10" s="60">
        <v>0</v>
      </c>
      <c r="T10" s="49">
        <v>0</v>
      </c>
      <c r="U10" s="59">
        <v>0</v>
      </c>
      <c r="V10" s="50">
        <v>0</v>
      </c>
      <c r="W10" s="60">
        <v>0</v>
      </c>
      <c r="X10" s="49">
        <v>0</v>
      </c>
      <c r="Y10" s="59">
        <v>0</v>
      </c>
      <c r="Z10" s="302">
        <v>0</v>
      </c>
      <c r="AA10" s="302">
        <v>0</v>
      </c>
      <c r="AB10" s="83">
        <v>0</v>
      </c>
    </row>
    <row r="11" spans="2:28" ht="21.75" customHeight="1">
      <c r="B11" s="1" t="s">
        <v>348</v>
      </c>
      <c r="C11" s="51">
        <v>0</v>
      </c>
      <c r="D11" s="45">
        <f t="shared" si="0"/>
        <v>0</v>
      </c>
      <c r="E11" s="58">
        <v>100</v>
      </c>
      <c r="F11" s="50">
        <v>0</v>
      </c>
      <c r="G11" s="60">
        <v>0</v>
      </c>
      <c r="H11" s="49">
        <v>0</v>
      </c>
      <c r="I11" s="59">
        <v>0</v>
      </c>
      <c r="J11" s="50">
        <v>0</v>
      </c>
      <c r="K11" s="60">
        <v>0</v>
      </c>
      <c r="L11" s="49">
        <v>0</v>
      </c>
      <c r="M11" s="59">
        <v>0</v>
      </c>
      <c r="N11" s="50">
        <v>0</v>
      </c>
      <c r="O11" s="60">
        <v>0</v>
      </c>
      <c r="P11" s="303">
        <f t="shared" si="1"/>
        <v>0</v>
      </c>
      <c r="Q11" s="305">
        <v>100</v>
      </c>
      <c r="R11" s="50">
        <v>0</v>
      </c>
      <c r="S11" s="60">
        <v>0</v>
      </c>
      <c r="T11" s="49">
        <v>0</v>
      </c>
      <c r="U11" s="59">
        <v>0</v>
      </c>
      <c r="V11" s="50">
        <v>0</v>
      </c>
      <c r="W11" s="60">
        <v>0</v>
      </c>
      <c r="X11" s="49">
        <v>0</v>
      </c>
      <c r="Y11" s="59">
        <v>0</v>
      </c>
      <c r="Z11" s="302">
        <v>0</v>
      </c>
      <c r="AA11" s="302">
        <v>0</v>
      </c>
      <c r="AB11" s="83">
        <v>0</v>
      </c>
    </row>
    <row r="12" spans="2:28" ht="21.75" customHeight="1">
      <c r="B12" s="1" t="s">
        <v>349</v>
      </c>
      <c r="C12" s="51">
        <v>0</v>
      </c>
      <c r="D12" s="45">
        <f t="shared" si="0"/>
        <v>0</v>
      </c>
      <c r="E12" s="58">
        <v>100</v>
      </c>
      <c r="F12" s="50">
        <v>0</v>
      </c>
      <c r="G12" s="60">
        <v>0</v>
      </c>
      <c r="H12" s="49">
        <v>0</v>
      </c>
      <c r="I12" s="59">
        <v>0</v>
      </c>
      <c r="J12" s="50">
        <v>0</v>
      </c>
      <c r="K12" s="60">
        <v>0</v>
      </c>
      <c r="L12" s="49">
        <v>0</v>
      </c>
      <c r="M12" s="59">
        <v>0</v>
      </c>
      <c r="N12" s="50">
        <v>0</v>
      </c>
      <c r="O12" s="60">
        <v>0</v>
      </c>
      <c r="P12" s="303">
        <f t="shared" si="1"/>
        <v>0</v>
      </c>
      <c r="Q12" s="305">
        <v>100</v>
      </c>
      <c r="R12" s="50">
        <v>0</v>
      </c>
      <c r="S12" s="60">
        <v>0</v>
      </c>
      <c r="T12" s="49">
        <v>0</v>
      </c>
      <c r="U12" s="59">
        <v>0</v>
      </c>
      <c r="V12" s="50">
        <v>0</v>
      </c>
      <c r="W12" s="60">
        <v>0</v>
      </c>
      <c r="X12" s="49">
        <v>0</v>
      </c>
      <c r="Y12" s="59">
        <v>0</v>
      </c>
      <c r="Z12" s="302">
        <v>0</v>
      </c>
      <c r="AA12" s="302">
        <v>0</v>
      </c>
      <c r="AB12" s="83">
        <v>0</v>
      </c>
    </row>
    <row r="13" spans="2:28" ht="21.75" customHeight="1">
      <c r="B13" s="1" t="s">
        <v>350</v>
      </c>
      <c r="C13" s="51">
        <v>0</v>
      </c>
      <c r="D13" s="45">
        <f t="shared" si="0"/>
        <v>0</v>
      </c>
      <c r="E13" s="58">
        <v>100</v>
      </c>
      <c r="F13" s="50">
        <v>0</v>
      </c>
      <c r="G13" s="60">
        <v>0</v>
      </c>
      <c r="H13" s="49">
        <v>0</v>
      </c>
      <c r="I13" s="59">
        <v>0</v>
      </c>
      <c r="J13" s="50">
        <v>0</v>
      </c>
      <c r="K13" s="60">
        <v>0</v>
      </c>
      <c r="L13" s="49">
        <v>0</v>
      </c>
      <c r="M13" s="59">
        <v>0</v>
      </c>
      <c r="N13" s="50">
        <v>0</v>
      </c>
      <c r="O13" s="60">
        <v>0</v>
      </c>
      <c r="P13" s="303">
        <f t="shared" si="1"/>
        <v>0</v>
      </c>
      <c r="Q13" s="305">
        <v>100</v>
      </c>
      <c r="R13" s="50">
        <v>0</v>
      </c>
      <c r="S13" s="60">
        <v>0</v>
      </c>
      <c r="T13" s="49">
        <v>0</v>
      </c>
      <c r="U13" s="59">
        <v>0</v>
      </c>
      <c r="V13" s="50">
        <v>0</v>
      </c>
      <c r="W13" s="60">
        <v>0</v>
      </c>
      <c r="X13" s="49">
        <v>0</v>
      </c>
      <c r="Y13" s="59">
        <v>0</v>
      </c>
      <c r="Z13" s="302">
        <v>0</v>
      </c>
      <c r="AA13" s="302">
        <v>0</v>
      </c>
      <c r="AB13" s="83">
        <v>0</v>
      </c>
    </row>
    <row r="14" spans="2:28" ht="21.75" customHeight="1">
      <c r="B14" s="1" t="s">
        <v>351</v>
      </c>
      <c r="C14" s="51">
        <v>0</v>
      </c>
      <c r="D14" s="45">
        <f t="shared" si="0"/>
        <v>0</v>
      </c>
      <c r="E14" s="58">
        <v>100</v>
      </c>
      <c r="F14" s="50">
        <v>0</v>
      </c>
      <c r="G14" s="60">
        <v>0</v>
      </c>
      <c r="H14" s="49">
        <v>0</v>
      </c>
      <c r="I14" s="59">
        <v>0</v>
      </c>
      <c r="J14" s="50">
        <v>0</v>
      </c>
      <c r="K14" s="60">
        <v>0</v>
      </c>
      <c r="L14" s="49">
        <v>0</v>
      </c>
      <c r="M14" s="59">
        <v>0</v>
      </c>
      <c r="N14" s="50">
        <v>0</v>
      </c>
      <c r="O14" s="60">
        <v>0</v>
      </c>
      <c r="P14" s="303">
        <f t="shared" si="1"/>
        <v>0</v>
      </c>
      <c r="Q14" s="305">
        <v>100</v>
      </c>
      <c r="R14" s="50">
        <v>0</v>
      </c>
      <c r="S14" s="60">
        <v>0</v>
      </c>
      <c r="T14" s="49">
        <v>0</v>
      </c>
      <c r="U14" s="59">
        <v>0</v>
      </c>
      <c r="V14" s="50">
        <v>0</v>
      </c>
      <c r="W14" s="60">
        <v>0</v>
      </c>
      <c r="X14" s="49">
        <v>0</v>
      </c>
      <c r="Y14" s="59">
        <v>0</v>
      </c>
      <c r="Z14" s="302">
        <v>0</v>
      </c>
      <c r="AA14" s="302">
        <v>0</v>
      </c>
      <c r="AB14" s="83">
        <v>0</v>
      </c>
    </row>
    <row r="15" spans="2:28" ht="21.75" customHeight="1">
      <c r="B15" s="1" t="s">
        <v>352</v>
      </c>
      <c r="C15" s="51">
        <v>0</v>
      </c>
      <c r="D15" s="45">
        <f t="shared" si="0"/>
        <v>0</v>
      </c>
      <c r="E15" s="58">
        <v>100</v>
      </c>
      <c r="F15" s="50">
        <v>0</v>
      </c>
      <c r="G15" s="60">
        <v>0</v>
      </c>
      <c r="H15" s="49">
        <v>0</v>
      </c>
      <c r="I15" s="59">
        <v>0</v>
      </c>
      <c r="J15" s="50">
        <v>0</v>
      </c>
      <c r="K15" s="60">
        <v>0</v>
      </c>
      <c r="L15" s="49">
        <v>0</v>
      </c>
      <c r="M15" s="59">
        <v>0</v>
      </c>
      <c r="N15" s="50">
        <v>0</v>
      </c>
      <c r="O15" s="60">
        <v>0</v>
      </c>
      <c r="P15" s="303">
        <f t="shared" si="1"/>
        <v>0</v>
      </c>
      <c r="Q15" s="305">
        <v>100</v>
      </c>
      <c r="R15" s="50">
        <v>0</v>
      </c>
      <c r="S15" s="60">
        <v>0</v>
      </c>
      <c r="T15" s="49">
        <v>0</v>
      </c>
      <c r="U15" s="59">
        <v>0</v>
      </c>
      <c r="V15" s="50">
        <v>0</v>
      </c>
      <c r="W15" s="60">
        <v>0</v>
      </c>
      <c r="X15" s="49">
        <v>0</v>
      </c>
      <c r="Y15" s="59">
        <v>0</v>
      </c>
      <c r="Z15" s="302">
        <v>0</v>
      </c>
      <c r="AA15" s="302">
        <v>0</v>
      </c>
      <c r="AB15" s="83">
        <v>0</v>
      </c>
    </row>
    <row r="16" spans="2:28" ht="21.75" customHeight="1">
      <c r="B16" s="1" t="s">
        <v>353</v>
      </c>
      <c r="C16" s="51">
        <v>0</v>
      </c>
      <c r="D16" s="45">
        <f t="shared" si="0"/>
        <v>0</v>
      </c>
      <c r="E16" s="58">
        <v>100</v>
      </c>
      <c r="F16" s="50">
        <v>0</v>
      </c>
      <c r="G16" s="60">
        <v>0</v>
      </c>
      <c r="H16" s="49">
        <v>0</v>
      </c>
      <c r="I16" s="59">
        <v>0</v>
      </c>
      <c r="J16" s="50">
        <v>0</v>
      </c>
      <c r="K16" s="60">
        <v>0</v>
      </c>
      <c r="L16" s="49">
        <v>0</v>
      </c>
      <c r="M16" s="59">
        <v>0</v>
      </c>
      <c r="N16" s="50">
        <v>0</v>
      </c>
      <c r="O16" s="60">
        <v>0</v>
      </c>
      <c r="P16" s="303">
        <f t="shared" si="1"/>
        <v>0</v>
      </c>
      <c r="Q16" s="305">
        <v>100</v>
      </c>
      <c r="R16" s="50">
        <v>0</v>
      </c>
      <c r="S16" s="60">
        <v>0</v>
      </c>
      <c r="T16" s="49">
        <v>0</v>
      </c>
      <c r="U16" s="59">
        <v>0</v>
      </c>
      <c r="V16" s="50">
        <v>0</v>
      </c>
      <c r="W16" s="60">
        <v>0</v>
      </c>
      <c r="X16" s="49">
        <v>0</v>
      </c>
      <c r="Y16" s="59">
        <v>0</v>
      </c>
      <c r="Z16" s="302">
        <v>0</v>
      </c>
      <c r="AA16" s="302">
        <v>0</v>
      </c>
      <c r="AB16" s="83">
        <v>0</v>
      </c>
    </row>
    <row r="17" spans="2:28" ht="21.75" customHeight="1">
      <c r="B17" s="1" t="s">
        <v>354</v>
      </c>
      <c r="C17" s="51">
        <v>3</v>
      </c>
      <c r="D17" s="45">
        <f t="shared" si="0"/>
        <v>1</v>
      </c>
      <c r="E17" s="58">
        <v>100</v>
      </c>
      <c r="F17" s="50">
        <v>1</v>
      </c>
      <c r="G17" s="60">
        <v>0</v>
      </c>
      <c r="H17" s="49">
        <v>0</v>
      </c>
      <c r="I17" s="59">
        <v>0</v>
      </c>
      <c r="J17" s="50">
        <v>0</v>
      </c>
      <c r="K17" s="60">
        <v>0</v>
      </c>
      <c r="L17" s="49">
        <v>0</v>
      </c>
      <c r="M17" s="59">
        <v>0</v>
      </c>
      <c r="N17" s="50">
        <v>0</v>
      </c>
      <c r="O17" s="60">
        <v>0</v>
      </c>
      <c r="P17" s="303">
        <f t="shared" si="1"/>
        <v>1</v>
      </c>
      <c r="Q17" s="305">
        <v>100</v>
      </c>
      <c r="R17" s="50">
        <v>0</v>
      </c>
      <c r="S17" s="60">
        <v>0</v>
      </c>
      <c r="T17" s="49">
        <v>0</v>
      </c>
      <c r="U17" s="59">
        <v>0</v>
      </c>
      <c r="V17" s="50">
        <v>1</v>
      </c>
      <c r="W17" s="60">
        <v>0</v>
      </c>
      <c r="X17" s="49">
        <v>0</v>
      </c>
      <c r="Y17" s="59">
        <v>0</v>
      </c>
      <c r="Z17" s="302">
        <v>2</v>
      </c>
      <c r="AA17" s="302">
        <v>0</v>
      </c>
      <c r="AB17" s="83">
        <v>0</v>
      </c>
    </row>
    <row r="18" spans="2:28" ht="21.75" customHeight="1">
      <c r="B18" s="1" t="s">
        <v>355</v>
      </c>
      <c r="C18" s="51">
        <v>0</v>
      </c>
      <c r="D18" s="45">
        <f t="shared" si="0"/>
        <v>0</v>
      </c>
      <c r="E18" s="58">
        <v>100</v>
      </c>
      <c r="F18" s="50">
        <v>0</v>
      </c>
      <c r="G18" s="60">
        <v>0</v>
      </c>
      <c r="H18" s="49">
        <v>0</v>
      </c>
      <c r="I18" s="59">
        <v>0</v>
      </c>
      <c r="J18" s="50">
        <v>0</v>
      </c>
      <c r="K18" s="60">
        <v>0</v>
      </c>
      <c r="L18" s="49">
        <v>0</v>
      </c>
      <c r="M18" s="59">
        <v>0</v>
      </c>
      <c r="N18" s="50">
        <v>0</v>
      </c>
      <c r="O18" s="60">
        <v>0</v>
      </c>
      <c r="P18" s="303">
        <f t="shared" si="1"/>
        <v>0</v>
      </c>
      <c r="Q18" s="305">
        <v>100</v>
      </c>
      <c r="R18" s="50">
        <v>0</v>
      </c>
      <c r="S18" s="60">
        <v>0</v>
      </c>
      <c r="T18" s="49">
        <v>0</v>
      </c>
      <c r="U18" s="59">
        <v>0</v>
      </c>
      <c r="V18" s="50">
        <v>0</v>
      </c>
      <c r="W18" s="60">
        <v>0</v>
      </c>
      <c r="X18" s="49">
        <v>0</v>
      </c>
      <c r="Y18" s="59">
        <v>0</v>
      </c>
      <c r="Z18" s="302">
        <v>0</v>
      </c>
      <c r="AA18" s="302">
        <v>0</v>
      </c>
      <c r="AB18" s="83">
        <v>0</v>
      </c>
    </row>
    <row r="19" spans="2:28" ht="21.75" customHeight="1">
      <c r="B19" s="1" t="s">
        <v>356</v>
      </c>
      <c r="C19" s="51">
        <v>8</v>
      </c>
      <c r="D19" s="45">
        <f t="shared" si="0"/>
        <v>4</v>
      </c>
      <c r="E19" s="58">
        <v>100</v>
      </c>
      <c r="F19" s="50">
        <v>1</v>
      </c>
      <c r="G19" s="60">
        <v>0</v>
      </c>
      <c r="H19" s="49">
        <v>0</v>
      </c>
      <c r="I19" s="59">
        <v>0</v>
      </c>
      <c r="J19" s="50">
        <v>3</v>
      </c>
      <c r="K19" s="60">
        <v>0</v>
      </c>
      <c r="L19" s="49">
        <v>0</v>
      </c>
      <c r="M19" s="59">
        <v>0</v>
      </c>
      <c r="N19" s="50">
        <v>0</v>
      </c>
      <c r="O19" s="60">
        <v>0</v>
      </c>
      <c r="P19" s="303">
        <f t="shared" si="1"/>
        <v>4</v>
      </c>
      <c r="Q19" s="305">
        <v>100</v>
      </c>
      <c r="R19" s="50">
        <v>1</v>
      </c>
      <c r="S19" s="60">
        <v>0</v>
      </c>
      <c r="T19" s="49">
        <v>3</v>
      </c>
      <c r="U19" s="59">
        <v>0</v>
      </c>
      <c r="V19" s="50">
        <v>0</v>
      </c>
      <c r="W19" s="60">
        <v>0</v>
      </c>
      <c r="X19" s="49">
        <v>0</v>
      </c>
      <c r="Y19" s="59">
        <v>0</v>
      </c>
      <c r="Z19" s="302">
        <v>4</v>
      </c>
      <c r="AA19" s="302">
        <v>0</v>
      </c>
      <c r="AB19" s="83">
        <v>0</v>
      </c>
    </row>
    <row r="20" spans="2:28" ht="21.75" customHeight="1">
      <c r="B20" s="1" t="s">
        <v>357</v>
      </c>
      <c r="C20" s="51">
        <v>2</v>
      </c>
      <c r="D20" s="45">
        <f>F20+H20+J20+L20+N20</f>
        <v>2</v>
      </c>
      <c r="E20" s="58">
        <v>100</v>
      </c>
      <c r="F20" s="50">
        <v>1</v>
      </c>
      <c r="G20" s="60">
        <v>0</v>
      </c>
      <c r="H20" s="49">
        <v>0</v>
      </c>
      <c r="I20" s="59">
        <v>0</v>
      </c>
      <c r="J20" s="50">
        <v>1</v>
      </c>
      <c r="K20" s="60">
        <v>0</v>
      </c>
      <c r="L20" s="49">
        <v>0</v>
      </c>
      <c r="M20" s="59">
        <v>0</v>
      </c>
      <c r="N20" s="50">
        <v>0</v>
      </c>
      <c r="O20" s="60">
        <v>0</v>
      </c>
      <c r="P20" s="303">
        <f>R20+T20+V20+X20</f>
        <v>2</v>
      </c>
      <c r="Q20" s="305">
        <v>100</v>
      </c>
      <c r="R20" s="50">
        <v>2</v>
      </c>
      <c r="S20" s="60">
        <v>0</v>
      </c>
      <c r="T20" s="49">
        <v>0</v>
      </c>
      <c r="U20" s="59">
        <v>0</v>
      </c>
      <c r="V20" s="50">
        <v>0</v>
      </c>
      <c r="W20" s="60">
        <v>0</v>
      </c>
      <c r="X20" s="49">
        <v>0</v>
      </c>
      <c r="Y20" s="59">
        <v>0</v>
      </c>
      <c r="Z20" s="302">
        <v>0</v>
      </c>
      <c r="AA20" s="302">
        <v>0</v>
      </c>
      <c r="AB20" s="83">
        <v>0</v>
      </c>
    </row>
    <row r="21" spans="2:28" ht="21.75" customHeight="1">
      <c r="B21" s="1" t="s">
        <v>358</v>
      </c>
      <c r="C21" s="51">
        <v>0</v>
      </c>
      <c r="D21" s="45">
        <f t="shared" si="0"/>
        <v>0</v>
      </c>
      <c r="E21" s="58">
        <v>100</v>
      </c>
      <c r="F21" s="50">
        <v>0</v>
      </c>
      <c r="G21" s="60">
        <v>0</v>
      </c>
      <c r="H21" s="49">
        <v>0</v>
      </c>
      <c r="I21" s="59">
        <v>0</v>
      </c>
      <c r="J21" s="50">
        <v>0</v>
      </c>
      <c r="K21" s="60">
        <v>0</v>
      </c>
      <c r="L21" s="49">
        <v>0</v>
      </c>
      <c r="M21" s="59">
        <v>0</v>
      </c>
      <c r="N21" s="50">
        <v>0</v>
      </c>
      <c r="O21" s="60">
        <v>0</v>
      </c>
      <c r="P21" s="303">
        <f t="shared" si="1"/>
        <v>0</v>
      </c>
      <c r="Q21" s="305">
        <v>100</v>
      </c>
      <c r="R21" s="50">
        <v>0</v>
      </c>
      <c r="S21" s="60">
        <v>0</v>
      </c>
      <c r="T21" s="49">
        <v>0</v>
      </c>
      <c r="U21" s="59">
        <v>0</v>
      </c>
      <c r="V21" s="50">
        <v>0</v>
      </c>
      <c r="W21" s="60">
        <v>0</v>
      </c>
      <c r="X21" s="49">
        <v>0</v>
      </c>
      <c r="Y21" s="59">
        <v>0</v>
      </c>
      <c r="Z21" s="302">
        <v>0</v>
      </c>
      <c r="AA21" s="302">
        <v>0</v>
      </c>
      <c r="AB21" s="83">
        <v>0</v>
      </c>
    </row>
    <row r="22" spans="2:28" ht="21.75" customHeight="1">
      <c r="B22" s="1" t="s">
        <v>359</v>
      </c>
      <c r="C22" s="51">
        <v>0</v>
      </c>
      <c r="D22" s="45">
        <f t="shared" si="0"/>
        <v>0</v>
      </c>
      <c r="E22" s="58">
        <v>100</v>
      </c>
      <c r="F22" s="50">
        <v>0</v>
      </c>
      <c r="G22" s="60">
        <v>0</v>
      </c>
      <c r="H22" s="49">
        <v>0</v>
      </c>
      <c r="I22" s="59">
        <v>0</v>
      </c>
      <c r="J22" s="50">
        <v>0</v>
      </c>
      <c r="K22" s="60">
        <v>0</v>
      </c>
      <c r="L22" s="49">
        <v>0</v>
      </c>
      <c r="M22" s="59">
        <v>0</v>
      </c>
      <c r="N22" s="50">
        <v>0</v>
      </c>
      <c r="O22" s="60">
        <v>0</v>
      </c>
      <c r="P22" s="303">
        <f t="shared" si="1"/>
        <v>0</v>
      </c>
      <c r="Q22" s="305">
        <v>100</v>
      </c>
      <c r="R22" s="50">
        <v>0</v>
      </c>
      <c r="S22" s="60">
        <v>0</v>
      </c>
      <c r="T22" s="49">
        <v>0</v>
      </c>
      <c r="U22" s="59">
        <v>0</v>
      </c>
      <c r="V22" s="50">
        <v>0</v>
      </c>
      <c r="W22" s="60">
        <v>0</v>
      </c>
      <c r="X22" s="49">
        <v>0</v>
      </c>
      <c r="Y22" s="59">
        <v>0</v>
      </c>
      <c r="Z22" s="302">
        <v>0</v>
      </c>
      <c r="AA22" s="302">
        <v>0</v>
      </c>
      <c r="AB22" s="83">
        <v>0</v>
      </c>
    </row>
    <row r="23" spans="2:28" ht="21.75" customHeight="1">
      <c r="B23" s="1" t="s">
        <v>360</v>
      </c>
      <c r="C23" s="51">
        <v>0</v>
      </c>
      <c r="D23" s="45">
        <f t="shared" si="0"/>
        <v>0</v>
      </c>
      <c r="E23" s="58">
        <v>100</v>
      </c>
      <c r="F23" s="50">
        <v>0</v>
      </c>
      <c r="G23" s="60">
        <v>0</v>
      </c>
      <c r="H23" s="49">
        <v>0</v>
      </c>
      <c r="I23" s="59">
        <v>0</v>
      </c>
      <c r="J23" s="50">
        <v>0</v>
      </c>
      <c r="K23" s="60">
        <v>0</v>
      </c>
      <c r="L23" s="49">
        <v>0</v>
      </c>
      <c r="M23" s="59">
        <v>0</v>
      </c>
      <c r="N23" s="50">
        <v>0</v>
      </c>
      <c r="O23" s="60">
        <v>0</v>
      </c>
      <c r="P23" s="303">
        <f t="shared" si="1"/>
        <v>0</v>
      </c>
      <c r="Q23" s="305">
        <v>100</v>
      </c>
      <c r="R23" s="50">
        <v>0</v>
      </c>
      <c r="S23" s="60">
        <v>0</v>
      </c>
      <c r="T23" s="49">
        <v>0</v>
      </c>
      <c r="U23" s="59">
        <v>0</v>
      </c>
      <c r="V23" s="50">
        <v>0</v>
      </c>
      <c r="W23" s="60">
        <v>0</v>
      </c>
      <c r="X23" s="49">
        <v>0</v>
      </c>
      <c r="Y23" s="59">
        <v>0</v>
      </c>
      <c r="Z23" s="302">
        <v>0</v>
      </c>
      <c r="AA23" s="302">
        <v>0</v>
      </c>
      <c r="AB23" s="83">
        <v>0</v>
      </c>
    </row>
    <row r="24" spans="2:28" ht="21.75" customHeight="1">
      <c r="B24" s="1" t="s">
        <v>361</v>
      </c>
      <c r="C24" s="51">
        <v>0</v>
      </c>
      <c r="D24" s="45">
        <f t="shared" si="0"/>
        <v>0</v>
      </c>
      <c r="E24" s="58">
        <v>100</v>
      </c>
      <c r="F24" s="50">
        <v>0</v>
      </c>
      <c r="G24" s="60">
        <v>0</v>
      </c>
      <c r="H24" s="49">
        <v>0</v>
      </c>
      <c r="I24" s="59">
        <v>0</v>
      </c>
      <c r="J24" s="50">
        <v>0</v>
      </c>
      <c r="K24" s="60">
        <v>0</v>
      </c>
      <c r="L24" s="49">
        <v>0</v>
      </c>
      <c r="M24" s="59">
        <v>0</v>
      </c>
      <c r="N24" s="50">
        <v>0</v>
      </c>
      <c r="O24" s="60">
        <v>0</v>
      </c>
      <c r="P24" s="303">
        <f t="shared" si="1"/>
        <v>0</v>
      </c>
      <c r="Q24" s="305">
        <v>100</v>
      </c>
      <c r="R24" s="50">
        <v>0</v>
      </c>
      <c r="S24" s="60">
        <v>0</v>
      </c>
      <c r="T24" s="49">
        <v>0</v>
      </c>
      <c r="U24" s="59">
        <v>0</v>
      </c>
      <c r="V24" s="50">
        <v>0</v>
      </c>
      <c r="W24" s="60">
        <v>0</v>
      </c>
      <c r="X24" s="49">
        <v>0</v>
      </c>
      <c r="Y24" s="59">
        <v>0</v>
      </c>
      <c r="Z24" s="302">
        <v>0</v>
      </c>
      <c r="AA24" s="302">
        <v>0</v>
      </c>
      <c r="AB24" s="83">
        <v>0</v>
      </c>
    </row>
    <row r="25" spans="2:28" ht="21.75" customHeight="1">
      <c r="B25" s="1" t="s">
        <v>362</v>
      </c>
      <c r="C25" s="51">
        <v>0</v>
      </c>
      <c r="D25" s="45">
        <f t="shared" si="0"/>
        <v>0</v>
      </c>
      <c r="E25" s="58">
        <v>100</v>
      </c>
      <c r="F25" s="50">
        <v>0</v>
      </c>
      <c r="G25" s="60">
        <v>0</v>
      </c>
      <c r="H25" s="49">
        <v>0</v>
      </c>
      <c r="I25" s="59">
        <v>0</v>
      </c>
      <c r="J25" s="50">
        <v>0</v>
      </c>
      <c r="K25" s="60">
        <v>0</v>
      </c>
      <c r="L25" s="49">
        <v>0</v>
      </c>
      <c r="M25" s="59">
        <v>0</v>
      </c>
      <c r="N25" s="50">
        <v>0</v>
      </c>
      <c r="O25" s="60">
        <v>0</v>
      </c>
      <c r="P25" s="303">
        <f t="shared" si="1"/>
        <v>0</v>
      </c>
      <c r="Q25" s="305">
        <v>100</v>
      </c>
      <c r="R25" s="50">
        <v>0</v>
      </c>
      <c r="S25" s="60">
        <v>0</v>
      </c>
      <c r="T25" s="49">
        <v>0</v>
      </c>
      <c r="U25" s="59">
        <v>0</v>
      </c>
      <c r="V25" s="50">
        <v>0</v>
      </c>
      <c r="W25" s="60">
        <v>0</v>
      </c>
      <c r="X25" s="49">
        <v>0</v>
      </c>
      <c r="Y25" s="59">
        <v>0</v>
      </c>
      <c r="Z25" s="302">
        <v>0</v>
      </c>
      <c r="AA25" s="302">
        <v>0</v>
      </c>
      <c r="AB25" s="83">
        <v>0</v>
      </c>
    </row>
    <row r="26" spans="2:28" ht="21.75" customHeight="1" thickBot="1">
      <c r="B26" s="332" t="s">
        <v>363</v>
      </c>
      <c r="C26" s="333">
        <v>0</v>
      </c>
      <c r="D26" s="334">
        <f t="shared" si="0"/>
        <v>0</v>
      </c>
      <c r="E26" s="335">
        <v>100</v>
      </c>
      <c r="F26" s="336">
        <v>0</v>
      </c>
      <c r="G26" s="337">
        <v>0</v>
      </c>
      <c r="H26" s="338">
        <v>0</v>
      </c>
      <c r="I26" s="339">
        <v>0</v>
      </c>
      <c r="J26" s="336">
        <v>0</v>
      </c>
      <c r="K26" s="337">
        <v>0</v>
      </c>
      <c r="L26" s="338">
        <v>0</v>
      </c>
      <c r="M26" s="339">
        <v>0</v>
      </c>
      <c r="N26" s="336">
        <v>0</v>
      </c>
      <c r="O26" s="337">
        <v>0</v>
      </c>
      <c r="P26" s="340">
        <f t="shared" si="1"/>
        <v>0</v>
      </c>
      <c r="Q26" s="341">
        <v>100</v>
      </c>
      <c r="R26" s="336">
        <v>0</v>
      </c>
      <c r="S26" s="337">
        <v>0</v>
      </c>
      <c r="T26" s="338">
        <v>0</v>
      </c>
      <c r="U26" s="339">
        <v>0</v>
      </c>
      <c r="V26" s="336">
        <v>0</v>
      </c>
      <c r="W26" s="337">
        <v>0</v>
      </c>
      <c r="X26" s="338">
        <v>0</v>
      </c>
      <c r="Y26" s="339">
        <v>0</v>
      </c>
      <c r="Z26" s="342">
        <v>0</v>
      </c>
      <c r="AA26" s="342">
        <v>0</v>
      </c>
      <c r="AB26" s="343">
        <v>0</v>
      </c>
    </row>
    <row r="27" spans="2:28" ht="21.75" customHeight="1" thickTop="1">
      <c r="B27" s="11" t="s">
        <v>3</v>
      </c>
      <c r="C27" s="85">
        <f>SUM(C7:C26)</f>
        <v>13</v>
      </c>
      <c r="D27" s="55">
        <f>SUM(D7:D26)</f>
        <v>7</v>
      </c>
      <c r="E27" s="76">
        <v>100</v>
      </c>
      <c r="F27" s="55">
        <f>SUM(F7:F26)</f>
        <v>3</v>
      </c>
      <c r="G27" s="74">
        <f>F27/D27*100</f>
        <v>42.857142857142854</v>
      </c>
      <c r="H27" s="53">
        <f>SUM(H7:H26)</f>
        <v>0</v>
      </c>
      <c r="I27" s="304">
        <f>H27/D27*100</f>
        <v>0</v>
      </c>
      <c r="J27" s="55">
        <f>SUM(J7:J26)</f>
        <v>4</v>
      </c>
      <c r="K27" s="74">
        <f>J27/D27*100</f>
        <v>57.14285714285714</v>
      </c>
      <c r="L27" s="53">
        <f>SUM(L7:L26)</f>
        <v>0</v>
      </c>
      <c r="M27" s="304">
        <f>L27/D27*100</f>
        <v>0</v>
      </c>
      <c r="N27" s="55">
        <f>SUM(N7:N26)</f>
        <v>0</v>
      </c>
      <c r="O27" s="74">
        <f>N27/D27*100</f>
        <v>0</v>
      </c>
      <c r="P27" s="53">
        <f>SUM(P7:P26)</f>
        <v>7</v>
      </c>
      <c r="Q27" s="306">
        <v>100</v>
      </c>
      <c r="R27" s="55">
        <f>SUM(R7:R26)</f>
        <v>3</v>
      </c>
      <c r="S27" s="74">
        <f>R27/P27*100</f>
        <v>42.857142857142854</v>
      </c>
      <c r="T27" s="53">
        <f>SUM(T7:T26)</f>
        <v>3</v>
      </c>
      <c r="U27" s="304">
        <f>T27/P27*100</f>
        <v>42.857142857142854</v>
      </c>
      <c r="V27" s="55">
        <f>SUM(V7:V26)</f>
        <v>1</v>
      </c>
      <c r="W27" s="74">
        <f>V27/P27*100</f>
        <v>14.285714285714285</v>
      </c>
      <c r="X27" s="53">
        <f>SUM(X7:X26)</f>
        <v>0</v>
      </c>
      <c r="Y27" s="304">
        <f>X27/P27*100</f>
        <v>0</v>
      </c>
      <c r="Z27" s="85">
        <f>SUM(Z7:Z26)</f>
        <v>6</v>
      </c>
      <c r="AA27" s="85">
        <f>SUM(AA7:AA26)</f>
        <v>0</v>
      </c>
      <c r="AB27" s="85">
        <f>SUM(AB7:AB26)</f>
        <v>0</v>
      </c>
    </row>
  </sheetData>
  <sheetProtection/>
  <mergeCells count="17">
    <mergeCell ref="B2:AB2"/>
    <mergeCell ref="B4:B6"/>
    <mergeCell ref="C4:C6"/>
    <mergeCell ref="D4:O4"/>
    <mergeCell ref="P4:Y4"/>
    <mergeCell ref="Z4:Z5"/>
    <mergeCell ref="AA4:AA5"/>
    <mergeCell ref="AB4:AB5"/>
    <mergeCell ref="F5:G5"/>
    <mergeCell ref="H5:I5"/>
    <mergeCell ref="X5:Y5"/>
    <mergeCell ref="J5:K5"/>
    <mergeCell ref="L5:M5"/>
    <mergeCell ref="N5:O5"/>
    <mergeCell ref="R5:S5"/>
    <mergeCell ref="T5:U5"/>
    <mergeCell ref="V5:W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B1:AB27"/>
  <sheetViews>
    <sheetView view="pageBreakPreview" zoomScale="60" zoomScaleNormal="75"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A1" sqref="A1"/>
    </sheetView>
  </sheetViews>
  <sheetFormatPr defaultColWidth="9.00390625" defaultRowHeight="13.5"/>
  <cols>
    <col min="1" max="1" width="2.875" style="40" customWidth="1"/>
    <col min="2" max="2" width="17.50390625" style="40" customWidth="1"/>
    <col min="3" max="4" width="8.375" style="40" customWidth="1"/>
    <col min="5" max="5" width="7.125" style="40" customWidth="1"/>
    <col min="6" max="6" width="8.375" style="40" customWidth="1"/>
    <col min="7" max="7" width="9.1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125" style="40" customWidth="1"/>
    <col min="14" max="14" width="7.875" style="40" customWidth="1"/>
    <col min="15" max="15" width="8.375" style="40" customWidth="1"/>
    <col min="16" max="16" width="8.875" style="40" customWidth="1"/>
    <col min="17" max="17" width="7.375" style="40" customWidth="1"/>
    <col min="18" max="18" width="8.875" style="40" customWidth="1"/>
    <col min="19" max="19" width="8.50390625" style="40" customWidth="1"/>
    <col min="20" max="20" width="8.875" style="40" customWidth="1"/>
    <col min="21" max="21" width="8.125" style="40" customWidth="1"/>
    <col min="22" max="22" width="8.875" style="40" customWidth="1"/>
    <col min="23" max="23" width="8.50390625" style="40" customWidth="1"/>
    <col min="24" max="24" width="8.87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18" customHeight="1">
      <c r="B1" s="2" t="s">
        <v>44</v>
      </c>
      <c r="C1" s="2"/>
      <c r="D1" s="2"/>
      <c r="E1" s="2"/>
      <c r="F1" s="2"/>
      <c r="G1" s="2"/>
      <c r="H1" s="2"/>
      <c r="I1" s="2"/>
      <c r="J1" s="2"/>
      <c r="K1" s="2"/>
      <c r="L1" s="2"/>
      <c r="M1" s="2"/>
      <c r="N1" s="2"/>
      <c r="O1" s="2"/>
      <c r="P1" s="2"/>
      <c r="Q1" s="2"/>
      <c r="R1" s="2"/>
      <c r="S1" s="2"/>
      <c r="T1" s="2"/>
      <c r="U1" s="2"/>
      <c r="V1" s="2"/>
      <c r="W1" s="2"/>
      <c r="X1" s="2"/>
      <c r="Y1" s="2"/>
      <c r="Z1" s="2"/>
    </row>
    <row r="2" spans="2:28" s="78" customFormat="1" ht="18" customHeight="1">
      <c r="B2" s="496" t="s">
        <v>37</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row>
    <row r="3" spans="2:28" s="78" customFormat="1" ht="18" customHeight="1">
      <c r="B3" s="79" t="s">
        <v>45</v>
      </c>
      <c r="C3" s="79"/>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21" t="s">
        <v>0</v>
      </c>
      <c r="C4" s="518" t="s">
        <v>1</v>
      </c>
      <c r="D4" s="483" t="s">
        <v>32</v>
      </c>
      <c r="E4" s="494"/>
      <c r="F4" s="494"/>
      <c r="G4" s="494"/>
      <c r="H4" s="494"/>
      <c r="I4" s="494"/>
      <c r="J4" s="494"/>
      <c r="K4" s="494"/>
      <c r="L4" s="494"/>
      <c r="M4" s="494"/>
      <c r="N4" s="494"/>
      <c r="O4" s="495"/>
      <c r="P4" s="514" t="s">
        <v>32</v>
      </c>
      <c r="Q4" s="515"/>
      <c r="R4" s="515"/>
      <c r="S4" s="515"/>
      <c r="T4" s="515"/>
      <c r="U4" s="515"/>
      <c r="V4" s="515"/>
      <c r="W4" s="515"/>
      <c r="X4" s="515"/>
      <c r="Y4" s="515"/>
      <c r="Z4" s="483" t="s">
        <v>22</v>
      </c>
      <c r="AA4" s="483" t="s">
        <v>2</v>
      </c>
      <c r="AB4" s="518" t="s">
        <v>40</v>
      </c>
    </row>
    <row r="5" spans="2:28" ht="20.25" customHeight="1">
      <c r="B5" s="522"/>
      <c r="C5" s="524"/>
      <c r="D5" s="12"/>
      <c r="E5" s="13"/>
      <c r="F5" s="487" t="s">
        <v>23</v>
      </c>
      <c r="G5" s="488"/>
      <c r="H5" s="487" t="s">
        <v>31</v>
      </c>
      <c r="I5" s="488"/>
      <c r="J5" s="487" t="s">
        <v>11</v>
      </c>
      <c r="K5" s="488"/>
      <c r="L5" s="487" t="s">
        <v>12</v>
      </c>
      <c r="M5" s="488"/>
      <c r="N5" s="487" t="s">
        <v>13</v>
      </c>
      <c r="O5" s="488"/>
      <c r="P5" s="15"/>
      <c r="Q5" s="16"/>
      <c r="R5" s="514" t="s">
        <v>33</v>
      </c>
      <c r="S5" s="517"/>
      <c r="T5" s="516" t="s">
        <v>34</v>
      </c>
      <c r="U5" s="517"/>
      <c r="V5" s="516" t="s">
        <v>35</v>
      </c>
      <c r="W5" s="517"/>
      <c r="X5" s="516" t="s">
        <v>36</v>
      </c>
      <c r="Y5" s="517"/>
      <c r="Z5" s="520"/>
      <c r="AA5" s="520"/>
      <c r="AB5" s="519"/>
    </row>
    <row r="6" spans="2:28" ht="19.5" customHeight="1">
      <c r="B6" s="523"/>
      <c r="C6" s="525"/>
      <c r="D6" s="30" t="s">
        <v>6</v>
      </c>
      <c r="E6" s="39" t="s">
        <v>7</v>
      </c>
      <c r="F6" s="14" t="s">
        <v>6</v>
      </c>
      <c r="G6" s="4" t="s">
        <v>7</v>
      </c>
      <c r="H6" s="30" t="s">
        <v>6</v>
      </c>
      <c r="I6" s="39" t="s">
        <v>7</v>
      </c>
      <c r="J6" s="30" t="s">
        <v>6</v>
      </c>
      <c r="K6" s="39" t="s">
        <v>7</v>
      </c>
      <c r="L6" s="14" t="s">
        <v>6</v>
      </c>
      <c r="M6" s="4" t="s">
        <v>7</v>
      </c>
      <c r="N6" s="14" t="s">
        <v>6</v>
      </c>
      <c r="O6" s="39" t="s">
        <v>7</v>
      </c>
      <c r="P6" s="17" t="s">
        <v>6</v>
      </c>
      <c r="Q6" s="18" t="s">
        <v>7</v>
      </c>
      <c r="R6" s="80" t="s">
        <v>6</v>
      </c>
      <c r="S6" s="81" t="s">
        <v>7</v>
      </c>
      <c r="T6" s="17" t="s">
        <v>6</v>
      </c>
      <c r="U6" s="18" t="s">
        <v>7</v>
      </c>
      <c r="V6" s="17" t="s">
        <v>6</v>
      </c>
      <c r="W6" s="18" t="s">
        <v>7</v>
      </c>
      <c r="X6" s="80" t="s">
        <v>6</v>
      </c>
      <c r="Y6" s="81" t="s">
        <v>7</v>
      </c>
      <c r="Z6" s="44" t="s">
        <v>6</v>
      </c>
      <c r="AA6" s="44" t="s">
        <v>6</v>
      </c>
      <c r="AB6" s="82" t="s">
        <v>20</v>
      </c>
    </row>
    <row r="7" spans="2:28" ht="21.75" customHeight="1">
      <c r="B7" s="9" t="s">
        <v>344</v>
      </c>
      <c r="C7" s="51">
        <v>0</v>
      </c>
      <c r="D7" s="45">
        <f>F7+H7+J7+L7+N7</f>
        <v>0</v>
      </c>
      <c r="E7" s="58">
        <v>100</v>
      </c>
      <c r="F7" s="50">
        <v>0</v>
      </c>
      <c r="G7" s="60">
        <v>0</v>
      </c>
      <c r="H7" s="50">
        <v>0</v>
      </c>
      <c r="I7" s="60">
        <v>0</v>
      </c>
      <c r="J7" s="50">
        <v>0</v>
      </c>
      <c r="K7" s="60">
        <v>0</v>
      </c>
      <c r="L7" s="50">
        <v>0</v>
      </c>
      <c r="M7" s="60">
        <v>0</v>
      </c>
      <c r="N7" s="49">
        <v>0</v>
      </c>
      <c r="O7" s="59">
        <v>0</v>
      </c>
      <c r="P7" s="45">
        <f>R7+T7+V7+X7</f>
        <v>0</v>
      </c>
      <c r="Q7" s="58">
        <v>100</v>
      </c>
      <c r="R7" s="49">
        <v>0</v>
      </c>
      <c r="S7" s="59">
        <v>0</v>
      </c>
      <c r="T7" s="50">
        <v>0</v>
      </c>
      <c r="U7" s="60">
        <v>0</v>
      </c>
      <c r="V7" s="49">
        <v>0</v>
      </c>
      <c r="W7" s="59">
        <v>0</v>
      </c>
      <c r="X7" s="50">
        <v>0</v>
      </c>
      <c r="Y7" s="60">
        <v>0</v>
      </c>
      <c r="Z7" s="302">
        <v>0</v>
      </c>
      <c r="AA7" s="302">
        <v>0</v>
      </c>
      <c r="AB7" s="83">
        <v>0</v>
      </c>
    </row>
    <row r="8" spans="2:28" ht="21.75" customHeight="1">
      <c r="B8" s="9" t="s">
        <v>345</v>
      </c>
      <c r="C8" s="51">
        <v>0</v>
      </c>
      <c r="D8" s="45">
        <f aca="true" t="shared" si="0" ref="D8:D26">F8+H8+J8+L8+N8</f>
        <v>0</v>
      </c>
      <c r="E8" s="58">
        <v>100</v>
      </c>
      <c r="F8" s="50">
        <v>0</v>
      </c>
      <c r="G8" s="60">
        <v>0</v>
      </c>
      <c r="H8" s="50">
        <v>0</v>
      </c>
      <c r="I8" s="60">
        <v>0</v>
      </c>
      <c r="J8" s="50">
        <v>0</v>
      </c>
      <c r="K8" s="60">
        <v>0</v>
      </c>
      <c r="L8" s="50">
        <v>0</v>
      </c>
      <c r="M8" s="60">
        <v>0</v>
      </c>
      <c r="N8" s="49">
        <v>0</v>
      </c>
      <c r="O8" s="59">
        <v>0</v>
      </c>
      <c r="P8" s="45">
        <f aca="true" t="shared" si="1" ref="P8:P26">R8+T8+V8+X8</f>
        <v>0</v>
      </c>
      <c r="Q8" s="58">
        <v>100</v>
      </c>
      <c r="R8" s="49">
        <v>0</v>
      </c>
      <c r="S8" s="59">
        <v>0</v>
      </c>
      <c r="T8" s="50">
        <v>0</v>
      </c>
      <c r="U8" s="60">
        <v>0</v>
      </c>
      <c r="V8" s="49">
        <v>0</v>
      </c>
      <c r="W8" s="59">
        <v>0</v>
      </c>
      <c r="X8" s="50">
        <v>0</v>
      </c>
      <c r="Y8" s="60">
        <v>0</v>
      </c>
      <c r="Z8" s="302">
        <v>0</v>
      </c>
      <c r="AA8" s="302">
        <v>0</v>
      </c>
      <c r="AB8" s="83">
        <v>0</v>
      </c>
    </row>
    <row r="9" spans="2:28" ht="21.75" customHeight="1">
      <c r="B9" s="1" t="s">
        <v>346</v>
      </c>
      <c r="C9" s="51">
        <v>0</v>
      </c>
      <c r="D9" s="45">
        <f t="shared" si="0"/>
        <v>0</v>
      </c>
      <c r="E9" s="58">
        <v>100</v>
      </c>
      <c r="F9" s="50">
        <v>0</v>
      </c>
      <c r="G9" s="60">
        <v>0</v>
      </c>
      <c r="H9" s="50">
        <v>0</v>
      </c>
      <c r="I9" s="60">
        <v>0</v>
      </c>
      <c r="J9" s="50">
        <v>0</v>
      </c>
      <c r="K9" s="60">
        <v>0</v>
      </c>
      <c r="L9" s="50">
        <v>0</v>
      </c>
      <c r="M9" s="60">
        <v>0</v>
      </c>
      <c r="N9" s="49">
        <v>0</v>
      </c>
      <c r="O9" s="59">
        <v>0</v>
      </c>
      <c r="P9" s="45">
        <f t="shared" si="1"/>
        <v>0</v>
      </c>
      <c r="Q9" s="58">
        <v>100</v>
      </c>
      <c r="R9" s="49">
        <v>0</v>
      </c>
      <c r="S9" s="59">
        <v>0</v>
      </c>
      <c r="T9" s="50">
        <v>0</v>
      </c>
      <c r="U9" s="60">
        <v>0</v>
      </c>
      <c r="V9" s="49">
        <v>0</v>
      </c>
      <c r="W9" s="59">
        <v>0</v>
      </c>
      <c r="X9" s="50">
        <v>0</v>
      </c>
      <c r="Y9" s="60">
        <v>0</v>
      </c>
      <c r="Z9" s="302">
        <v>0</v>
      </c>
      <c r="AA9" s="302">
        <v>0</v>
      </c>
      <c r="AB9" s="83">
        <v>0</v>
      </c>
    </row>
    <row r="10" spans="2:28" ht="21.75" customHeight="1">
      <c r="B10" s="1" t="s">
        <v>347</v>
      </c>
      <c r="C10" s="51">
        <v>0</v>
      </c>
      <c r="D10" s="45">
        <f t="shared" si="0"/>
        <v>0</v>
      </c>
      <c r="E10" s="58">
        <v>100</v>
      </c>
      <c r="F10" s="50">
        <v>0</v>
      </c>
      <c r="G10" s="60">
        <v>0</v>
      </c>
      <c r="H10" s="50">
        <v>0</v>
      </c>
      <c r="I10" s="60">
        <v>0</v>
      </c>
      <c r="J10" s="50">
        <v>0</v>
      </c>
      <c r="K10" s="60">
        <v>0</v>
      </c>
      <c r="L10" s="50">
        <v>0</v>
      </c>
      <c r="M10" s="60">
        <v>0</v>
      </c>
      <c r="N10" s="49">
        <v>0</v>
      </c>
      <c r="O10" s="59">
        <v>0</v>
      </c>
      <c r="P10" s="45">
        <f t="shared" si="1"/>
        <v>0</v>
      </c>
      <c r="Q10" s="58">
        <v>100</v>
      </c>
      <c r="R10" s="49">
        <v>0</v>
      </c>
      <c r="S10" s="59">
        <v>0</v>
      </c>
      <c r="T10" s="50">
        <v>0</v>
      </c>
      <c r="U10" s="60">
        <v>0</v>
      </c>
      <c r="V10" s="49">
        <v>0</v>
      </c>
      <c r="W10" s="59">
        <v>0</v>
      </c>
      <c r="X10" s="50">
        <v>0</v>
      </c>
      <c r="Y10" s="60">
        <v>0</v>
      </c>
      <c r="Z10" s="302">
        <v>0</v>
      </c>
      <c r="AA10" s="302">
        <v>0</v>
      </c>
      <c r="AB10" s="83">
        <v>0</v>
      </c>
    </row>
    <row r="11" spans="2:28" ht="21.75" customHeight="1">
      <c r="B11" s="1" t="s">
        <v>348</v>
      </c>
      <c r="C11" s="51">
        <v>0</v>
      </c>
      <c r="D11" s="45">
        <f t="shared" si="0"/>
        <v>0</v>
      </c>
      <c r="E11" s="58">
        <v>100</v>
      </c>
      <c r="F11" s="50">
        <v>0</v>
      </c>
      <c r="G11" s="60">
        <v>0</v>
      </c>
      <c r="H11" s="50">
        <v>0</v>
      </c>
      <c r="I11" s="60">
        <v>0</v>
      </c>
      <c r="J11" s="50">
        <v>0</v>
      </c>
      <c r="K11" s="60">
        <v>0</v>
      </c>
      <c r="L11" s="50">
        <v>0</v>
      </c>
      <c r="M11" s="60">
        <v>0</v>
      </c>
      <c r="N11" s="49">
        <v>0</v>
      </c>
      <c r="O11" s="59">
        <v>0</v>
      </c>
      <c r="P11" s="45">
        <f t="shared" si="1"/>
        <v>0</v>
      </c>
      <c r="Q11" s="58">
        <v>100</v>
      </c>
      <c r="R11" s="49">
        <v>0</v>
      </c>
      <c r="S11" s="59">
        <v>0</v>
      </c>
      <c r="T11" s="50">
        <v>0</v>
      </c>
      <c r="U11" s="60">
        <v>0</v>
      </c>
      <c r="V11" s="49">
        <v>0</v>
      </c>
      <c r="W11" s="59">
        <v>0</v>
      </c>
      <c r="X11" s="50">
        <v>0</v>
      </c>
      <c r="Y11" s="60">
        <v>0</v>
      </c>
      <c r="Z11" s="302">
        <v>0</v>
      </c>
      <c r="AA11" s="302">
        <v>0</v>
      </c>
      <c r="AB11" s="83">
        <v>0</v>
      </c>
    </row>
    <row r="12" spans="2:28" ht="21.75" customHeight="1">
      <c r="B12" s="1" t="s">
        <v>349</v>
      </c>
      <c r="C12" s="51">
        <v>0</v>
      </c>
      <c r="D12" s="45">
        <f t="shared" si="0"/>
        <v>0</v>
      </c>
      <c r="E12" s="58">
        <v>100</v>
      </c>
      <c r="F12" s="50">
        <v>0</v>
      </c>
      <c r="G12" s="60">
        <v>0</v>
      </c>
      <c r="H12" s="50">
        <v>0</v>
      </c>
      <c r="I12" s="60">
        <v>0</v>
      </c>
      <c r="J12" s="50">
        <v>0</v>
      </c>
      <c r="K12" s="60">
        <v>0</v>
      </c>
      <c r="L12" s="50">
        <v>0</v>
      </c>
      <c r="M12" s="60">
        <v>0</v>
      </c>
      <c r="N12" s="49">
        <v>0</v>
      </c>
      <c r="O12" s="59">
        <v>0</v>
      </c>
      <c r="P12" s="45">
        <f t="shared" si="1"/>
        <v>0</v>
      </c>
      <c r="Q12" s="58">
        <v>100</v>
      </c>
      <c r="R12" s="49">
        <v>0</v>
      </c>
      <c r="S12" s="59">
        <v>0</v>
      </c>
      <c r="T12" s="50">
        <v>0</v>
      </c>
      <c r="U12" s="60">
        <v>0</v>
      </c>
      <c r="V12" s="49">
        <v>0</v>
      </c>
      <c r="W12" s="59">
        <v>0</v>
      </c>
      <c r="X12" s="50">
        <v>0</v>
      </c>
      <c r="Y12" s="60">
        <v>0</v>
      </c>
      <c r="Z12" s="302">
        <v>0</v>
      </c>
      <c r="AA12" s="302">
        <v>0</v>
      </c>
      <c r="AB12" s="83">
        <v>0</v>
      </c>
    </row>
    <row r="13" spans="2:28" ht="21.75" customHeight="1">
      <c r="B13" s="1" t="s">
        <v>350</v>
      </c>
      <c r="C13" s="51">
        <v>0</v>
      </c>
      <c r="D13" s="45">
        <f t="shared" si="0"/>
        <v>0</v>
      </c>
      <c r="E13" s="58">
        <v>100</v>
      </c>
      <c r="F13" s="50">
        <v>0</v>
      </c>
      <c r="G13" s="60">
        <v>0</v>
      </c>
      <c r="H13" s="50">
        <v>0</v>
      </c>
      <c r="I13" s="60">
        <v>0</v>
      </c>
      <c r="J13" s="50">
        <v>0</v>
      </c>
      <c r="K13" s="60">
        <v>0</v>
      </c>
      <c r="L13" s="50">
        <v>0</v>
      </c>
      <c r="M13" s="60">
        <v>0</v>
      </c>
      <c r="N13" s="49">
        <v>0</v>
      </c>
      <c r="O13" s="59">
        <v>0</v>
      </c>
      <c r="P13" s="45">
        <f t="shared" si="1"/>
        <v>0</v>
      </c>
      <c r="Q13" s="58">
        <v>100</v>
      </c>
      <c r="R13" s="49">
        <v>0</v>
      </c>
      <c r="S13" s="59">
        <v>0</v>
      </c>
      <c r="T13" s="50">
        <v>0</v>
      </c>
      <c r="U13" s="60">
        <v>0</v>
      </c>
      <c r="V13" s="49">
        <v>0</v>
      </c>
      <c r="W13" s="59">
        <v>0</v>
      </c>
      <c r="X13" s="50">
        <v>0</v>
      </c>
      <c r="Y13" s="60">
        <v>0</v>
      </c>
      <c r="Z13" s="302">
        <v>0</v>
      </c>
      <c r="AA13" s="302">
        <v>0</v>
      </c>
      <c r="AB13" s="83">
        <v>0</v>
      </c>
    </row>
    <row r="14" spans="2:28" ht="21.75" customHeight="1">
      <c r="B14" s="1" t="s">
        <v>351</v>
      </c>
      <c r="C14" s="51">
        <v>0</v>
      </c>
      <c r="D14" s="45">
        <f t="shared" si="0"/>
        <v>0</v>
      </c>
      <c r="E14" s="58">
        <v>100</v>
      </c>
      <c r="F14" s="50">
        <v>0</v>
      </c>
      <c r="G14" s="60">
        <v>0</v>
      </c>
      <c r="H14" s="50">
        <v>0</v>
      </c>
      <c r="I14" s="60">
        <v>0</v>
      </c>
      <c r="J14" s="50">
        <v>0</v>
      </c>
      <c r="K14" s="60">
        <v>0</v>
      </c>
      <c r="L14" s="50">
        <v>0</v>
      </c>
      <c r="M14" s="60">
        <v>0</v>
      </c>
      <c r="N14" s="49">
        <v>0</v>
      </c>
      <c r="O14" s="59">
        <v>0</v>
      </c>
      <c r="P14" s="45">
        <f t="shared" si="1"/>
        <v>0</v>
      </c>
      <c r="Q14" s="58">
        <v>100</v>
      </c>
      <c r="R14" s="49">
        <v>0</v>
      </c>
      <c r="S14" s="59">
        <v>0</v>
      </c>
      <c r="T14" s="50">
        <v>0</v>
      </c>
      <c r="U14" s="60">
        <v>0</v>
      </c>
      <c r="V14" s="49">
        <v>0</v>
      </c>
      <c r="W14" s="59">
        <v>0</v>
      </c>
      <c r="X14" s="50">
        <v>0</v>
      </c>
      <c r="Y14" s="60">
        <v>0</v>
      </c>
      <c r="Z14" s="302">
        <v>0</v>
      </c>
      <c r="AA14" s="302">
        <v>0</v>
      </c>
      <c r="AB14" s="83">
        <v>0</v>
      </c>
    </row>
    <row r="15" spans="2:28" ht="21.75" customHeight="1">
      <c r="B15" s="1" t="s">
        <v>352</v>
      </c>
      <c r="C15" s="51">
        <v>0</v>
      </c>
      <c r="D15" s="45">
        <f t="shared" si="0"/>
        <v>0</v>
      </c>
      <c r="E15" s="58">
        <v>100</v>
      </c>
      <c r="F15" s="50">
        <v>0</v>
      </c>
      <c r="G15" s="60">
        <v>0</v>
      </c>
      <c r="H15" s="50">
        <v>0</v>
      </c>
      <c r="I15" s="60">
        <v>0</v>
      </c>
      <c r="J15" s="50">
        <v>0</v>
      </c>
      <c r="K15" s="60">
        <v>0</v>
      </c>
      <c r="L15" s="50">
        <v>0</v>
      </c>
      <c r="M15" s="60">
        <v>0</v>
      </c>
      <c r="N15" s="49">
        <v>0</v>
      </c>
      <c r="O15" s="59">
        <v>0</v>
      </c>
      <c r="P15" s="45">
        <f t="shared" si="1"/>
        <v>0</v>
      </c>
      <c r="Q15" s="58">
        <v>100</v>
      </c>
      <c r="R15" s="49">
        <v>0</v>
      </c>
      <c r="S15" s="59">
        <v>0</v>
      </c>
      <c r="T15" s="50">
        <v>0</v>
      </c>
      <c r="U15" s="60">
        <v>0</v>
      </c>
      <c r="V15" s="49">
        <v>0</v>
      </c>
      <c r="W15" s="59">
        <v>0</v>
      </c>
      <c r="X15" s="50">
        <v>0</v>
      </c>
      <c r="Y15" s="60">
        <v>0</v>
      </c>
      <c r="Z15" s="302">
        <v>0</v>
      </c>
      <c r="AA15" s="302">
        <v>0</v>
      </c>
      <c r="AB15" s="83">
        <v>0</v>
      </c>
    </row>
    <row r="16" spans="2:28" ht="21.75" customHeight="1">
      <c r="B16" s="1" t="s">
        <v>353</v>
      </c>
      <c r="C16" s="51">
        <v>0</v>
      </c>
      <c r="D16" s="45">
        <f t="shared" si="0"/>
        <v>0</v>
      </c>
      <c r="E16" s="58">
        <v>100</v>
      </c>
      <c r="F16" s="50">
        <v>0</v>
      </c>
      <c r="G16" s="60">
        <v>0</v>
      </c>
      <c r="H16" s="50">
        <v>0</v>
      </c>
      <c r="I16" s="60">
        <v>0</v>
      </c>
      <c r="J16" s="50">
        <v>0</v>
      </c>
      <c r="K16" s="60">
        <v>0</v>
      </c>
      <c r="L16" s="50">
        <v>0</v>
      </c>
      <c r="M16" s="60">
        <v>0</v>
      </c>
      <c r="N16" s="49">
        <v>0</v>
      </c>
      <c r="O16" s="59">
        <v>0</v>
      </c>
      <c r="P16" s="45">
        <f t="shared" si="1"/>
        <v>0</v>
      </c>
      <c r="Q16" s="58">
        <v>100</v>
      </c>
      <c r="R16" s="49">
        <v>0</v>
      </c>
      <c r="S16" s="59">
        <v>0</v>
      </c>
      <c r="T16" s="50">
        <v>0</v>
      </c>
      <c r="U16" s="60">
        <v>0</v>
      </c>
      <c r="V16" s="49">
        <v>0</v>
      </c>
      <c r="W16" s="59">
        <v>0</v>
      </c>
      <c r="X16" s="50">
        <v>0</v>
      </c>
      <c r="Y16" s="60">
        <v>0</v>
      </c>
      <c r="Z16" s="302">
        <v>0</v>
      </c>
      <c r="AA16" s="302">
        <v>0</v>
      </c>
      <c r="AB16" s="83">
        <v>0</v>
      </c>
    </row>
    <row r="17" spans="2:28" ht="21.75" customHeight="1">
      <c r="B17" s="1" t="s">
        <v>354</v>
      </c>
      <c r="C17" s="51">
        <v>0</v>
      </c>
      <c r="D17" s="45">
        <f t="shared" si="0"/>
        <v>0</v>
      </c>
      <c r="E17" s="58">
        <v>100</v>
      </c>
      <c r="F17" s="50">
        <v>0</v>
      </c>
      <c r="G17" s="60">
        <v>0</v>
      </c>
      <c r="H17" s="50">
        <v>0</v>
      </c>
      <c r="I17" s="60">
        <v>0</v>
      </c>
      <c r="J17" s="50">
        <v>0</v>
      </c>
      <c r="K17" s="60">
        <v>0</v>
      </c>
      <c r="L17" s="50">
        <v>0</v>
      </c>
      <c r="M17" s="60">
        <v>0</v>
      </c>
      <c r="N17" s="49">
        <v>0</v>
      </c>
      <c r="O17" s="59">
        <v>0</v>
      </c>
      <c r="P17" s="45">
        <f t="shared" si="1"/>
        <v>0</v>
      </c>
      <c r="Q17" s="58">
        <v>100</v>
      </c>
      <c r="R17" s="49">
        <v>0</v>
      </c>
      <c r="S17" s="59">
        <v>0</v>
      </c>
      <c r="T17" s="50">
        <v>0</v>
      </c>
      <c r="U17" s="60">
        <v>0</v>
      </c>
      <c r="V17" s="49">
        <v>0</v>
      </c>
      <c r="W17" s="59">
        <v>0</v>
      </c>
      <c r="X17" s="50">
        <v>0</v>
      </c>
      <c r="Y17" s="60">
        <v>0</v>
      </c>
      <c r="Z17" s="302">
        <v>0</v>
      </c>
      <c r="AA17" s="302">
        <v>0</v>
      </c>
      <c r="AB17" s="83">
        <v>0</v>
      </c>
    </row>
    <row r="18" spans="2:28" ht="21.75" customHeight="1">
      <c r="B18" s="1" t="s">
        <v>355</v>
      </c>
      <c r="C18" s="51">
        <v>0</v>
      </c>
      <c r="D18" s="45">
        <f t="shared" si="0"/>
        <v>0</v>
      </c>
      <c r="E18" s="58">
        <v>100</v>
      </c>
      <c r="F18" s="50">
        <v>0</v>
      </c>
      <c r="G18" s="60">
        <v>0</v>
      </c>
      <c r="H18" s="50">
        <v>0</v>
      </c>
      <c r="I18" s="60">
        <v>0</v>
      </c>
      <c r="J18" s="50">
        <v>0</v>
      </c>
      <c r="K18" s="60">
        <v>0</v>
      </c>
      <c r="L18" s="50">
        <v>0</v>
      </c>
      <c r="M18" s="60">
        <v>0</v>
      </c>
      <c r="N18" s="49">
        <v>0</v>
      </c>
      <c r="O18" s="59">
        <v>0</v>
      </c>
      <c r="P18" s="45">
        <f t="shared" si="1"/>
        <v>0</v>
      </c>
      <c r="Q18" s="58">
        <v>100</v>
      </c>
      <c r="R18" s="49">
        <v>0</v>
      </c>
      <c r="S18" s="59">
        <v>0</v>
      </c>
      <c r="T18" s="50">
        <v>0</v>
      </c>
      <c r="U18" s="60">
        <v>0</v>
      </c>
      <c r="V18" s="49">
        <v>0</v>
      </c>
      <c r="W18" s="59">
        <v>0</v>
      </c>
      <c r="X18" s="50">
        <v>0</v>
      </c>
      <c r="Y18" s="60">
        <v>0</v>
      </c>
      <c r="Z18" s="302">
        <v>0</v>
      </c>
      <c r="AA18" s="302">
        <v>0</v>
      </c>
      <c r="AB18" s="83">
        <v>0</v>
      </c>
    </row>
    <row r="19" spans="2:28" ht="21.75" customHeight="1">
      <c r="B19" s="1" t="s">
        <v>356</v>
      </c>
      <c r="C19" s="51">
        <v>0</v>
      </c>
      <c r="D19" s="45">
        <f t="shared" si="0"/>
        <v>0</v>
      </c>
      <c r="E19" s="58">
        <v>100</v>
      </c>
      <c r="F19" s="50">
        <v>0</v>
      </c>
      <c r="G19" s="60">
        <v>0</v>
      </c>
      <c r="H19" s="50">
        <v>0</v>
      </c>
      <c r="I19" s="60">
        <v>0</v>
      </c>
      <c r="J19" s="50">
        <v>0</v>
      </c>
      <c r="K19" s="60">
        <v>0</v>
      </c>
      <c r="L19" s="50">
        <v>0</v>
      </c>
      <c r="M19" s="60">
        <v>0</v>
      </c>
      <c r="N19" s="49">
        <v>0</v>
      </c>
      <c r="O19" s="59">
        <v>0</v>
      </c>
      <c r="P19" s="45">
        <f t="shared" si="1"/>
        <v>0</v>
      </c>
      <c r="Q19" s="58">
        <v>100</v>
      </c>
      <c r="R19" s="49">
        <v>0</v>
      </c>
      <c r="S19" s="59">
        <v>0</v>
      </c>
      <c r="T19" s="50">
        <v>0</v>
      </c>
      <c r="U19" s="60">
        <v>0</v>
      </c>
      <c r="V19" s="49">
        <v>0</v>
      </c>
      <c r="W19" s="59">
        <v>0</v>
      </c>
      <c r="X19" s="50">
        <v>0</v>
      </c>
      <c r="Y19" s="60">
        <v>0</v>
      </c>
      <c r="Z19" s="302">
        <v>0</v>
      </c>
      <c r="AA19" s="302">
        <v>0</v>
      </c>
      <c r="AB19" s="83">
        <v>0</v>
      </c>
    </row>
    <row r="20" spans="2:28" ht="21.75" customHeight="1">
      <c r="B20" s="1" t="s">
        <v>357</v>
      </c>
      <c r="C20" s="51">
        <v>0</v>
      </c>
      <c r="D20" s="45">
        <f>F20+H20+J20+L20+N20</f>
        <v>0</v>
      </c>
      <c r="E20" s="58">
        <v>100</v>
      </c>
      <c r="F20" s="50">
        <v>0</v>
      </c>
      <c r="G20" s="60">
        <v>0</v>
      </c>
      <c r="H20" s="50">
        <v>0</v>
      </c>
      <c r="I20" s="60">
        <v>0</v>
      </c>
      <c r="J20" s="50">
        <v>0</v>
      </c>
      <c r="K20" s="60">
        <v>0</v>
      </c>
      <c r="L20" s="50">
        <v>0</v>
      </c>
      <c r="M20" s="60">
        <v>0</v>
      </c>
      <c r="N20" s="49">
        <v>0</v>
      </c>
      <c r="O20" s="59">
        <v>0</v>
      </c>
      <c r="P20" s="45">
        <f>R20+T20+V20+X20</f>
        <v>0</v>
      </c>
      <c r="Q20" s="58">
        <v>100</v>
      </c>
      <c r="R20" s="49">
        <v>0</v>
      </c>
      <c r="S20" s="59">
        <v>0</v>
      </c>
      <c r="T20" s="50">
        <v>0</v>
      </c>
      <c r="U20" s="60">
        <v>0</v>
      </c>
      <c r="V20" s="49">
        <v>0</v>
      </c>
      <c r="W20" s="59">
        <v>0</v>
      </c>
      <c r="X20" s="50">
        <v>0</v>
      </c>
      <c r="Y20" s="60">
        <v>0</v>
      </c>
      <c r="Z20" s="302">
        <v>0</v>
      </c>
      <c r="AA20" s="302">
        <v>0</v>
      </c>
      <c r="AB20" s="83">
        <v>0</v>
      </c>
    </row>
    <row r="21" spans="2:28" ht="21.75" customHeight="1">
      <c r="B21" s="1" t="s">
        <v>358</v>
      </c>
      <c r="C21" s="51">
        <v>0</v>
      </c>
      <c r="D21" s="45">
        <f t="shared" si="0"/>
        <v>0</v>
      </c>
      <c r="E21" s="58">
        <v>100</v>
      </c>
      <c r="F21" s="50">
        <v>0</v>
      </c>
      <c r="G21" s="60">
        <v>0</v>
      </c>
      <c r="H21" s="50">
        <v>0</v>
      </c>
      <c r="I21" s="60">
        <v>0</v>
      </c>
      <c r="J21" s="50">
        <v>0</v>
      </c>
      <c r="K21" s="60">
        <v>0</v>
      </c>
      <c r="L21" s="50">
        <v>0</v>
      </c>
      <c r="M21" s="60">
        <v>0</v>
      </c>
      <c r="N21" s="49">
        <v>0</v>
      </c>
      <c r="O21" s="59">
        <v>0</v>
      </c>
      <c r="P21" s="45">
        <f t="shared" si="1"/>
        <v>0</v>
      </c>
      <c r="Q21" s="58">
        <v>100</v>
      </c>
      <c r="R21" s="49">
        <v>0</v>
      </c>
      <c r="S21" s="59">
        <v>0</v>
      </c>
      <c r="T21" s="50">
        <v>0</v>
      </c>
      <c r="U21" s="60">
        <v>0</v>
      </c>
      <c r="V21" s="49">
        <v>0</v>
      </c>
      <c r="W21" s="59">
        <v>0</v>
      </c>
      <c r="X21" s="50">
        <v>0</v>
      </c>
      <c r="Y21" s="60">
        <v>0</v>
      </c>
      <c r="Z21" s="302">
        <v>0</v>
      </c>
      <c r="AA21" s="302">
        <v>0</v>
      </c>
      <c r="AB21" s="83">
        <v>0</v>
      </c>
    </row>
    <row r="22" spans="2:28" ht="21.75" customHeight="1">
      <c r="B22" s="1" t="s">
        <v>359</v>
      </c>
      <c r="C22" s="51">
        <v>0</v>
      </c>
      <c r="D22" s="45">
        <f t="shared" si="0"/>
        <v>0</v>
      </c>
      <c r="E22" s="58">
        <v>100</v>
      </c>
      <c r="F22" s="50">
        <v>0</v>
      </c>
      <c r="G22" s="60">
        <v>0</v>
      </c>
      <c r="H22" s="50">
        <v>0</v>
      </c>
      <c r="I22" s="60">
        <v>0</v>
      </c>
      <c r="J22" s="50">
        <v>0</v>
      </c>
      <c r="K22" s="60">
        <v>0</v>
      </c>
      <c r="L22" s="50">
        <v>0</v>
      </c>
      <c r="M22" s="60">
        <v>0</v>
      </c>
      <c r="N22" s="49">
        <v>0</v>
      </c>
      <c r="O22" s="59">
        <v>0</v>
      </c>
      <c r="P22" s="45">
        <f t="shared" si="1"/>
        <v>0</v>
      </c>
      <c r="Q22" s="58">
        <v>100</v>
      </c>
      <c r="R22" s="49">
        <v>0</v>
      </c>
      <c r="S22" s="59">
        <v>0</v>
      </c>
      <c r="T22" s="50">
        <v>0</v>
      </c>
      <c r="U22" s="60">
        <v>0</v>
      </c>
      <c r="V22" s="49">
        <v>0</v>
      </c>
      <c r="W22" s="59">
        <v>0</v>
      </c>
      <c r="X22" s="50">
        <v>0</v>
      </c>
      <c r="Y22" s="60">
        <v>0</v>
      </c>
      <c r="Z22" s="302">
        <v>0</v>
      </c>
      <c r="AA22" s="302">
        <v>0</v>
      </c>
      <c r="AB22" s="83">
        <v>0</v>
      </c>
    </row>
    <row r="23" spans="2:28" ht="21.75" customHeight="1">
      <c r="B23" s="1" t="s">
        <v>360</v>
      </c>
      <c r="C23" s="51">
        <v>0</v>
      </c>
      <c r="D23" s="45">
        <f t="shared" si="0"/>
        <v>0</v>
      </c>
      <c r="E23" s="58">
        <v>100</v>
      </c>
      <c r="F23" s="50">
        <v>0</v>
      </c>
      <c r="G23" s="60">
        <v>0</v>
      </c>
      <c r="H23" s="50">
        <v>0</v>
      </c>
      <c r="I23" s="60">
        <v>0</v>
      </c>
      <c r="J23" s="50">
        <v>0</v>
      </c>
      <c r="K23" s="60">
        <v>0</v>
      </c>
      <c r="L23" s="50">
        <v>0</v>
      </c>
      <c r="M23" s="60">
        <v>0</v>
      </c>
      <c r="N23" s="49">
        <v>0</v>
      </c>
      <c r="O23" s="59">
        <v>0</v>
      </c>
      <c r="P23" s="45">
        <f t="shared" si="1"/>
        <v>0</v>
      </c>
      <c r="Q23" s="58">
        <v>100</v>
      </c>
      <c r="R23" s="49">
        <v>0</v>
      </c>
      <c r="S23" s="59">
        <v>0</v>
      </c>
      <c r="T23" s="50">
        <v>0</v>
      </c>
      <c r="U23" s="60">
        <v>0</v>
      </c>
      <c r="V23" s="49">
        <v>0</v>
      </c>
      <c r="W23" s="59">
        <v>0</v>
      </c>
      <c r="X23" s="50">
        <v>0</v>
      </c>
      <c r="Y23" s="60">
        <v>0</v>
      </c>
      <c r="Z23" s="302">
        <v>0</v>
      </c>
      <c r="AA23" s="302">
        <v>0</v>
      </c>
      <c r="AB23" s="83">
        <v>0</v>
      </c>
    </row>
    <row r="24" spans="2:28" ht="21.75" customHeight="1">
      <c r="B24" s="1" t="s">
        <v>361</v>
      </c>
      <c r="C24" s="51">
        <v>0</v>
      </c>
      <c r="D24" s="45">
        <f t="shared" si="0"/>
        <v>0</v>
      </c>
      <c r="E24" s="58">
        <v>100</v>
      </c>
      <c r="F24" s="50">
        <v>0</v>
      </c>
      <c r="G24" s="60">
        <v>0</v>
      </c>
      <c r="H24" s="50">
        <v>0</v>
      </c>
      <c r="I24" s="60">
        <v>0</v>
      </c>
      <c r="J24" s="50">
        <v>0</v>
      </c>
      <c r="K24" s="60">
        <v>0</v>
      </c>
      <c r="L24" s="50">
        <v>0</v>
      </c>
      <c r="M24" s="60">
        <v>0</v>
      </c>
      <c r="N24" s="49">
        <v>0</v>
      </c>
      <c r="O24" s="59">
        <v>0</v>
      </c>
      <c r="P24" s="45">
        <f t="shared" si="1"/>
        <v>0</v>
      </c>
      <c r="Q24" s="58">
        <v>100</v>
      </c>
      <c r="R24" s="49">
        <v>0</v>
      </c>
      <c r="S24" s="59">
        <v>0</v>
      </c>
      <c r="T24" s="50">
        <v>0</v>
      </c>
      <c r="U24" s="60">
        <v>0</v>
      </c>
      <c r="V24" s="49">
        <v>0</v>
      </c>
      <c r="W24" s="59">
        <v>0</v>
      </c>
      <c r="X24" s="50">
        <v>0</v>
      </c>
      <c r="Y24" s="60">
        <v>0</v>
      </c>
      <c r="Z24" s="302">
        <v>0</v>
      </c>
      <c r="AA24" s="302">
        <v>0</v>
      </c>
      <c r="AB24" s="83">
        <v>0</v>
      </c>
    </row>
    <row r="25" spans="2:28" ht="21.75" customHeight="1">
      <c r="B25" s="1" t="s">
        <v>362</v>
      </c>
      <c r="C25" s="51">
        <v>0</v>
      </c>
      <c r="D25" s="45">
        <f t="shared" si="0"/>
        <v>0</v>
      </c>
      <c r="E25" s="58">
        <v>100</v>
      </c>
      <c r="F25" s="50">
        <v>0</v>
      </c>
      <c r="G25" s="60">
        <v>0</v>
      </c>
      <c r="H25" s="50">
        <v>0</v>
      </c>
      <c r="I25" s="60">
        <v>0</v>
      </c>
      <c r="J25" s="50">
        <v>0</v>
      </c>
      <c r="K25" s="60">
        <v>0</v>
      </c>
      <c r="L25" s="50">
        <v>0</v>
      </c>
      <c r="M25" s="60">
        <v>0</v>
      </c>
      <c r="N25" s="49">
        <v>0</v>
      </c>
      <c r="O25" s="59">
        <v>0</v>
      </c>
      <c r="P25" s="45">
        <f t="shared" si="1"/>
        <v>0</v>
      </c>
      <c r="Q25" s="58">
        <v>100</v>
      </c>
      <c r="R25" s="49">
        <v>0</v>
      </c>
      <c r="S25" s="59">
        <v>0</v>
      </c>
      <c r="T25" s="50">
        <v>0</v>
      </c>
      <c r="U25" s="60">
        <v>0</v>
      </c>
      <c r="V25" s="49">
        <v>0</v>
      </c>
      <c r="W25" s="59">
        <v>0</v>
      </c>
      <c r="X25" s="50">
        <v>0</v>
      </c>
      <c r="Y25" s="60">
        <v>0</v>
      </c>
      <c r="Z25" s="302">
        <v>0</v>
      </c>
      <c r="AA25" s="302">
        <v>0</v>
      </c>
      <c r="AB25" s="83">
        <v>0</v>
      </c>
    </row>
    <row r="26" spans="2:28" ht="21.75" customHeight="1" thickBot="1">
      <c r="B26" s="332" t="s">
        <v>363</v>
      </c>
      <c r="C26" s="333">
        <v>0</v>
      </c>
      <c r="D26" s="334">
        <f t="shared" si="0"/>
        <v>0</v>
      </c>
      <c r="E26" s="335">
        <v>100</v>
      </c>
      <c r="F26" s="336">
        <v>0</v>
      </c>
      <c r="G26" s="337">
        <v>0</v>
      </c>
      <c r="H26" s="336">
        <v>0</v>
      </c>
      <c r="I26" s="337">
        <v>0</v>
      </c>
      <c r="J26" s="336">
        <v>0</v>
      </c>
      <c r="K26" s="337">
        <v>0</v>
      </c>
      <c r="L26" s="336">
        <v>0</v>
      </c>
      <c r="M26" s="337">
        <v>0</v>
      </c>
      <c r="N26" s="338">
        <v>0</v>
      </c>
      <c r="O26" s="339">
        <v>0</v>
      </c>
      <c r="P26" s="334">
        <f t="shared" si="1"/>
        <v>0</v>
      </c>
      <c r="Q26" s="335">
        <v>100</v>
      </c>
      <c r="R26" s="338">
        <v>0</v>
      </c>
      <c r="S26" s="339">
        <v>0</v>
      </c>
      <c r="T26" s="336">
        <v>0</v>
      </c>
      <c r="U26" s="337">
        <v>0</v>
      </c>
      <c r="V26" s="338">
        <v>0</v>
      </c>
      <c r="W26" s="339">
        <v>0</v>
      </c>
      <c r="X26" s="336">
        <v>0</v>
      </c>
      <c r="Y26" s="337">
        <v>0</v>
      </c>
      <c r="Z26" s="342">
        <v>0</v>
      </c>
      <c r="AA26" s="342">
        <v>0</v>
      </c>
      <c r="AB26" s="343">
        <v>0</v>
      </c>
    </row>
    <row r="27" spans="2:28" ht="21.75" customHeight="1" thickTop="1">
      <c r="B27" s="11" t="s">
        <v>3</v>
      </c>
      <c r="C27" s="85">
        <f>SUM(C7:C26)</f>
        <v>0</v>
      </c>
      <c r="D27" s="52">
        <f>SUM(D7:D26)</f>
        <v>0</v>
      </c>
      <c r="E27" s="76">
        <v>100</v>
      </c>
      <c r="F27" s="55">
        <f>SUM(F7:F26)</f>
        <v>0</v>
      </c>
      <c r="G27" s="74">
        <v>0</v>
      </c>
      <c r="H27" s="55">
        <f>SUM(H7:H26)</f>
        <v>0</v>
      </c>
      <c r="I27" s="74">
        <v>0</v>
      </c>
      <c r="J27" s="55">
        <f>SUM(J7:J26)</f>
        <v>0</v>
      </c>
      <c r="K27" s="74">
        <v>0</v>
      </c>
      <c r="L27" s="55">
        <f>SUM(L7:L26)</f>
        <v>0</v>
      </c>
      <c r="M27" s="74">
        <v>0</v>
      </c>
      <c r="N27" s="53">
        <f>SUM(N7:N26)</f>
        <v>0</v>
      </c>
      <c r="O27" s="304">
        <v>0</v>
      </c>
      <c r="P27" s="55">
        <f>SUM(P7:P26)</f>
        <v>0</v>
      </c>
      <c r="Q27" s="77">
        <v>100</v>
      </c>
      <c r="R27" s="53">
        <f>SUM(R7:R26)</f>
        <v>0</v>
      </c>
      <c r="S27" s="304">
        <v>0</v>
      </c>
      <c r="T27" s="55">
        <f>SUM(T7:T26)</f>
        <v>0</v>
      </c>
      <c r="U27" s="74">
        <v>0</v>
      </c>
      <c r="V27" s="53">
        <f>SUM(V7:V26)</f>
        <v>0</v>
      </c>
      <c r="W27" s="304">
        <v>0</v>
      </c>
      <c r="X27" s="55">
        <f>SUM(X7:X26)</f>
        <v>0</v>
      </c>
      <c r="Y27" s="74">
        <v>0</v>
      </c>
      <c r="Z27" s="85">
        <f>SUM(Z7:Z26)</f>
        <v>0</v>
      </c>
      <c r="AA27" s="85">
        <f>SUM(AA7:AA26)</f>
        <v>0</v>
      </c>
      <c r="AB27" s="85">
        <f>SUM(AB7:AB26)</f>
        <v>0</v>
      </c>
    </row>
  </sheetData>
  <sheetProtection/>
  <mergeCells count="17">
    <mergeCell ref="B2:AB2"/>
    <mergeCell ref="B4:B6"/>
    <mergeCell ref="C4:C6"/>
    <mergeCell ref="D4:O4"/>
    <mergeCell ref="P4:Y4"/>
    <mergeCell ref="Z4:Z5"/>
    <mergeCell ref="AA4:AA5"/>
    <mergeCell ref="AB4:AB5"/>
    <mergeCell ref="F5:G5"/>
    <mergeCell ref="H5:I5"/>
    <mergeCell ref="X5:Y5"/>
    <mergeCell ref="J5:K5"/>
    <mergeCell ref="L5:M5"/>
    <mergeCell ref="N5:O5"/>
    <mergeCell ref="R5:S5"/>
    <mergeCell ref="T5:U5"/>
    <mergeCell ref="V5:W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B27"/>
  <sheetViews>
    <sheetView view="pageBreakPreview" zoomScale="88" zoomScaleNormal="75" zoomScaleSheetLayoutView="88" zoomScalePageLayoutView="0" workbookViewId="0" topLeftCell="A1">
      <pane xSplit="2" ySplit="5" topLeftCell="C18" activePane="bottomRight" state="frozen"/>
      <selection pane="topLeft" activeCell="L16" sqref="L16"/>
      <selection pane="topRight" activeCell="L16" sqref="L16"/>
      <selection pane="bottomLeft" activeCell="L16" sqref="L16"/>
      <selection pane="bottomRight" activeCell="L34" sqref="L34"/>
    </sheetView>
  </sheetViews>
  <sheetFormatPr defaultColWidth="9.00390625" defaultRowHeight="13.5"/>
  <cols>
    <col min="1" max="1" width="2.875" style="40" customWidth="1"/>
    <col min="2" max="2" width="18.125" style="40" customWidth="1"/>
    <col min="3" max="4" width="8.375" style="40" customWidth="1"/>
    <col min="5" max="5" width="7.125" style="40" customWidth="1"/>
    <col min="6" max="6" width="8.375" style="40" customWidth="1"/>
    <col min="7" max="7" width="9.1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125" style="40" customWidth="1"/>
    <col min="14" max="14" width="7.875" style="40" customWidth="1"/>
    <col min="15" max="15" width="8.375" style="40" customWidth="1"/>
    <col min="16" max="16" width="8.875" style="40" customWidth="1"/>
    <col min="17" max="17" width="7.375" style="40" customWidth="1"/>
    <col min="18" max="18" width="8.875" style="40" customWidth="1"/>
    <col min="19" max="19" width="8.50390625" style="40" customWidth="1"/>
    <col min="20" max="20" width="8.875" style="40" customWidth="1"/>
    <col min="21" max="21" width="8.125" style="40" customWidth="1"/>
    <col min="22" max="22" width="8.875" style="40" customWidth="1"/>
    <col min="23" max="23" width="8.50390625" style="40" customWidth="1"/>
    <col min="24" max="24" width="8.87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22.5" customHeight="1">
      <c r="B1" s="2" t="s">
        <v>46</v>
      </c>
      <c r="C1" s="2"/>
      <c r="D1" s="2"/>
      <c r="E1" s="2"/>
      <c r="F1" s="2"/>
      <c r="G1" s="2"/>
      <c r="H1" s="2"/>
      <c r="I1" s="2"/>
      <c r="J1" s="2"/>
      <c r="K1" s="2"/>
      <c r="L1" s="2"/>
      <c r="M1" s="2"/>
      <c r="N1" s="2"/>
      <c r="O1" s="2"/>
      <c r="P1" s="2"/>
      <c r="Q1" s="2"/>
      <c r="R1" s="2"/>
      <c r="S1" s="2"/>
      <c r="T1" s="2"/>
      <c r="U1" s="2"/>
      <c r="V1" s="2"/>
      <c r="W1" s="2"/>
      <c r="X1" s="2"/>
      <c r="Y1" s="2"/>
      <c r="Z1" s="2"/>
    </row>
    <row r="2" spans="2:28" s="78" customFormat="1" ht="18" customHeight="1">
      <c r="B2" s="496" t="s">
        <v>37</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row>
    <row r="3" spans="2:28" s="78" customFormat="1" ht="18" customHeight="1">
      <c r="B3" s="79" t="s">
        <v>47</v>
      </c>
      <c r="C3" s="79"/>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21" t="s">
        <v>0</v>
      </c>
      <c r="C4" s="518" t="s">
        <v>1</v>
      </c>
      <c r="D4" s="483" t="s">
        <v>32</v>
      </c>
      <c r="E4" s="494"/>
      <c r="F4" s="494"/>
      <c r="G4" s="494"/>
      <c r="H4" s="494"/>
      <c r="I4" s="494"/>
      <c r="J4" s="494"/>
      <c r="K4" s="494"/>
      <c r="L4" s="494"/>
      <c r="M4" s="494"/>
      <c r="N4" s="494"/>
      <c r="O4" s="495"/>
      <c r="P4" s="514" t="s">
        <v>32</v>
      </c>
      <c r="Q4" s="515"/>
      <c r="R4" s="515"/>
      <c r="S4" s="515"/>
      <c r="T4" s="515"/>
      <c r="U4" s="515"/>
      <c r="V4" s="515"/>
      <c r="W4" s="515"/>
      <c r="X4" s="515"/>
      <c r="Y4" s="515"/>
      <c r="Z4" s="483" t="s">
        <v>22</v>
      </c>
      <c r="AA4" s="483" t="s">
        <v>2</v>
      </c>
      <c r="AB4" s="518" t="s">
        <v>40</v>
      </c>
    </row>
    <row r="5" spans="2:28" ht="20.25" customHeight="1">
      <c r="B5" s="522"/>
      <c r="C5" s="524"/>
      <c r="D5" s="12"/>
      <c r="E5" s="13"/>
      <c r="F5" s="487" t="s">
        <v>23</v>
      </c>
      <c r="G5" s="488"/>
      <c r="H5" s="487" t="s">
        <v>31</v>
      </c>
      <c r="I5" s="488"/>
      <c r="J5" s="487" t="s">
        <v>11</v>
      </c>
      <c r="K5" s="488"/>
      <c r="L5" s="487" t="s">
        <v>12</v>
      </c>
      <c r="M5" s="488"/>
      <c r="N5" s="487" t="s">
        <v>13</v>
      </c>
      <c r="O5" s="488"/>
      <c r="P5" s="15"/>
      <c r="Q5" s="16"/>
      <c r="R5" s="514" t="s">
        <v>33</v>
      </c>
      <c r="S5" s="517"/>
      <c r="T5" s="516" t="s">
        <v>34</v>
      </c>
      <c r="U5" s="517"/>
      <c r="V5" s="516" t="s">
        <v>35</v>
      </c>
      <c r="W5" s="517"/>
      <c r="X5" s="516" t="s">
        <v>36</v>
      </c>
      <c r="Y5" s="517"/>
      <c r="Z5" s="520"/>
      <c r="AA5" s="520"/>
      <c r="AB5" s="519"/>
    </row>
    <row r="6" spans="2:28" ht="19.5" customHeight="1">
      <c r="B6" s="523"/>
      <c r="C6" s="525"/>
      <c r="D6" s="30" t="s">
        <v>6</v>
      </c>
      <c r="E6" s="39" t="s">
        <v>7</v>
      </c>
      <c r="F6" s="14" t="s">
        <v>6</v>
      </c>
      <c r="G6" s="4" t="s">
        <v>7</v>
      </c>
      <c r="H6" s="30" t="s">
        <v>6</v>
      </c>
      <c r="I6" s="39" t="s">
        <v>7</v>
      </c>
      <c r="J6" s="30" t="s">
        <v>6</v>
      </c>
      <c r="K6" s="39" t="s">
        <v>7</v>
      </c>
      <c r="L6" s="14" t="s">
        <v>6</v>
      </c>
      <c r="M6" s="4" t="s">
        <v>7</v>
      </c>
      <c r="N6" s="14" t="s">
        <v>6</v>
      </c>
      <c r="O6" s="39" t="s">
        <v>7</v>
      </c>
      <c r="P6" s="17" t="s">
        <v>6</v>
      </c>
      <c r="Q6" s="18" t="s">
        <v>7</v>
      </c>
      <c r="R6" s="80" t="s">
        <v>6</v>
      </c>
      <c r="S6" s="81" t="s">
        <v>7</v>
      </c>
      <c r="T6" s="17" t="s">
        <v>6</v>
      </c>
      <c r="U6" s="18" t="s">
        <v>7</v>
      </c>
      <c r="V6" s="17" t="s">
        <v>6</v>
      </c>
      <c r="W6" s="18" t="s">
        <v>7</v>
      </c>
      <c r="X6" s="80" t="s">
        <v>6</v>
      </c>
      <c r="Y6" s="81" t="s">
        <v>7</v>
      </c>
      <c r="Z6" s="44" t="s">
        <v>6</v>
      </c>
      <c r="AA6" s="44" t="s">
        <v>6</v>
      </c>
      <c r="AB6" s="82" t="s">
        <v>20</v>
      </c>
    </row>
    <row r="7" spans="2:28" ht="21.75" customHeight="1">
      <c r="B7" s="9" t="s">
        <v>344</v>
      </c>
      <c r="C7" s="51">
        <v>2</v>
      </c>
      <c r="D7" s="45">
        <f>F7+H7+J7+L7+N7</f>
        <v>0</v>
      </c>
      <c r="E7" s="58">
        <v>100</v>
      </c>
      <c r="F7" s="49">
        <v>0</v>
      </c>
      <c r="G7" s="60">
        <v>0</v>
      </c>
      <c r="H7" s="49">
        <v>0</v>
      </c>
      <c r="I7" s="60">
        <v>0</v>
      </c>
      <c r="J7" s="49">
        <v>0</v>
      </c>
      <c r="K7" s="60">
        <v>0</v>
      </c>
      <c r="L7" s="49">
        <v>0</v>
      </c>
      <c r="M7" s="60">
        <v>0</v>
      </c>
      <c r="N7" s="49">
        <v>0</v>
      </c>
      <c r="O7" s="60">
        <v>0</v>
      </c>
      <c r="P7" s="303">
        <f>R7+T7+V7+X7</f>
        <v>0</v>
      </c>
      <c r="Q7" s="58">
        <v>100</v>
      </c>
      <c r="R7" s="49">
        <v>0</v>
      </c>
      <c r="S7" s="60">
        <v>0</v>
      </c>
      <c r="T7" s="49">
        <v>0</v>
      </c>
      <c r="U7" s="60">
        <v>0</v>
      </c>
      <c r="V7" s="49">
        <v>0</v>
      </c>
      <c r="W7" s="60">
        <v>0</v>
      </c>
      <c r="X7" s="49">
        <v>0</v>
      </c>
      <c r="Y7" s="60">
        <v>0</v>
      </c>
      <c r="Z7" s="302">
        <v>0</v>
      </c>
      <c r="AA7" s="302">
        <v>2</v>
      </c>
      <c r="AB7" s="83">
        <v>0</v>
      </c>
    </row>
    <row r="8" spans="2:28" ht="21.75" customHeight="1">
      <c r="B8" s="9" t="s">
        <v>345</v>
      </c>
      <c r="C8" s="51">
        <v>1</v>
      </c>
      <c r="D8" s="45">
        <f aca="true" t="shared" si="0" ref="D8:D26">F8+H8+J8+L8+N8</f>
        <v>0</v>
      </c>
      <c r="E8" s="58">
        <v>100</v>
      </c>
      <c r="F8" s="49">
        <v>0</v>
      </c>
      <c r="G8" s="60">
        <v>0</v>
      </c>
      <c r="H8" s="49">
        <v>0</v>
      </c>
      <c r="I8" s="60">
        <v>0</v>
      </c>
      <c r="J8" s="49">
        <v>0</v>
      </c>
      <c r="K8" s="60">
        <v>0</v>
      </c>
      <c r="L8" s="49">
        <v>0</v>
      </c>
      <c r="M8" s="60">
        <v>0</v>
      </c>
      <c r="N8" s="49">
        <v>0</v>
      </c>
      <c r="O8" s="60">
        <v>0</v>
      </c>
      <c r="P8" s="303">
        <f aca="true" t="shared" si="1" ref="P8:P26">R8+T8+V8+X8</f>
        <v>0</v>
      </c>
      <c r="Q8" s="58">
        <v>100</v>
      </c>
      <c r="R8" s="49">
        <v>0</v>
      </c>
      <c r="S8" s="60">
        <v>0</v>
      </c>
      <c r="T8" s="49">
        <v>0</v>
      </c>
      <c r="U8" s="60">
        <v>0</v>
      </c>
      <c r="V8" s="49">
        <v>0</v>
      </c>
      <c r="W8" s="60">
        <v>0</v>
      </c>
      <c r="X8" s="49">
        <v>0</v>
      </c>
      <c r="Y8" s="60">
        <v>0</v>
      </c>
      <c r="Z8" s="302">
        <v>1</v>
      </c>
      <c r="AA8" s="302">
        <v>0</v>
      </c>
      <c r="AB8" s="83">
        <v>0</v>
      </c>
    </row>
    <row r="9" spans="2:28" ht="21.75" customHeight="1">
      <c r="B9" s="1" t="s">
        <v>346</v>
      </c>
      <c r="C9" s="51">
        <v>4</v>
      </c>
      <c r="D9" s="45">
        <f t="shared" si="0"/>
        <v>2</v>
      </c>
      <c r="E9" s="58">
        <v>100</v>
      </c>
      <c r="F9" s="49">
        <v>0</v>
      </c>
      <c r="G9" s="60">
        <f>F9/D9*100</f>
        <v>0</v>
      </c>
      <c r="H9" s="49">
        <v>1</v>
      </c>
      <c r="I9" s="60">
        <f>H9/D9*100</f>
        <v>50</v>
      </c>
      <c r="J9" s="49">
        <v>1</v>
      </c>
      <c r="K9" s="60">
        <f>J9/D9*100</f>
        <v>50</v>
      </c>
      <c r="L9" s="49">
        <v>0</v>
      </c>
      <c r="M9" s="60">
        <f>L9/D9*100</f>
        <v>0</v>
      </c>
      <c r="N9" s="49">
        <v>0</v>
      </c>
      <c r="O9" s="60">
        <f>N9/D9*100</f>
        <v>0</v>
      </c>
      <c r="P9" s="303">
        <f t="shared" si="1"/>
        <v>2</v>
      </c>
      <c r="Q9" s="58">
        <v>100</v>
      </c>
      <c r="R9" s="49">
        <v>0</v>
      </c>
      <c r="S9" s="60">
        <f>R9/P9*100</f>
        <v>0</v>
      </c>
      <c r="T9" s="49">
        <v>1</v>
      </c>
      <c r="U9" s="60">
        <f>T9/P9*100</f>
        <v>50</v>
      </c>
      <c r="V9" s="49">
        <v>1</v>
      </c>
      <c r="W9" s="60">
        <f>V9/P9*100</f>
        <v>50</v>
      </c>
      <c r="X9" s="49">
        <v>0</v>
      </c>
      <c r="Y9" s="60">
        <f>X9/P9*100</f>
        <v>0</v>
      </c>
      <c r="Z9" s="302">
        <v>1</v>
      </c>
      <c r="AA9" s="302">
        <v>1</v>
      </c>
      <c r="AB9" s="83">
        <v>0</v>
      </c>
    </row>
    <row r="10" spans="2:28" ht="21.75" customHeight="1">
      <c r="B10" s="1" t="s">
        <v>347</v>
      </c>
      <c r="C10" s="51">
        <v>3</v>
      </c>
      <c r="D10" s="45">
        <f t="shared" si="0"/>
        <v>2</v>
      </c>
      <c r="E10" s="58">
        <v>100</v>
      </c>
      <c r="F10" s="49">
        <v>1</v>
      </c>
      <c r="G10" s="60">
        <v>0</v>
      </c>
      <c r="H10" s="49">
        <v>0</v>
      </c>
      <c r="I10" s="60">
        <v>0</v>
      </c>
      <c r="J10" s="49">
        <v>0</v>
      </c>
      <c r="K10" s="60">
        <v>0</v>
      </c>
      <c r="L10" s="49">
        <v>1</v>
      </c>
      <c r="M10" s="60">
        <v>0</v>
      </c>
      <c r="N10" s="49">
        <v>0</v>
      </c>
      <c r="O10" s="60">
        <v>0</v>
      </c>
      <c r="P10" s="303">
        <f t="shared" si="1"/>
        <v>2</v>
      </c>
      <c r="Q10" s="58">
        <v>100</v>
      </c>
      <c r="R10" s="49">
        <v>0</v>
      </c>
      <c r="S10" s="60">
        <v>0</v>
      </c>
      <c r="T10" s="49">
        <v>1</v>
      </c>
      <c r="U10" s="60">
        <v>0</v>
      </c>
      <c r="V10" s="49">
        <v>0</v>
      </c>
      <c r="W10" s="60">
        <v>0</v>
      </c>
      <c r="X10" s="49">
        <v>1</v>
      </c>
      <c r="Y10" s="60">
        <v>0</v>
      </c>
      <c r="Z10" s="302">
        <v>0</v>
      </c>
      <c r="AA10" s="302">
        <v>1</v>
      </c>
      <c r="AB10" s="83">
        <v>0</v>
      </c>
    </row>
    <row r="11" spans="2:28" ht="21.75" customHeight="1">
      <c r="B11" s="1" t="s">
        <v>348</v>
      </c>
      <c r="C11" s="51">
        <v>9</v>
      </c>
      <c r="D11" s="45">
        <f t="shared" si="0"/>
        <v>1</v>
      </c>
      <c r="E11" s="58">
        <v>100</v>
      </c>
      <c r="F11" s="49">
        <v>0</v>
      </c>
      <c r="G11" s="60">
        <v>0</v>
      </c>
      <c r="H11" s="49">
        <v>0</v>
      </c>
      <c r="I11" s="60">
        <v>0</v>
      </c>
      <c r="J11" s="49">
        <v>0</v>
      </c>
      <c r="K11" s="60">
        <v>0</v>
      </c>
      <c r="L11" s="49">
        <v>1</v>
      </c>
      <c r="M11" s="60">
        <v>0</v>
      </c>
      <c r="N11" s="49">
        <v>0</v>
      </c>
      <c r="O11" s="60">
        <v>0</v>
      </c>
      <c r="P11" s="303">
        <f t="shared" si="1"/>
        <v>1</v>
      </c>
      <c r="Q11" s="58">
        <v>100</v>
      </c>
      <c r="R11" s="49">
        <v>0</v>
      </c>
      <c r="S11" s="60">
        <v>0</v>
      </c>
      <c r="T11" s="49">
        <v>1</v>
      </c>
      <c r="U11" s="60">
        <v>0</v>
      </c>
      <c r="V11" s="49">
        <v>0</v>
      </c>
      <c r="W11" s="60">
        <v>0</v>
      </c>
      <c r="X11" s="49">
        <v>0</v>
      </c>
      <c r="Y11" s="60">
        <v>0</v>
      </c>
      <c r="Z11" s="302">
        <v>4</v>
      </c>
      <c r="AA11" s="302">
        <v>4</v>
      </c>
      <c r="AB11" s="83">
        <v>0</v>
      </c>
    </row>
    <row r="12" spans="2:28" ht="21.75" customHeight="1">
      <c r="B12" s="1" t="s">
        <v>349</v>
      </c>
      <c r="C12" s="51">
        <v>3</v>
      </c>
      <c r="D12" s="45">
        <f t="shared" si="0"/>
        <v>2</v>
      </c>
      <c r="E12" s="58">
        <v>100</v>
      </c>
      <c r="F12" s="49">
        <v>0</v>
      </c>
      <c r="G12" s="60">
        <v>0</v>
      </c>
      <c r="H12" s="49">
        <v>0</v>
      </c>
      <c r="I12" s="60">
        <v>0</v>
      </c>
      <c r="J12" s="49">
        <v>0</v>
      </c>
      <c r="K12" s="60">
        <v>0</v>
      </c>
      <c r="L12" s="49">
        <v>2</v>
      </c>
      <c r="M12" s="60">
        <v>0</v>
      </c>
      <c r="N12" s="49">
        <v>0</v>
      </c>
      <c r="O12" s="60">
        <v>0</v>
      </c>
      <c r="P12" s="303">
        <f t="shared" si="1"/>
        <v>2</v>
      </c>
      <c r="Q12" s="58">
        <v>100</v>
      </c>
      <c r="R12" s="49">
        <v>1</v>
      </c>
      <c r="S12" s="60">
        <v>0</v>
      </c>
      <c r="T12" s="49">
        <v>1</v>
      </c>
      <c r="U12" s="60">
        <v>0</v>
      </c>
      <c r="V12" s="49">
        <v>0</v>
      </c>
      <c r="W12" s="60">
        <v>0</v>
      </c>
      <c r="X12" s="49">
        <v>0</v>
      </c>
      <c r="Y12" s="60">
        <v>0</v>
      </c>
      <c r="Z12" s="302">
        <v>1</v>
      </c>
      <c r="AA12" s="302">
        <v>0</v>
      </c>
      <c r="AB12" s="83">
        <v>0</v>
      </c>
    </row>
    <row r="13" spans="2:28" ht="21.75" customHeight="1">
      <c r="B13" s="1" t="s">
        <v>350</v>
      </c>
      <c r="C13" s="51">
        <v>0</v>
      </c>
      <c r="D13" s="45">
        <f t="shared" si="0"/>
        <v>0</v>
      </c>
      <c r="E13" s="58">
        <v>100</v>
      </c>
      <c r="F13" s="49">
        <v>0</v>
      </c>
      <c r="G13" s="60">
        <v>0</v>
      </c>
      <c r="H13" s="49">
        <v>0</v>
      </c>
      <c r="I13" s="60">
        <v>0</v>
      </c>
      <c r="J13" s="49">
        <v>0</v>
      </c>
      <c r="K13" s="60">
        <v>0</v>
      </c>
      <c r="L13" s="49">
        <v>0</v>
      </c>
      <c r="M13" s="60">
        <v>0</v>
      </c>
      <c r="N13" s="49">
        <v>0</v>
      </c>
      <c r="O13" s="60">
        <v>0</v>
      </c>
      <c r="P13" s="303">
        <f t="shared" si="1"/>
        <v>0</v>
      </c>
      <c r="Q13" s="58">
        <v>100</v>
      </c>
      <c r="R13" s="49">
        <v>0</v>
      </c>
      <c r="S13" s="60">
        <v>0</v>
      </c>
      <c r="T13" s="49">
        <v>0</v>
      </c>
      <c r="U13" s="60">
        <v>0</v>
      </c>
      <c r="V13" s="49">
        <v>0</v>
      </c>
      <c r="W13" s="60">
        <v>0</v>
      </c>
      <c r="X13" s="49">
        <v>0</v>
      </c>
      <c r="Y13" s="60">
        <v>0</v>
      </c>
      <c r="Z13" s="302">
        <v>0</v>
      </c>
      <c r="AA13" s="302">
        <v>0</v>
      </c>
      <c r="AB13" s="83">
        <v>0</v>
      </c>
    </row>
    <row r="14" spans="2:28" ht="21.75" customHeight="1">
      <c r="B14" s="1" t="s">
        <v>351</v>
      </c>
      <c r="C14" s="51">
        <v>1</v>
      </c>
      <c r="D14" s="45">
        <f t="shared" si="0"/>
        <v>1</v>
      </c>
      <c r="E14" s="58">
        <v>100</v>
      </c>
      <c r="F14" s="49">
        <v>0</v>
      </c>
      <c r="G14" s="60">
        <f>F14/D14*100</f>
        <v>0</v>
      </c>
      <c r="H14" s="49">
        <v>0</v>
      </c>
      <c r="I14" s="60">
        <f>H14/D14*100</f>
        <v>0</v>
      </c>
      <c r="J14" s="49">
        <v>0</v>
      </c>
      <c r="K14" s="60">
        <f>J14/D14*100</f>
        <v>0</v>
      </c>
      <c r="L14" s="49">
        <v>1</v>
      </c>
      <c r="M14" s="60">
        <f>L14/D14*100</f>
        <v>100</v>
      </c>
      <c r="N14" s="49">
        <v>0</v>
      </c>
      <c r="O14" s="60">
        <f>N14/D14*100</f>
        <v>0</v>
      </c>
      <c r="P14" s="303">
        <f t="shared" si="1"/>
        <v>1</v>
      </c>
      <c r="Q14" s="58">
        <v>100</v>
      </c>
      <c r="R14" s="49">
        <v>0</v>
      </c>
      <c r="S14" s="60">
        <f>R14/P14*100</f>
        <v>0</v>
      </c>
      <c r="T14" s="49">
        <v>1</v>
      </c>
      <c r="U14" s="60">
        <f>T14/P14*100</f>
        <v>100</v>
      </c>
      <c r="V14" s="49">
        <v>0</v>
      </c>
      <c r="W14" s="60">
        <f>V14/P14*100</f>
        <v>0</v>
      </c>
      <c r="X14" s="49">
        <v>0</v>
      </c>
      <c r="Y14" s="60">
        <f>X14/P14*100</f>
        <v>0</v>
      </c>
      <c r="Z14" s="302">
        <v>0</v>
      </c>
      <c r="AA14" s="302">
        <v>0</v>
      </c>
      <c r="AB14" s="83">
        <v>0</v>
      </c>
    </row>
    <row r="15" spans="2:28" ht="21.75" customHeight="1">
      <c r="B15" s="1" t="s">
        <v>352</v>
      </c>
      <c r="C15" s="51">
        <v>1</v>
      </c>
      <c r="D15" s="45">
        <f t="shared" si="0"/>
        <v>0</v>
      </c>
      <c r="E15" s="58">
        <v>100</v>
      </c>
      <c r="F15" s="49">
        <v>0</v>
      </c>
      <c r="G15" s="60">
        <v>0</v>
      </c>
      <c r="H15" s="49">
        <v>0</v>
      </c>
      <c r="I15" s="60">
        <v>0</v>
      </c>
      <c r="J15" s="49">
        <v>0</v>
      </c>
      <c r="K15" s="60">
        <v>0</v>
      </c>
      <c r="L15" s="49">
        <v>0</v>
      </c>
      <c r="M15" s="60">
        <v>0</v>
      </c>
      <c r="N15" s="49">
        <v>0</v>
      </c>
      <c r="O15" s="60">
        <v>0</v>
      </c>
      <c r="P15" s="303">
        <f t="shared" si="1"/>
        <v>0</v>
      </c>
      <c r="Q15" s="58">
        <v>100</v>
      </c>
      <c r="R15" s="49">
        <v>0</v>
      </c>
      <c r="S15" s="60">
        <v>0</v>
      </c>
      <c r="T15" s="49">
        <v>0</v>
      </c>
      <c r="U15" s="60">
        <v>0</v>
      </c>
      <c r="V15" s="49">
        <v>0</v>
      </c>
      <c r="W15" s="60">
        <v>0</v>
      </c>
      <c r="X15" s="49">
        <v>0</v>
      </c>
      <c r="Y15" s="60">
        <v>0</v>
      </c>
      <c r="Z15" s="302">
        <v>1</v>
      </c>
      <c r="AA15" s="302">
        <v>0</v>
      </c>
      <c r="AB15" s="83">
        <v>0</v>
      </c>
    </row>
    <row r="16" spans="2:28" ht="21.75" customHeight="1">
      <c r="B16" s="1" t="s">
        <v>353</v>
      </c>
      <c r="C16" s="51">
        <v>0</v>
      </c>
      <c r="D16" s="45">
        <f t="shared" si="0"/>
        <v>0</v>
      </c>
      <c r="E16" s="58">
        <v>100</v>
      </c>
      <c r="F16" s="49">
        <v>0</v>
      </c>
      <c r="G16" s="60">
        <v>0</v>
      </c>
      <c r="H16" s="49">
        <v>0</v>
      </c>
      <c r="I16" s="60">
        <v>0</v>
      </c>
      <c r="J16" s="49">
        <v>0</v>
      </c>
      <c r="K16" s="60">
        <v>0</v>
      </c>
      <c r="L16" s="49">
        <v>0</v>
      </c>
      <c r="M16" s="60">
        <v>0</v>
      </c>
      <c r="N16" s="49">
        <v>0</v>
      </c>
      <c r="O16" s="60">
        <v>0</v>
      </c>
      <c r="P16" s="303">
        <f t="shared" si="1"/>
        <v>0</v>
      </c>
      <c r="Q16" s="58">
        <v>100</v>
      </c>
      <c r="R16" s="49">
        <v>0</v>
      </c>
      <c r="S16" s="60">
        <v>0</v>
      </c>
      <c r="T16" s="49">
        <v>0</v>
      </c>
      <c r="U16" s="60">
        <v>0</v>
      </c>
      <c r="V16" s="49">
        <v>0</v>
      </c>
      <c r="W16" s="60">
        <v>0</v>
      </c>
      <c r="X16" s="49">
        <v>0</v>
      </c>
      <c r="Y16" s="60">
        <v>0</v>
      </c>
      <c r="Z16" s="302">
        <v>0</v>
      </c>
      <c r="AA16" s="302">
        <v>0</v>
      </c>
      <c r="AB16" s="83">
        <v>0</v>
      </c>
    </row>
    <row r="17" spans="2:28" ht="21.75" customHeight="1">
      <c r="B17" s="1" t="s">
        <v>354</v>
      </c>
      <c r="C17" s="51">
        <v>7</v>
      </c>
      <c r="D17" s="45">
        <f t="shared" si="0"/>
        <v>6</v>
      </c>
      <c r="E17" s="58">
        <v>100</v>
      </c>
      <c r="F17" s="49">
        <v>0</v>
      </c>
      <c r="G17" s="60">
        <f>F17/D17*100</f>
        <v>0</v>
      </c>
      <c r="H17" s="49">
        <v>0</v>
      </c>
      <c r="I17" s="60">
        <f>H17/D17*100</f>
        <v>0</v>
      </c>
      <c r="J17" s="49">
        <v>4</v>
      </c>
      <c r="K17" s="60">
        <f>J17/D17*100</f>
        <v>66.66666666666666</v>
      </c>
      <c r="L17" s="49">
        <v>2</v>
      </c>
      <c r="M17" s="60">
        <f>L17/D17*100</f>
        <v>33.33333333333333</v>
      </c>
      <c r="N17" s="49">
        <v>0</v>
      </c>
      <c r="O17" s="60">
        <f>N17/D17*100</f>
        <v>0</v>
      </c>
      <c r="P17" s="303">
        <f t="shared" si="1"/>
        <v>6</v>
      </c>
      <c r="Q17" s="58">
        <v>100</v>
      </c>
      <c r="R17" s="49">
        <v>3</v>
      </c>
      <c r="S17" s="60">
        <f>R17/P17*100</f>
        <v>50</v>
      </c>
      <c r="T17" s="49">
        <v>3</v>
      </c>
      <c r="U17" s="60">
        <f>T17/P17*100</f>
        <v>50</v>
      </c>
      <c r="V17" s="49">
        <v>0</v>
      </c>
      <c r="W17" s="60">
        <f>V17/P17*100</f>
        <v>0</v>
      </c>
      <c r="X17" s="49">
        <v>0</v>
      </c>
      <c r="Y17" s="60">
        <f>X17/P17*100</f>
        <v>0</v>
      </c>
      <c r="Z17" s="302">
        <v>1</v>
      </c>
      <c r="AA17" s="302">
        <v>0</v>
      </c>
      <c r="AB17" s="83">
        <v>0</v>
      </c>
    </row>
    <row r="18" spans="2:28" ht="21.75" customHeight="1">
      <c r="B18" s="1" t="s">
        <v>355</v>
      </c>
      <c r="C18" s="51">
        <v>0</v>
      </c>
      <c r="D18" s="45">
        <f t="shared" si="0"/>
        <v>0</v>
      </c>
      <c r="E18" s="58">
        <v>100</v>
      </c>
      <c r="F18" s="49">
        <v>0</v>
      </c>
      <c r="G18" s="60">
        <v>0</v>
      </c>
      <c r="H18" s="49">
        <v>0</v>
      </c>
      <c r="I18" s="60">
        <v>0</v>
      </c>
      <c r="J18" s="49">
        <v>0</v>
      </c>
      <c r="K18" s="60">
        <v>0</v>
      </c>
      <c r="L18" s="49">
        <v>0</v>
      </c>
      <c r="M18" s="60">
        <v>0</v>
      </c>
      <c r="N18" s="49">
        <v>0</v>
      </c>
      <c r="O18" s="60">
        <v>0</v>
      </c>
      <c r="P18" s="303">
        <f t="shared" si="1"/>
        <v>0</v>
      </c>
      <c r="Q18" s="58">
        <v>100</v>
      </c>
      <c r="R18" s="49">
        <v>0</v>
      </c>
      <c r="S18" s="60">
        <v>0</v>
      </c>
      <c r="T18" s="49">
        <v>0</v>
      </c>
      <c r="U18" s="60">
        <v>0</v>
      </c>
      <c r="V18" s="49">
        <v>0</v>
      </c>
      <c r="W18" s="60">
        <v>0</v>
      </c>
      <c r="X18" s="49">
        <v>0</v>
      </c>
      <c r="Y18" s="60">
        <v>0</v>
      </c>
      <c r="Z18" s="302">
        <v>0</v>
      </c>
      <c r="AA18" s="302">
        <v>0</v>
      </c>
      <c r="AB18" s="83">
        <v>0</v>
      </c>
    </row>
    <row r="19" spans="2:28" ht="21.75" customHeight="1">
      <c r="B19" s="1" t="s">
        <v>356</v>
      </c>
      <c r="C19" s="51">
        <v>11</v>
      </c>
      <c r="D19" s="45">
        <f t="shared" si="0"/>
        <v>11</v>
      </c>
      <c r="E19" s="58">
        <v>100</v>
      </c>
      <c r="F19" s="49">
        <v>0</v>
      </c>
      <c r="G19" s="60">
        <v>0</v>
      </c>
      <c r="H19" s="49">
        <v>0</v>
      </c>
      <c r="I19" s="60">
        <v>0</v>
      </c>
      <c r="J19" s="49">
        <v>1</v>
      </c>
      <c r="K19" s="60">
        <v>0</v>
      </c>
      <c r="L19" s="49">
        <v>10</v>
      </c>
      <c r="M19" s="60">
        <v>0</v>
      </c>
      <c r="N19" s="49">
        <v>0</v>
      </c>
      <c r="O19" s="60">
        <v>0</v>
      </c>
      <c r="P19" s="303">
        <f t="shared" si="1"/>
        <v>11</v>
      </c>
      <c r="Q19" s="58">
        <v>100</v>
      </c>
      <c r="R19" s="49">
        <v>10</v>
      </c>
      <c r="S19" s="60">
        <v>0</v>
      </c>
      <c r="T19" s="49">
        <v>1</v>
      </c>
      <c r="U19" s="60">
        <v>0</v>
      </c>
      <c r="V19" s="49">
        <v>0</v>
      </c>
      <c r="W19" s="60">
        <v>0</v>
      </c>
      <c r="X19" s="49">
        <v>0</v>
      </c>
      <c r="Y19" s="60">
        <v>0</v>
      </c>
      <c r="Z19" s="302">
        <v>0</v>
      </c>
      <c r="AA19" s="302">
        <v>0</v>
      </c>
      <c r="AB19" s="83">
        <v>0</v>
      </c>
    </row>
    <row r="20" spans="2:28" ht="21.75" customHeight="1">
      <c r="B20" s="1" t="s">
        <v>357</v>
      </c>
      <c r="C20" s="51">
        <v>7</v>
      </c>
      <c r="D20" s="45">
        <f>F20+H20+J20+L20+N20</f>
        <v>7</v>
      </c>
      <c r="E20" s="58">
        <v>100</v>
      </c>
      <c r="F20" s="49">
        <v>0</v>
      </c>
      <c r="G20" s="60">
        <f>F20/D20*100</f>
        <v>0</v>
      </c>
      <c r="H20" s="49">
        <v>0</v>
      </c>
      <c r="I20" s="60">
        <f>H20/D20*100</f>
        <v>0</v>
      </c>
      <c r="J20" s="49">
        <v>0</v>
      </c>
      <c r="K20" s="60">
        <f>J20/D20*100</f>
        <v>0</v>
      </c>
      <c r="L20" s="49">
        <v>7</v>
      </c>
      <c r="M20" s="60">
        <f>L20/D20*100</f>
        <v>100</v>
      </c>
      <c r="N20" s="49">
        <v>0</v>
      </c>
      <c r="O20" s="60">
        <f>N20/D20*100</f>
        <v>0</v>
      </c>
      <c r="P20" s="303">
        <f>R20+T20+V20+X20</f>
        <v>7</v>
      </c>
      <c r="Q20" s="58">
        <v>100</v>
      </c>
      <c r="R20" s="49">
        <v>7</v>
      </c>
      <c r="S20" s="60">
        <f>R20/P20*100</f>
        <v>100</v>
      </c>
      <c r="T20" s="49">
        <v>0</v>
      </c>
      <c r="U20" s="60">
        <f>T20/P20*100</f>
        <v>0</v>
      </c>
      <c r="V20" s="49">
        <v>0</v>
      </c>
      <c r="W20" s="60">
        <f>V20/P20*100</f>
        <v>0</v>
      </c>
      <c r="X20" s="49">
        <v>0</v>
      </c>
      <c r="Y20" s="60">
        <f>X20/P20*100</f>
        <v>0</v>
      </c>
      <c r="Z20" s="302">
        <v>0</v>
      </c>
      <c r="AA20" s="302">
        <v>0</v>
      </c>
      <c r="AB20" s="83">
        <v>0</v>
      </c>
    </row>
    <row r="21" spans="2:28" ht="21.75" customHeight="1">
      <c r="B21" s="1" t="s">
        <v>358</v>
      </c>
      <c r="C21" s="51">
        <v>40</v>
      </c>
      <c r="D21" s="45">
        <f t="shared" si="0"/>
        <v>34</v>
      </c>
      <c r="E21" s="58">
        <v>100</v>
      </c>
      <c r="F21" s="49">
        <v>0</v>
      </c>
      <c r="G21" s="60">
        <v>0</v>
      </c>
      <c r="H21" s="49">
        <v>0</v>
      </c>
      <c r="I21" s="60">
        <v>0</v>
      </c>
      <c r="J21" s="49">
        <v>30</v>
      </c>
      <c r="K21" s="60">
        <v>0</v>
      </c>
      <c r="L21" s="49">
        <v>4</v>
      </c>
      <c r="M21" s="60">
        <v>0</v>
      </c>
      <c r="N21" s="49">
        <v>0</v>
      </c>
      <c r="O21" s="60">
        <v>0</v>
      </c>
      <c r="P21" s="303">
        <f t="shared" si="1"/>
        <v>34</v>
      </c>
      <c r="Q21" s="58">
        <v>100</v>
      </c>
      <c r="R21" s="49">
        <v>7</v>
      </c>
      <c r="S21" s="60">
        <v>0</v>
      </c>
      <c r="T21" s="49">
        <v>27</v>
      </c>
      <c r="U21" s="60">
        <v>0</v>
      </c>
      <c r="V21" s="49">
        <v>0</v>
      </c>
      <c r="W21" s="60">
        <v>0</v>
      </c>
      <c r="X21" s="49">
        <v>0</v>
      </c>
      <c r="Y21" s="60">
        <v>0</v>
      </c>
      <c r="Z21" s="302">
        <v>5</v>
      </c>
      <c r="AA21" s="302">
        <v>1</v>
      </c>
      <c r="AB21" s="83">
        <v>0</v>
      </c>
    </row>
    <row r="22" spans="2:28" ht="21.75" customHeight="1">
      <c r="B22" s="1" t="s">
        <v>359</v>
      </c>
      <c r="C22" s="51">
        <v>3</v>
      </c>
      <c r="D22" s="45">
        <f t="shared" si="0"/>
        <v>3</v>
      </c>
      <c r="E22" s="58">
        <v>100</v>
      </c>
      <c r="F22" s="49">
        <v>1</v>
      </c>
      <c r="G22" s="60">
        <f>F22/D22*100</f>
        <v>33.33333333333333</v>
      </c>
      <c r="H22" s="49">
        <v>0</v>
      </c>
      <c r="I22" s="60">
        <f>H22/D22*100</f>
        <v>0</v>
      </c>
      <c r="J22" s="49">
        <v>1</v>
      </c>
      <c r="K22" s="60">
        <f>J22/D22*100</f>
        <v>33.33333333333333</v>
      </c>
      <c r="L22" s="49">
        <v>1</v>
      </c>
      <c r="M22" s="60">
        <f>L22/D22*100</f>
        <v>33.33333333333333</v>
      </c>
      <c r="N22" s="49">
        <v>0</v>
      </c>
      <c r="O22" s="60">
        <f>N22/D22*100</f>
        <v>0</v>
      </c>
      <c r="P22" s="303">
        <f t="shared" si="1"/>
        <v>3</v>
      </c>
      <c r="Q22" s="58">
        <v>100</v>
      </c>
      <c r="R22" s="49">
        <v>1</v>
      </c>
      <c r="S22" s="60">
        <f>R22/P22*100</f>
        <v>33.33333333333333</v>
      </c>
      <c r="T22" s="49">
        <v>2</v>
      </c>
      <c r="U22" s="60">
        <f>T22/P22*100</f>
        <v>66.66666666666666</v>
      </c>
      <c r="V22" s="49">
        <v>0</v>
      </c>
      <c r="W22" s="60">
        <f>V22/P22*100</f>
        <v>0</v>
      </c>
      <c r="X22" s="49">
        <v>0</v>
      </c>
      <c r="Y22" s="60">
        <f>X22/P22*100</f>
        <v>0</v>
      </c>
      <c r="Z22" s="302">
        <v>0</v>
      </c>
      <c r="AA22" s="302">
        <v>0</v>
      </c>
      <c r="AB22" s="83">
        <v>0</v>
      </c>
    </row>
    <row r="23" spans="2:28" ht="21.75" customHeight="1">
      <c r="B23" s="1" t="s">
        <v>360</v>
      </c>
      <c r="C23" s="51">
        <v>6</v>
      </c>
      <c r="D23" s="45">
        <f t="shared" si="0"/>
        <v>3</v>
      </c>
      <c r="E23" s="58">
        <v>100</v>
      </c>
      <c r="F23" s="49">
        <v>0</v>
      </c>
      <c r="G23" s="60">
        <v>0</v>
      </c>
      <c r="H23" s="49">
        <v>0</v>
      </c>
      <c r="I23" s="60">
        <v>0</v>
      </c>
      <c r="J23" s="49">
        <v>3</v>
      </c>
      <c r="K23" s="60">
        <f>J23/D23*100</f>
        <v>100</v>
      </c>
      <c r="L23" s="49">
        <v>0</v>
      </c>
      <c r="M23" s="60">
        <v>0</v>
      </c>
      <c r="N23" s="49">
        <v>0</v>
      </c>
      <c r="O23" s="60">
        <v>0</v>
      </c>
      <c r="P23" s="303">
        <f t="shared" si="1"/>
        <v>3</v>
      </c>
      <c r="Q23" s="58">
        <v>100</v>
      </c>
      <c r="R23" s="49">
        <v>0</v>
      </c>
      <c r="S23" s="60">
        <v>0</v>
      </c>
      <c r="T23" s="49">
        <v>0</v>
      </c>
      <c r="U23" s="60">
        <v>0</v>
      </c>
      <c r="V23" s="49">
        <v>1</v>
      </c>
      <c r="W23" s="60">
        <f>V23/P23*100</f>
        <v>33.33333333333333</v>
      </c>
      <c r="X23" s="49">
        <v>2</v>
      </c>
      <c r="Y23" s="60">
        <f>X23/P23*100</f>
        <v>66.66666666666666</v>
      </c>
      <c r="Z23" s="302">
        <v>1</v>
      </c>
      <c r="AA23" s="302">
        <v>2</v>
      </c>
      <c r="AB23" s="83">
        <v>0</v>
      </c>
    </row>
    <row r="24" spans="2:28" ht="21.75" customHeight="1">
      <c r="B24" s="1" t="s">
        <v>361</v>
      </c>
      <c r="C24" s="51">
        <v>0</v>
      </c>
      <c r="D24" s="45">
        <f t="shared" si="0"/>
        <v>0</v>
      </c>
      <c r="E24" s="58">
        <v>100</v>
      </c>
      <c r="F24" s="49">
        <v>0</v>
      </c>
      <c r="G24" s="60">
        <v>0</v>
      </c>
      <c r="H24" s="49">
        <v>0</v>
      </c>
      <c r="I24" s="60">
        <v>0</v>
      </c>
      <c r="J24" s="49">
        <v>0</v>
      </c>
      <c r="K24" s="60">
        <v>0</v>
      </c>
      <c r="L24" s="49">
        <v>0</v>
      </c>
      <c r="M24" s="60">
        <v>0</v>
      </c>
      <c r="N24" s="49">
        <v>0</v>
      </c>
      <c r="O24" s="60">
        <v>0</v>
      </c>
      <c r="P24" s="303">
        <f t="shared" si="1"/>
        <v>0</v>
      </c>
      <c r="Q24" s="58">
        <v>100</v>
      </c>
      <c r="R24" s="49">
        <v>0</v>
      </c>
      <c r="S24" s="60">
        <v>0</v>
      </c>
      <c r="T24" s="49">
        <v>0</v>
      </c>
      <c r="U24" s="60">
        <v>0</v>
      </c>
      <c r="V24" s="49">
        <v>0</v>
      </c>
      <c r="W24" s="60">
        <v>0</v>
      </c>
      <c r="X24" s="49">
        <v>0</v>
      </c>
      <c r="Y24" s="60">
        <v>0</v>
      </c>
      <c r="Z24" s="302">
        <v>0</v>
      </c>
      <c r="AA24" s="302">
        <v>0</v>
      </c>
      <c r="AB24" s="83">
        <v>0</v>
      </c>
    </row>
    <row r="25" spans="2:28" ht="21.75" customHeight="1">
      <c r="B25" s="1" t="s">
        <v>362</v>
      </c>
      <c r="C25" s="51">
        <v>12</v>
      </c>
      <c r="D25" s="45">
        <f t="shared" si="0"/>
        <v>8</v>
      </c>
      <c r="E25" s="58">
        <v>100</v>
      </c>
      <c r="F25" s="49">
        <v>0</v>
      </c>
      <c r="G25" s="60">
        <v>0</v>
      </c>
      <c r="H25" s="49">
        <v>1</v>
      </c>
      <c r="I25" s="60">
        <v>0</v>
      </c>
      <c r="J25" s="49">
        <v>7</v>
      </c>
      <c r="K25" s="60">
        <v>0</v>
      </c>
      <c r="L25" s="49">
        <v>0</v>
      </c>
      <c r="M25" s="60">
        <v>0</v>
      </c>
      <c r="N25" s="49">
        <v>0</v>
      </c>
      <c r="O25" s="60">
        <v>0</v>
      </c>
      <c r="P25" s="303">
        <f t="shared" si="1"/>
        <v>8</v>
      </c>
      <c r="Q25" s="58">
        <v>100</v>
      </c>
      <c r="R25" s="49">
        <v>0</v>
      </c>
      <c r="S25" s="60">
        <v>0</v>
      </c>
      <c r="T25" s="49">
        <v>5</v>
      </c>
      <c r="U25" s="60">
        <v>0</v>
      </c>
      <c r="V25" s="49">
        <v>3</v>
      </c>
      <c r="W25" s="60">
        <v>0</v>
      </c>
      <c r="X25" s="49">
        <v>0</v>
      </c>
      <c r="Y25" s="60">
        <v>0</v>
      </c>
      <c r="Z25" s="302">
        <v>3</v>
      </c>
      <c r="AA25" s="302">
        <v>1</v>
      </c>
      <c r="AB25" s="83">
        <v>0</v>
      </c>
    </row>
    <row r="26" spans="2:28" ht="21.75" customHeight="1" thickBot="1">
      <c r="B26" s="332" t="s">
        <v>363</v>
      </c>
      <c r="C26" s="333">
        <v>6</v>
      </c>
      <c r="D26" s="334">
        <f t="shared" si="0"/>
        <v>4</v>
      </c>
      <c r="E26" s="335">
        <v>100</v>
      </c>
      <c r="F26" s="338">
        <v>0</v>
      </c>
      <c r="G26" s="337">
        <v>0</v>
      </c>
      <c r="H26" s="338">
        <v>0</v>
      </c>
      <c r="I26" s="337">
        <v>0</v>
      </c>
      <c r="J26" s="338">
        <v>0</v>
      </c>
      <c r="K26" s="337">
        <v>0</v>
      </c>
      <c r="L26" s="338">
        <v>4</v>
      </c>
      <c r="M26" s="337">
        <v>0</v>
      </c>
      <c r="N26" s="338">
        <v>0</v>
      </c>
      <c r="O26" s="337">
        <v>0</v>
      </c>
      <c r="P26" s="340">
        <f t="shared" si="1"/>
        <v>4</v>
      </c>
      <c r="Q26" s="335">
        <v>100</v>
      </c>
      <c r="R26" s="338">
        <v>4</v>
      </c>
      <c r="S26" s="337">
        <v>0</v>
      </c>
      <c r="T26" s="338">
        <v>0</v>
      </c>
      <c r="U26" s="337">
        <v>0</v>
      </c>
      <c r="V26" s="338">
        <v>0</v>
      </c>
      <c r="W26" s="337">
        <v>0</v>
      </c>
      <c r="X26" s="338">
        <v>0</v>
      </c>
      <c r="Y26" s="337">
        <v>0</v>
      </c>
      <c r="Z26" s="342">
        <v>0</v>
      </c>
      <c r="AA26" s="342">
        <v>2</v>
      </c>
      <c r="AB26" s="343">
        <v>0</v>
      </c>
    </row>
    <row r="27" spans="2:28" ht="21.75" customHeight="1" thickTop="1">
      <c r="B27" s="11" t="s">
        <v>3</v>
      </c>
      <c r="C27" s="85">
        <f>SUM(C7:C26)</f>
        <v>116</v>
      </c>
      <c r="D27" s="52">
        <f>SUM(D7:D26)</f>
        <v>84</v>
      </c>
      <c r="E27" s="76">
        <v>100</v>
      </c>
      <c r="F27" s="53">
        <f>SUM(F7:F26)</f>
        <v>2</v>
      </c>
      <c r="G27" s="74">
        <f>F27/D27*100</f>
        <v>2.380952380952381</v>
      </c>
      <c r="H27" s="53">
        <f>SUM(H7:H26)</f>
        <v>2</v>
      </c>
      <c r="I27" s="74">
        <f>H27/D27*100</f>
        <v>2.380952380952381</v>
      </c>
      <c r="J27" s="53">
        <f>SUM(J7:J26)</f>
        <v>47</v>
      </c>
      <c r="K27" s="74">
        <f>J27/D27*100</f>
        <v>55.952380952380956</v>
      </c>
      <c r="L27" s="53">
        <f>SUM(L7:L26)</f>
        <v>33</v>
      </c>
      <c r="M27" s="74">
        <f>L27/D27*100</f>
        <v>39.285714285714285</v>
      </c>
      <c r="N27" s="53">
        <f>SUM(N7:N26)</f>
        <v>0</v>
      </c>
      <c r="O27" s="74">
        <f>N27/D27*100</f>
        <v>0</v>
      </c>
      <c r="P27" s="53">
        <f>SUM(P7:P26)</f>
        <v>84</v>
      </c>
      <c r="Q27" s="77">
        <v>100</v>
      </c>
      <c r="R27" s="53">
        <f>SUM(R7:R26)</f>
        <v>33</v>
      </c>
      <c r="S27" s="74">
        <f>R27/P27*100</f>
        <v>39.285714285714285</v>
      </c>
      <c r="T27" s="53">
        <f>SUM(T7:T26)</f>
        <v>43</v>
      </c>
      <c r="U27" s="74">
        <f>T27/P27*100</f>
        <v>51.19047619047619</v>
      </c>
      <c r="V27" s="53">
        <f>SUM(V7:V26)</f>
        <v>5</v>
      </c>
      <c r="W27" s="74">
        <f>V27/P27*100</f>
        <v>5.952380952380952</v>
      </c>
      <c r="X27" s="53">
        <f>SUM(X7:X26)</f>
        <v>3</v>
      </c>
      <c r="Y27" s="74">
        <f>X27/P27*100</f>
        <v>3.571428571428571</v>
      </c>
      <c r="Z27" s="85">
        <f>SUM(Z7:Z26)</f>
        <v>18</v>
      </c>
      <c r="AA27" s="85">
        <f>SUM(AA7:AA26)</f>
        <v>14</v>
      </c>
      <c r="AB27" s="85">
        <f>SUM(AB7:AB26)</f>
        <v>0</v>
      </c>
    </row>
  </sheetData>
  <sheetProtection/>
  <mergeCells count="17">
    <mergeCell ref="B2:AB2"/>
    <mergeCell ref="B4:B6"/>
    <mergeCell ref="C4:C6"/>
    <mergeCell ref="D4:O4"/>
    <mergeCell ref="P4:Y4"/>
    <mergeCell ref="Z4:Z5"/>
    <mergeCell ref="AA4:AA5"/>
    <mergeCell ref="AB4:AB5"/>
    <mergeCell ref="F5:G5"/>
    <mergeCell ref="H5:I5"/>
    <mergeCell ref="X5:Y5"/>
    <mergeCell ref="J5:K5"/>
    <mergeCell ref="L5:M5"/>
    <mergeCell ref="N5:O5"/>
    <mergeCell ref="R5:S5"/>
    <mergeCell ref="T5:U5"/>
    <mergeCell ref="V5:W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sheetPr>
    <pageSetUpPr fitToPage="1"/>
  </sheetPr>
  <dimension ref="B1:AB34"/>
  <sheetViews>
    <sheetView view="pageBreakPreview" zoomScale="83" zoomScaleNormal="75" zoomScaleSheetLayoutView="83"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H14" sqref="H14"/>
    </sheetView>
  </sheetViews>
  <sheetFormatPr defaultColWidth="9.00390625" defaultRowHeight="13.5"/>
  <cols>
    <col min="1" max="1" width="2.875" style="40" customWidth="1"/>
    <col min="2" max="2" width="18.125" style="40" customWidth="1"/>
    <col min="3" max="4" width="8.375" style="40" customWidth="1"/>
    <col min="5" max="5" width="7.125" style="40" customWidth="1"/>
    <col min="6" max="6" width="8.375" style="40" customWidth="1"/>
    <col min="7" max="7" width="9.1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125" style="40" customWidth="1"/>
    <col min="14" max="14" width="7.875" style="40" customWidth="1"/>
    <col min="15" max="15" width="8.375" style="40" customWidth="1"/>
    <col min="16" max="16" width="8.875" style="40" customWidth="1"/>
    <col min="17" max="17" width="7.375" style="40" customWidth="1"/>
    <col min="18" max="18" width="8.875" style="40" customWidth="1"/>
    <col min="19" max="19" width="8.50390625" style="40" customWidth="1"/>
    <col min="20" max="20" width="8.875" style="40" customWidth="1"/>
    <col min="21" max="21" width="8.125" style="40" customWidth="1"/>
    <col min="22" max="22" width="8.875" style="40" customWidth="1"/>
    <col min="23" max="23" width="8.50390625" style="40" customWidth="1"/>
    <col min="24" max="24" width="8.87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18" customHeight="1">
      <c r="B1" s="2" t="s">
        <v>48</v>
      </c>
      <c r="C1" s="2"/>
      <c r="D1" s="2"/>
      <c r="E1" s="2"/>
      <c r="F1" s="2"/>
      <c r="G1" s="2"/>
      <c r="H1" s="2"/>
      <c r="I1" s="2"/>
      <c r="J1" s="2"/>
      <c r="K1" s="2"/>
      <c r="L1" s="2"/>
      <c r="M1" s="2"/>
      <c r="N1" s="2"/>
      <c r="O1" s="2"/>
      <c r="P1" s="2"/>
      <c r="Q1" s="2"/>
      <c r="R1" s="2"/>
      <c r="S1" s="2"/>
      <c r="T1" s="2"/>
      <c r="U1" s="2"/>
      <c r="V1" s="2"/>
      <c r="W1" s="2"/>
      <c r="X1" s="2"/>
      <c r="Y1" s="2"/>
      <c r="Z1" s="2"/>
    </row>
    <row r="2" spans="2:28" s="78" customFormat="1" ht="18" customHeight="1">
      <c r="B2" s="496" t="s">
        <v>37</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row>
    <row r="3" spans="2:28" s="78" customFormat="1" ht="18" customHeight="1">
      <c r="B3" s="79" t="s">
        <v>49</v>
      </c>
      <c r="C3" s="79"/>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21" t="s">
        <v>0</v>
      </c>
      <c r="C4" s="518" t="s">
        <v>1</v>
      </c>
      <c r="D4" s="483" t="s">
        <v>32</v>
      </c>
      <c r="E4" s="494"/>
      <c r="F4" s="494"/>
      <c r="G4" s="494"/>
      <c r="H4" s="494"/>
      <c r="I4" s="494"/>
      <c r="J4" s="494"/>
      <c r="K4" s="494"/>
      <c r="L4" s="494"/>
      <c r="M4" s="494"/>
      <c r="N4" s="494"/>
      <c r="O4" s="495"/>
      <c r="P4" s="514" t="s">
        <v>32</v>
      </c>
      <c r="Q4" s="515"/>
      <c r="R4" s="515"/>
      <c r="S4" s="515"/>
      <c r="T4" s="515"/>
      <c r="U4" s="515"/>
      <c r="V4" s="515"/>
      <c r="W4" s="515"/>
      <c r="X4" s="515"/>
      <c r="Y4" s="515"/>
      <c r="Z4" s="483" t="s">
        <v>22</v>
      </c>
      <c r="AA4" s="483" t="s">
        <v>2</v>
      </c>
      <c r="AB4" s="518" t="s">
        <v>40</v>
      </c>
    </row>
    <row r="5" spans="2:28" ht="20.25" customHeight="1">
      <c r="B5" s="522"/>
      <c r="C5" s="524"/>
      <c r="D5" s="12"/>
      <c r="E5" s="13"/>
      <c r="F5" s="487" t="s">
        <v>23</v>
      </c>
      <c r="G5" s="488"/>
      <c r="H5" s="487" t="s">
        <v>31</v>
      </c>
      <c r="I5" s="488"/>
      <c r="J5" s="487" t="s">
        <v>11</v>
      </c>
      <c r="K5" s="488"/>
      <c r="L5" s="487" t="s">
        <v>12</v>
      </c>
      <c r="M5" s="488"/>
      <c r="N5" s="487" t="s">
        <v>13</v>
      </c>
      <c r="O5" s="488"/>
      <c r="P5" s="15"/>
      <c r="Q5" s="16"/>
      <c r="R5" s="514" t="s">
        <v>33</v>
      </c>
      <c r="S5" s="517"/>
      <c r="T5" s="516" t="s">
        <v>34</v>
      </c>
      <c r="U5" s="517"/>
      <c r="V5" s="516" t="s">
        <v>35</v>
      </c>
      <c r="W5" s="517"/>
      <c r="X5" s="516" t="s">
        <v>36</v>
      </c>
      <c r="Y5" s="517"/>
      <c r="Z5" s="520"/>
      <c r="AA5" s="520"/>
      <c r="AB5" s="519"/>
    </row>
    <row r="6" spans="2:28" ht="19.5" customHeight="1">
      <c r="B6" s="523"/>
      <c r="C6" s="525"/>
      <c r="D6" s="30" t="s">
        <v>6</v>
      </c>
      <c r="E6" s="39" t="s">
        <v>7</v>
      </c>
      <c r="F6" s="14" t="s">
        <v>6</v>
      </c>
      <c r="G6" s="4" t="s">
        <v>7</v>
      </c>
      <c r="H6" s="30" t="s">
        <v>6</v>
      </c>
      <c r="I6" s="39" t="s">
        <v>7</v>
      </c>
      <c r="J6" s="30" t="s">
        <v>6</v>
      </c>
      <c r="K6" s="39" t="s">
        <v>7</v>
      </c>
      <c r="L6" s="14" t="s">
        <v>6</v>
      </c>
      <c r="M6" s="4" t="s">
        <v>7</v>
      </c>
      <c r="N6" s="14" t="s">
        <v>6</v>
      </c>
      <c r="O6" s="39" t="s">
        <v>7</v>
      </c>
      <c r="P6" s="17" t="s">
        <v>6</v>
      </c>
      <c r="Q6" s="18" t="s">
        <v>7</v>
      </c>
      <c r="R6" s="80" t="s">
        <v>6</v>
      </c>
      <c r="S6" s="81" t="s">
        <v>7</v>
      </c>
      <c r="T6" s="17" t="s">
        <v>6</v>
      </c>
      <c r="U6" s="18" t="s">
        <v>7</v>
      </c>
      <c r="V6" s="17" t="s">
        <v>6</v>
      </c>
      <c r="W6" s="18" t="s">
        <v>7</v>
      </c>
      <c r="X6" s="80" t="s">
        <v>6</v>
      </c>
      <c r="Y6" s="81" t="s">
        <v>7</v>
      </c>
      <c r="Z6" s="44" t="s">
        <v>6</v>
      </c>
      <c r="AA6" s="44" t="s">
        <v>6</v>
      </c>
      <c r="AB6" s="82" t="s">
        <v>20</v>
      </c>
    </row>
    <row r="7" spans="2:28" ht="21.75" customHeight="1">
      <c r="B7" s="9" t="s">
        <v>344</v>
      </c>
      <c r="C7" s="51">
        <f>SUM(D7+Z7+AA7+AB7)</f>
        <v>32</v>
      </c>
      <c r="D7" s="45">
        <f>SUM(F7+H7+J7+L7+N7)</f>
        <v>10</v>
      </c>
      <c r="E7" s="58">
        <v>100</v>
      </c>
      <c r="F7" s="49">
        <f>'別表4-1'!F7+'別表4-5'!F7</f>
        <v>0</v>
      </c>
      <c r="G7" s="59">
        <f>F7/D7*100</f>
        <v>0</v>
      </c>
      <c r="H7" s="50">
        <f>'別表4-1'!H7+'別表4-5'!H7</f>
        <v>0</v>
      </c>
      <c r="I7" s="60">
        <f>H7/D7*100</f>
        <v>0</v>
      </c>
      <c r="J7" s="50">
        <f>'別表4-1'!J7+'別表4-5'!J7</f>
        <v>1</v>
      </c>
      <c r="K7" s="60">
        <f>J7/D7*100</f>
        <v>10</v>
      </c>
      <c r="L7" s="49">
        <f>'別表4-1'!L7+'別表4-5'!L7</f>
        <v>8</v>
      </c>
      <c r="M7" s="59">
        <f>L7/D7*100</f>
        <v>80</v>
      </c>
      <c r="N7" s="49">
        <f>'別表4-1'!N7+'別表4-5'!N7</f>
        <v>1</v>
      </c>
      <c r="O7" s="60">
        <f>N7/D7*100</f>
        <v>10</v>
      </c>
      <c r="P7" s="45">
        <f>SUM(R7+T7+V7+X7)</f>
        <v>10</v>
      </c>
      <c r="Q7" s="58">
        <v>100</v>
      </c>
      <c r="R7" s="49">
        <f>'別表4-1'!R7+'別表4-5'!R7</f>
        <v>6</v>
      </c>
      <c r="S7" s="59">
        <f>R7/P7*100</f>
        <v>60</v>
      </c>
      <c r="T7" s="50">
        <f>'別表4-1'!T7+'別表4-5'!T7</f>
        <v>3</v>
      </c>
      <c r="U7" s="60">
        <f>T7/P7*100</f>
        <v>30</v>
      </c>
      <c r="V7" s="50">
        <f>'別表4-1'!V7+'別表4-5'!V7</f>
        <v>1</v>
      </c>
      <c r="W7" s="60">
        <f>V7/P7*100</f>
        <v>10</v>
      </c>
      <c r="X7" s="49">
        <f>'別表4-1'!X7+'別表4-5'!X7</f>
        <v>0</v>
      </c>
      <c r="Y7" s="59">
        <f>X7/P7*100</f>
        <v>0</v>
      </c>
      <c r="Z7" s="302">
        <f>'別表4-1'!Z7+'別表4-5'!Z7</f>
        <v>18</v>
      </c>
      <c r="AA7" s="302">
        <f>'別表4-1'!AA7+'別表4-5'!AA7</f>
        <v>4</v>
      </c>
      <c r="AB7" s="83">
        <f>'別表4-1'!AB7+'別表4-5'!AB7</f>
        <v>0</v>
      </c>
    </row>
    <row r="8" spans="2:28" ht="21.75" customHeight="1">
      <c r="B8" s="9" t="s">
        <v>345</v>
      </c>
      <c r="C8" s="51">
        <f aca="true" t="shared" si="0" ref="C8:C26">SUM(D8+Z8+AA8+AB8)</f>
        <v>10</v>
      </c>
      <c r="D8" s="45">
        <f aca="true" t="shared" si="1" ref="D8:D26">SUM(F8+H8+J8+L8+N8)</f>
        <v>3</v>
      </c>
      <c r="E8" s="60">
        <v>100</v>
      </c>
      <c r="F8" s="49">
        <f>'別表4-1'!F8+'別表4-5'!F8</f>
        <v>0</v>
      </c>
      <c r="G8" s="59">
        <f>F8/D8*100</f>
        <v>0</v>
      </c>
      <c r="H8" s="50">
        <f>'別表4-1'!H8+'別表4-5'!H8</f>
        <v>0</v>
      </c>
      <c r="I8" s="60">
        <f>H8/D8*100</f>
        <v>0</v>
      </c>
      <c r="J8" s="50">
        <f>'別表4-1'!J8+'別表4-5'!J8</f>
        <v>1</v>
      </c>
      <c r="K8" s="60">
        <f>J8/D8*100</f>
        <v>33.33333333333333</v>
      </c>
      <c r="L8" s="49">
        <f>'別表4-1'!L8+'別表4-5'!L8</f>
        <v>2</v>
      </c>
      <c r="M8" s="59">
        <f>L8/D8*100</f>
        <v>66.66666666666666</v>
      </c>
      <c r="N8" s="49">
        <f>'別表4-1'!N8+'別表4-5'!N8</f>
        <v>0</v>
      </c>
      <c r="O8" s="60">
        <f>N8/D8*100</f>
        <v>0</v>
      </c>
      <c r="P8" s="45">
        <f aca="true" t="shared" si="2" ref="P8:P26">SUM(R8+T8+V8+X8)</f>
        <v>3</v>
      </c>
      <c r="Q8" s="58">
        <v>100</v>
      </c>
      <c r="R8" s="49">
        <f>'別表4-1'!R8+'別表4-5'!R8</f>
        <v>2</v>
      </c>
      <c r="S8" s="59">
        <f>R8/P8*100</f>
        <v>66.66666666666666</v>
      </c>
      <c r="T8" s="50">
        <f>'別表4-1'!T8+'別表4-5'!T8</f>
        <v>0</v>
      </c>
      <c r="U8" s="60">
        <f>T8/P8*100</f>
        <v>0</v>
      </c>
      <c r="V8" s="50">
        <f>'別表4-1'!V8+'別表4-5'!V8</f>
        <v>1</v>
      </c>
      <c r="W8" s="60">
        <f>V8/P8*100</f>
        <v>33.33333333333333</v>
      </c>
      <c r="X8" s="49">
        <f>'別表4-1'!X8+'別表4-5'!X8</f>
        <v>0</v>
      </c>
      <c r="Y8" s="59">
        <f>X8/P8*100</f>
        <v>0</v>
      </c>
      <c r="Z8" s="302">
        <f>'別表4-1'!Z8+'別表4-5'!Z8</f>
        <v>7</v>
      </c>
      <c r="AA8" s="302">
        <f>'別表4-1'!AA8+'別表4-5'!AA8</f>
        <v>0</v>
      </c>
      <c r="AB8" s="83">
        <f>'別表4-1'!AB8+'別表4-5'!AB8</f>
        <v>0</v>
      </c>
    </row>
    <row r="9" spans="2:28" ht="21.75" customHeight="1">
      <c r="B9" s="1" t="s">
        <v>346</v>
      </c>
      <c r="C9" s="51">
        <f t="shared" si="0"/>
        <v>87</v>
      </c>
      <c r="D9" s="45">
        <f t="shared" si="1"/>
        <v>19</v>
      </c>
      <c r="E9" s="60">
        <v>100</v>
      </c>
      <c r="F9" s="49">
        <f>'別表4-1'!F9+'別表4-5'!F9</f>
        <v>1</v>
      </c>
      <c r="G9" s="59">
        <f>F9/D9*100</f>
        <v>5.263157894736842</v>
      </c>
      <c r="H9" s="50">
        <f>'別表4-1'!H9+'別表4-5'!H9</f>
        <v>1</v>
      </c>
      <c r="I9" s="60">
        <f>H9/D9*100</f>
        <v>5.263157894736842</v>
      </c>
      <c r="J9" s="50">
        <f>'別表4-1'!J9+'別表4-5'!J9</f>
        <v>5</v>
      </c>
      <c r="K9" s="60">
        <f>J9/D9*100</f>
        <v>26.31578947368421</v>
      </c>
      <c r="L9" s="49">
        <f>'別表4-1'!L9+'別表4-5'!L9</f>
        <v>12</v>
      </c>
      <c r="M9" s="59">
        <f>L9/D9*100</f>
        <v>63.1578947368421</v>
      </c>
      <c r="N9" s="49">
        <f>'別表4-1'!N9+'別表4-5'!N9</f>
        <v>0</v>
      </c>
      <c r="O9" s="60">
        <f>N9/D9*100</f>
        <v>0</v>
      </c>
      <c r="P9" s="45">
        <f t="shared" si="2"/>
        <v>19</v>
      </c>
      <c r="Q9" s="58">
        <v>100</v>
      </c>
      <c r="R9" s="49">
        <f>'別表4-1'!R9+'別表4-5'!R9</f>
        <v>11</v>
      </c>
      <c r="S9" s="59">
        <f>R9/P9*100</f>
        <v>57.89473684210527</v>
      </c>
      <c r="T9" s="50">
        <f>'別表4-1'!T9+'別表4-5'!T9</f>
        <v>3</v>
      </c>
      <c r="U9" s="60">
        <f>T9/P9*100</f>
        <v>15.789473684210526</v>
      </c>
      <c r="V9" s="50">
        <f>'別表4-1'!V9+'別表4-5'!V9</f>
        <v>4</v>
      </c>
      <c r="W9" s="60">
        <f>V9/P9*100</f>
        <v>21.052631578947366</v>
      </c>
      <c r="X9" s="49">
        <f>'別表4-1'!X9+'別表4-5'!X9</f>
        <v>1</v>
      </c>
      <c r="Y9" s="59">
        <f>X9/P9*100</f>
        <v>5.263157894736842</v>
      </c>
      <c r="Z9" s="302">
        <f>'別表4-1'!Z9+'別表4-5'!Z9</f>
        <v>59</v>
      </c>
      <c r="AA9" s="302">
        <f>'別表4-1'!AA9+'別表4-5'!AA9</f>
        <v>9</v>
      </c>
      <c r="AB9" s="83">
        <f>'別表4-1'!AB9+'別表4-5'!AB9</f>
        <v>0</v>
      </c>
    </row>
    <row r="10" spans="2:28" ht="21.75" customHeight="1">
      <c r="B10" s="1" t="s">
        <v>347</v>
      </c>
      <c r="C10" s="51">
        <f t="shared" si="0"/>
        <v>31</v>
      </c>
      <c r="D10" s="45">
        <f t="shared" si="1"/>
        <v>17</v>
      </c>
      <c r="E10" s="60">
        <v>100</v>
      </c>
      <c r="F10" s="49">
        <f>'別表4-1'!F10+'別表4-5'!F10</f>
        <v>1</v>
      </c>
      <c r="G10" s="59">
        <f aca="true" t="shared" si="3" ref="G10:G26">F10/D10*100</f>
        <v>5.88235294117647</v>
      </c>
      <c r="H10" s="50">
        <f>'別表4-1'!H10+'別表4-5'!H10</f>
        <v>0</v>
      </c>
      <c r="I10" s="60">
        <f aca="true" t="shared" si="4" ref="I10:I26">H10/D10*100</f>
        <v>0</v>
      </c>
      <c r="J10" s="50">
        <f>'別表4-1'!J10+'別表4-5'!J10</f>
        <v>0</v>
      </c>
      <c r="K10" s="60">
        <f aca="true" t="shared" si="5" ref="K10:K26">J10/D10*100</f>
        <v>0</v>
      </c>
      <c r="L10" s="49">
        <f>'別表4-1'!L10+'別表4-5'!L10</f>
        <v>14</v>
      </c>
      <c r="M10" s="59">
        <f aca="true" t="shared" si="6" ref="M10:M26">L10/D10*100</f>
        <v>82.35294117647058</v>
      </c>
      <c r="N10" s="49">
        <f>'別表4-1'!N10+'別表4-5'!N10</f>
        <v>2</v>
      </c>
      <c r="O10" s="60">
        <f aca="true" t="shared" si="7" ref="O10:O26">N10/D10*100</f>
        <v>11.76470588235294</v>
      </c>
      <c r="P10" s="45">
        <f t="shared" si="2"/>
        <v>17</v>
      </c>
      <c r="Q10" s="58">
        <v>100</v>
      </c>
      <c r="R10" s="49">
        <f>'別表4-1'!R10+'別表4-5'!R10</f>
        <v>2</v>
      </c>
      <c r="S10" s="59">
        <f aca="true" t="shared" si="8" ref="S10:S26">R10/P10*100</f>
        <v>11.76470588235294</v>
      </c>
      <c r="T10" s="50">
        <f>'別表4-1'!T10+'別表4-5'!T10</f>
        <v>10</v>
      </c>
      <c r="U10" s="60">
        <f aca="true" t="shared" si="9" ref="U10:U26">T10/P10*100</f>
        <v>58.82352941176471</v>
      </c>
      <c r="V10" s="50">
        <f>'別表4-1'!V10+'別表4-5'!V10</f>
        <v>3</v>
      </c>
      <c r="W10" s="60">
        <f aca="true" t="shared" si="10" ref="W10:W26">V10/P10*100</f>
        <v>17.647058823529413</v>
      </c>
      <c r="X10" s="49">
        <f>'別表4-1'!X10+'別表4-5'!X10</f>
        <v>2</v>
      </c>
      <c r="Y10" s="59">
        <f aca="true" t="shared" si="11" ref="Y10:Y26">X10/P10*100</f>
        <v>11.76470588235294</v>
      </c>
      <c r="Z10" s="302">
        <f>'別表4-1'!Z10+'別表4-5'!Z10</f>
        <v>6</v>
      </c>
      <c r="AA10" s="302">
        <f>'別表4-1'!AA10+'別表4-5'!AA10</f>
        <v>8</v>
      </c>
      <c r="AB10" s="83">
        <f>'別表4-1'!AB10+'別表4-5'!AB10</f>
        <v>0</v>
      </c>
    </row>
    <row r="11" spans="2:28" ht="21.75" customHeight="1">
      <c r="B11" s="1" t="s">
        <v>348</v>
      </c>
      <c r="C11" s="51">
        <f t="shared" si="0"/>
        <v>486</v>
      </c>
      <c r="D11" s="45">
        <f t="shared" si="1"/>
        <v>50</v>
      </c>
      <c r="E11" s="60">
        <v>100</v>
      </c>
      <c r="F11" s="49">
        <f>'別表4-1'!F11+'別表4-5'!F11</f>
        <v>0</v>
      </c>
      <c r="G11" s="59">
        <f t="shared" si="3"/>
        <v>0</v>
      </c>
      <c r="H11" s="50">
        <f>'別表4-1'!H11+'別表4-5'!H11</f>
        <v>3</v>
      </c>
      <c r="I11" s="60">
        <f t="shared" si="4"/>
        <v>6</v>
      </c>
      <c r="J11" s="50">
        <f>'別表4-1'!J11+'別表4-5'!J11</f>
        <v>21</v>
      </c>
      <c r="K11" s="60">
        <f t="shared" si="5"/>
        <v>42</v>
      </c>
      <c r="L11" s="49">
        <f>'別表4-1'!L11+'別表4-5'!L11</f>
        <v>26</v>
      </c>
      <c r="M11" s="59">
        <f t="shared" si="6"/>
        <v>52</v>
      </c>
      <c r="N11" s="49">
        <f>'別表4-1'!N11+'別表4-5'!N11</f>
        <v>0</v>
      </c>
      <c r="O11" s="60">
        <f t="shared" si="7"/>
        <v>0</v>
      </c>
      <c r="P11" s="45">
        <f t="shared" si="2"/>
        <v>50</v>
      </c>
      <c r="Q11" s="58">
        <v>100</v>
      </c>
      <c r="R11" s="49">
        <f>'別表4-1'!R11+'別表4-5'!R11</f>
        <v>14</v>
      </c>
      <c r="S11" s="59">
        <f t="shared" si="8"/>
        <v>28.000000000000004</v>
      </c>
      <c r="T11" s="50">
        <f>'別表4-1'!T11+'別表4-5'!T11</f>
        <v>14</v>
      </c>
      <c r="U11" s="60">
        <f t="shared" si="9"/>
        <v>28.000000000000004</v>
      </c>
      <c r="V11" s="50">
        <f>'別表4-1'!V11+'別表4-5'!V11</f>
        <v>13</v>
      </c>
      <c r="W11" s="60">
        <f t="shared" si="10"/>
        <v>26</v>
      </c>
      <c r="X11" s="49">
        <f>'別表4-1'!X11+'別表4-5'!X11</f>
        <v>9</v>
      </c>
      <c r="Y11" s="59">
        <f t="shared" si="11"/>
        <v>18</v>
      </c>
      <c r="Z11" s="302">
        <f>'別表4-1'!Z11+'別表4-5'!Z11</f>
        <v>419</v>
      </c>
      <c r="AA11" s="302">
        <f>'別表4-1'!AA11+'別表4-5'!AA11</f>
        <v>17</v>
      </c>
      <c r="AB11" s="83">
        <f>'別表4-1'!AB11+'別表4-5'!AB11</f>
        <v>0</v>
      </c>
    </row>
    <row r="12" spans="2:28" ht="21.75" customHeight="1">
      <c r="B12" s="1" t="s">
        <v>349</v>
      </c>
      <c r="C12" s="51">
        <f t="shared" si="0"/>
        <v>44</v>
      </c>
      <c r="D12" s="45">
        <f t="shared" si="1"/>
        <v>3</v>
      </c>
      <c r="E12" s="60">
        <v>100</v>
      </c>
      <c r="F12" s="49">
        <f>'別表4-1'!F12+'別表4-5'!F12</f>
        <v>0</v>
      </c>
      <c r="G12" s="59">
        <f t="shared" si="3"/>
        <v>0</v>
      </c>
      <c r="H12" s="50">
        <f>'別表4-1'!H12+'別表4-5'!H12</f>
        <v>0</v>
      </c>
      <c r="I12" s="60">
        <f t="shared" si="4"/>
        <v>0</v>
      </c>
      <c r="J12" s="50">
        <f>'別表4-1'!J12+'別表4-5'!J12</f>
        <v>1</v>
      </c>
      <c r="K12" s="60">
        <f t="shared" si="5"/>
        <v>33.33333333333333</v>
      </c>
      <c r="L12" s="49">
        <f>'別表4-1'!L12+'別表4-5'!L12</f>
        <v>2</v>
      </c>
      <c r="M12" s="59">
        <f t="shared" si="6"/>
        <v>66.66666666666666</v>
      </c>
      <c r="N12" s="49">
        <f>'別表4-1'!N12+'別表4-5'!N12</f>
        <v>0</v>
      </c>
      <c r="O12" s="60">
        <f t="shared" si="7"/>
        <v>0</v>
      </c>
      <c r="P12" s="45">
        <f t="shared" si="2"/>
        <v>3</v>
      </c>
      <c r="Q12" s="58">
        <v>100</v>
      </c>
      <c r="R12" s="49">
        <f>'別表4-1'!R12+'別表4-5'!R12</f>
        <v>1</v>
      </c>
      <c r="S12" s="59">
        <f t="shared" si="8"/>
        <v>33.33333333333333</v>
      </c>
      <c r="T12" s="50">
        <f>'別表4-1'!T12+'別表4-5'!T12</f>
        <v>1</v>
      </c>
      <c r="U12" s="60">
        <f t="shared" si="9"/>
        <v>33.33333333333333</v>
      </c>
      <c r="V12" s="50">
        <f>'別表4-1'!V12+'別表4-5'!V12</f>
        <v>0</v>
      </c>
      <c r="W12" s="60">
        <f t="shared" si="10"/>
        <v>0</v>
      </c>
      <c r="X12" s="49">
        <f>'別表4-1'!X12+'別表4-5'!X12</f>
        <v>1</v>
      </c>
      <c r="Y12" s="59">
        <f t="shared" si="11"/>
        <v>33.33333333333333</v>
      </c>
      <c r="Z12" s="302">
        <f>'別表4-1'!Z12+'別表4-5'!Z12</f>
        <v>30</v>
      </c>
      <c r="AA12" s="302">
        <f>'別表4-1'!AA12+'別表4-5'!AA12</f>
        <v>11</v>
      </c>
      <c r="AB12" s="83">
        <f>'別表4-1'!AB12+'別表4-5'!AB12</f>
        <v>0</v>
      </c>
    </row>
    <row r="13" spans="2:28" ht="21.75" customHeight="1">
      <c r="B13" s="1" t="s">
        <v>350</v>
      </c>
      <c r="C13" s="51">
        <f t="shared" si="0"/>
        <v>95</v>
      </c>
      <c r="D13" s="45">
        <f t="shared" si="1"/>
        <v>9</v>
      </c>
      <c r="E13" s="60">
        <v>100</v>
      </c>
      <c r="F13" s="49">
        <f>'別表4-1'!F13+'別表4-5'!F13</f>
        <v>1</v>
      </c>
      <c r="G13" s="59">
        <f t="shared" si="3"/>
        <v>11.11111111111111</v>
      </c>
      <c r="H13" s="50">
        <f>'別表4-1'!H13+'別表4-5'!H13</f>
        <v>0</v>
      </c>
      <c r="I13" s="60">
        <f t="shared" si="4"/>
        <v>0</v>
      </c>
      <c r="J13" s="50">
        <f>'別表4-1'!J13+'別表4-5'!J13</f>
        <v>3</v>
      </c>
      <c r="K13" s="60">
        <f t="shared" si="5"/>
        <v>33.33333333333333</v>
      </c>
      <c r="L13" s="49">
        <f>'別表4-1'!L13+'別表4-5'!L13</f>
        <v>5</v>
      </c>
      <c r="M13" s="59">
        <f t="shared" si="6"/>
        <v>55.55555555555556</v>
      </c>
      <c r="N13" s="49">
        <f>'別表4-1'!N13+'別表4-5'!N13</f>
        <v>0</v>
      </c>
      <c r="O13" s="60">
        <f t="shared" si="7"/>
        <v>0</v>
      </c>
      <c r="P13" s="45">
        <f t="shared" si="2"/>
        <v>9</v>
      </c>
      <c r="Q13" s="58">
        <v>100</v>
      </c>
      <c r="R13" s="49">
        <f>'別表4-1'!R13+'別表4-5'!R13</f>
        <v>5</v>
      </c>
      <c r="S13" s="59">
        <f t="shared" si="8"/>
        <v>55.55555555555556</v>
      </c>
      <c r="T13" s="50">
        <f>'別表4-1'!T13+'別表4-5'!T13</f>
        <v>0</v>
      </c>
      <c r="U13" s="60">
        <f t="shared" si="9"/>
        <v>0</v>
      </c>
      <c r="V13" s="50">
        <f>'別表4-1'!V13+'別表4-5'!V13</f>
        <v>4</v>
      </c>
      <c r="W13" s="60">
        <f t="shared" si="10"/>
        <v>44.44444444444444</v>
      </c>
      <c r="X13" s="49">
        <f>'別表4-1'!X13+'別表4-5'!X13</f>
        <v>0</v>
      </c>
      <c r="Y13" s="59">
        <f t="shared" si="11"/>
        <v>0</v>
      </c>
      <c r="Z13" s="302">
        <f>'別表4-1'!Z13+'別表4-5'!Z13</f>
        <v>84</v>
      </c>
      <c r="AA13" s="302">
        <f>'別表4-1'!AA13+'別表4-5'!AA13</f>
        <v>2</v>
      </c>
      <c r="AB13" s="83">
        <f>'別表4-1'!AB13+'別表4-5'!AB13</f>
        <v>0</v>
      </c>
    </row>
    <row r="14" spans="2:28" ht="21.75" customHeight="1">
      <c r="B14" s="1" t="s">
        <v>351</v>
      </c>
      <c r="C14" s="51">
        <f t="shared" si="0"/>
        <v>28</v>
      </c>
      <c r="D14" s="45">
        <f t="shared" si="1"/>
        <v>3</v>
      </c>
      <c r="E14" s="60">
        <v>100</v>
      </c>
      <c r="F14" s="49">
        <f>'別表4-1'!F14+'別表4-5'!F14</f>
        <v>0</v>
      </c>
      <c r="G14" s="59">
        <f t="shared" si="3"/>
        <v>0</v>
      </c>
      <c r="H14" s="50">
        <f>'別表4-1'!H14+'別表4-5'!H14</f>
        <v>0</v>
      </c>
      <c r="I14" s="60">
        <f t="shared" si="4"/>
        <v>0</v>
      </c>
      <c r="J14" s="50">
        <f>'別表4-1'!J14+'別表4-5'!J14</f>
        <v>2</v>
      </c>
      <c r="K14" s="60">
        <f t="shared" si="5"/>
        <v>66.66666666666666</v>
      </c>
      <c r="L14" s="49">
        <f>'別表4-1'!L14+'別表4-5'!L14</f>
        <v>1</v>
      </c>
      <c r="M14" s="59">
        <f t="shared" si="6"/>
        <v>33.33333333333333</v>
      </c>
      <c r="N14" s="49">
        <f>'別表4-1'!N14+'別表4-5'!N14</f>
        <v>0</v>
      </c>
      <c r="O14" s="60">
        <f t="shared" si="7"/>
        <v>0</v>
      </c>
      <c r="P14" s="45">
        <f t="shared" si="2"/>
        <v>3</v>
      </c>
      <c r="Q14" s="58">
        <v>100</v>
      </c>
      <c r="R14" s="49">
        <f>'別表4-1'!R14+'別表4-5'!R14</f>
        <v>0</v>
      </c>
      <c r="S14" s="59">
        <f t="shared" si="8"/>
        <v>0</v>
      </c>
      <c r="T14" s="50">
        <f>'別表4-1'!T14+'別表4-5'!T14</f>
        <v>1</v>
      </c>
      <c r="U14" s="60">
        <f t="shared" si="9"/>
        <v>33.33333333333333</v>
      </c>
      <c r="V14" s="50">
        <f>'別表4-1'!V14+'別表4-5'!V14</f>
        <v>1</v>
      </c>
      <c r="W14" s="60">
        <f t="shared" si="10"/>
        <v>33.33333333333333</v>
      </c>
      <c r="X14" s="49">
        <f>'別表4-1'!X14+'別表4-5'!X14</f>
        <v>1</v>
      </c>
      <c r="Y14" s="59">
        <f t="shared" si="11"/>
        <v>33.33333333333333</v>
      </c>
      <c r="Z14" s="302">
        <f>'別表4-1'!Z14+'別表4-5'!Z14</f>
        <v>23</v>
      </c>
      <c r="AA14" s="302">
        <f>'別表4-1'!AA14+'別表4-5'!AA14</f>
        <v>2</v>
      </c>
      <c r="AB14" s="83">
        <f>'別表4-1'!AB14+'別表4-5'!AB14</f>
        <v>0</v>
      </c>
    </row>
    <row r="15" spans="2:28" ht="21.75" customHeight="1">
      <c r="B15" s="1" t="s">
        <v>352</v>
      </c>
      <c r="C15" s="51">
        <f t="shared" si="0"/>
        <v>17</v>
      </c>
      <c r="D15" s="45">
        <f t="shared" si="1"/>
        <v>10</v>
      </c>
      <c r="E15" s="60">
        <v>100</v>
      </c>
      <c r="F15" s="49">
        <f>'別表4-1'!F15+'別表4-5'!F15</f>
        <v>0</v>
      </c>
      <c r="G15" s="59">
        <f t="shared" si="3"/>
        <v>0</v>
      </c>
      <c r="H15" s="50">
        <f>'別表4-1'!H15+'別表4-5'!H15</f>
        <v>0</v>
      </c>
      <c r="I15" s="60">
        <f t="shared" si="4"/>
        <v>0</v>
      </c>
      <c r="J15" s="50">
        <f>'別表4-1'!J15+'別表4-5'!J15</f>
        <v>0</v>
      </c>
      <c r="K15" s="60">
        <f t="shared" si="5"/>
        <v>0</v>
      </c>
      <c r="L15" s="49">
        <f>'別表4-1'!L15+'別表4-5'!L15</f>
        <v>10</v>
      </c>
      <c r="M15" s="59">
        <f t="shared" si="6"/>
        <v>100</v>
      </c>
      <c r="N15" s="49">
        <f>'別表4-1'!N15+'別表4-5'!N15</f>
        <v>0</v>
      </c>
      <c r="O15" s="60">
        <f t="shared" si="7"/>
        <v>0</v>
      </c>
      <c r="P15" s="45">
        <f t="shared" si="2"/>
        <v>10</v>
      </c>
      <c r="Q15" s="58">
        <v>100</v>
      </c>
      <c r="R15" s="49">
        <f>'別表4-1'!R15+'別表4-5'!R15</f>
        <v>3</v>
      </c>
      <c r="S15" s="59">
        <f t="shared" si="8"/>
        <v>30</v>
      </c>
      <c r="T15" s="50">
        <f>'別表4-1'!T15+'別表4-5'!T15</f>
        <v>4</v>
      </c>
      <c r="U15" s="60">
        <f t="shared" si="9"/>
        <v>40</v>
      </c>
      <c r="V15" s="50">
        <f>'別表4-1'!V15+'別表4-5'!V15</f>
        <v>2</v>
      </c>
      <c r="W15" s="60">
        <f t="shared" si="10"/>
        <v>20</v>
      </c>
      <c r="X15" s="49">
        <f>'別表4-1'!X15+'別表4-5'!X15</f>
        <v>1</v>
      </c>
      <c r="Y15" s="59">
        <f t="shared" si="11"/>
        <v>10</v>
      </c>
      <c r="Z15" s="302">
        <f>'別表4-1'!Z15+'別表4-5'!Z15</f>
        <v>4</v>
      </c>
      <c r="AA15" s="302">
        <f>'別表4-1'!AA15+'別表4-5'!AA15</f>
        <v>3</v>
      </c>
      <c r="AB15" s="83">
        <f>'別表4-1'!AB15+'別表4-5'!AB15</f>
        <v>0</v>
      </c>
    </row>
    <row r="16" spans="2:28" ht="21.75" customHeight="1">
      <c r="B16" s="1" t="s">
        <v>353</v>
      </c>
      <c r="C16" s="51">
        <f t="shared" si="0"/>
        <v>30</v>
      </c>
      <c r="D16" s="45">
        <f t="shared" si="1"/>
        <v>9</v>
      </c>
      <c r="E16" s="60">
        <v>100</v>
      </c>
      <c r="F16" s="49">
        <f>'別表4-1'!F16+'別表4-5'!F16</f>
        <v>3</v>
      </c>
      <c r="G16" s="59">
        <f t="shared" si="3"/>
        <v>33.33333333333333</v>
      </c>
      <c r="H16" s="50">
        <f>'別表4-1'!H16+'別表4-5'!H16</f>
        <v>0</v>
      </c>
      <c r="I16" s="60">
        <f t="shared" si="4"/>
        <v>0</v>
      </c>
      <c r="J16" s="50">
        <f>'別表4-1'!J16+'別表4-5'!J16</f>
        <v>3</v>
      </c>
      <c r="K16" s="60">
        <f t="shared" si="5"/>
        <v>33.33333333333333</v>
      </c>
      <c r="L16" s="49">
        <f>'別表4-1'!L16+'別表4-5'!L16</f>
        <v>3</v>
      </c>
      <c r="M16" s="59">
        <f t="shared" si="6"/>
        <v>33.33333333333333</v>
      </c>
      <c r="N16" s="49">
        <f>'別表4-1'!N16+'別表4-5'!N16</f>
        <v>0</v>
      </c>
      <c r="O16" s="60">
        <f t="shared" si="7"/>
        <v>0</v>
      </c>
      <c r="P16" s="45">
        <f t="shared" si="2"/>
        <v>9</v>
      </c>
      <c r="Q16" s="58">
        <v>100</v>
      </c>
      <c r="R16" s="49">
        <f>'別表4-1'!R16+'別表4-5'!R16</f>
        <v>2</v>
      </c>
      <c r="S16" s="59">
        <f t="shared" si="8"/>
        <v>22.22222222222222</v>
      </c>
      <c r="T16" s="50">
        <f>'別表4-1'!T16+'別表4-5'!T16</f>
        <v>3</v>
      </c>
      <c r="U16" s="60">
        <f t="shared" si="9"/>
        <v>33.33333333333333</v>
      </c>
      <c r="V16" s="50">
        <f>'別表4-1'!V16+'別表4-5'!V16</f>
        <v>4</v>
      </c>
      <c r="W16" s="60">
        <f t="shared" si="10"/>
        <v>44.44444444444444</v>
      </c>
      <c r="X16" s="49">
        <f>'別表4-1'!X16+'別表4-5'!X16</f>
        <v>0</v>
      </c>
      <c r="Y16" s="59">
        <f t="shared" si="11"/>
        <v>0</v>
      </c>
      <c r="Z16" s="302">
        <f>'別表4-1'!Z16+'別表4-5'!Z16</f>
        <v>17</v>
      </c>
      <c r="AA16" s="302">
        <f>'別表4-1'!AA16+'別表4-5'!AA16</f>
        <v>4</v>
      </c>
      <c r="AB16" s="83">
        <f>'別表4-1'!AB16+'別表4-5'!AB16</f>
        <v>0</v>
      </c>
    </row>
    <row r="17" spans="2:28" ht="21.75" customHeight="1">
      <c r="B17" s="1" t="s">
        <v>354</v>
      </c>
      <c r="C17" s="51">
        <f t="shared" si="0"/>
        <v>99</v>
      </c>
      <c r="D17" s="45">
        <f t="shared" si="1"/>
        <v>16</v>
      </c>
      <c r="E17" s="60">
        <v>100</v>
      </c>
      <c r="F17" s="49">
        <f>'別表4-1'!F17+'別表4-5'!F17</f>
        <v>1</v>
      </c>
      <c r="G17" s="59">
        <f t="shared" si="3"/>
        <v>6.25</v>
      </c>
      <c r="H17" s="50">
        <f>'別表4-1'!H17+'別表4-5'!H17</f>
        <v>0</v>
      </c>
      <c r="I17" s="60">
        <f t="shared" si="4"/>
        <v>0</v>
      </c>
      <c r="J17" s="50">
        <f>'別表4-1'!J17+'別表4-5'!J17</f>
        <v>9</v>
      </c>
      <c r="K17" s="60">
        <f t="shared" si="5"/>
        <v>56.25</v>
      </c>
      <c r="L17" s="49">
        <f>'別表4-1'!L17+'別表4-5'!L17</f>
        <v>6</v>
      </c>
      <c r="M17" s="59">
        <f t="shared" si="6"/>
        <v>37.5</v>
      </c>
      <c r="N17" s="49">
        <f>'別表4-1'!N17+'別表4-5'!N17</f>
        <v>0</v>
      </c>
      <c r="O17" s="60">
        <f t="shared" si="7"/>
        <v>0</v>
      </c>
      <c r="P17" s="45">
        <f t="shared" si="2"/>
        <v>16</v>
      </c>
      <c r="Q17" s="58">
        <v>100</v>
      </c>
      <c r="R17" s="49">
        <f>'別表4-1'!R17+'別表4-5'!R17</f>
        <v>5</v>
      </c>
      <c r="S17" s="59">
        <f t="shared" si="8"/>
        <v>31.25</v>
      </c>
      <c r="T17" s="50">
        <f>'別表4-1'!T17+'別表4-5'!T17</f>
        <v>4</v>
      </c>
      <c r="U17" s="60">
        <f t="shared" si="9"/>
        <v>25</v>
      </c>
      <c r="V17" s="50">
        <f>'別表4-1'!V17+'別表4-5'!V17</f>
        <v>5</v>
      </c>
      <c r="W17" s="60">
        <f t="shared" si="10"/>
        <v>31.25</v>
      </c>
      <c r="X17" s="49">
        <f>'別表4-1'!X17+'別表4-5'!X17</f>
        <v>2</v>
      </c>
      <c r="Y17" s="59">
        <f t="shared" si="11"/>
        <v>12.5</v>
      </c>
      <c r="Z17" s="302">
        <f>'別表4-1'!Z17+'別表4-5'!Z17</f>
        <v>81</v>
      </c>
      <c r="AA17" s="302">
        <f>'別表4-1'!AA17+'別表4-5'!AA17</f>
        <v>1</v>
      </c>
      <c r="AB17" s="83">
        <f>'別表4-1'!AB17+'別表4-5'!AB17</f>
        <v>1</v>
      </c>
    </row>
    <row r="18" spans="2:28" ht="21.75" customHeight="1">
      <c r="B18" s="1" t="s">
        <v>355</v>
      </c>
      <c r="C18" s="51">
        <f t="shared" si="0"/>
        <v>89</v>
      </c>
      <c r="D18" s="45">
        <f t="shared" si="1"/>
        <v>38</v>
      </c>
      <c r="E18" s="60">
        <v>100</v>
      </c>
      <c r="F18" s="49">
        <f>'別表4-1'!F18+'別表4-5'!F18</f>
        <v>7</v>
      </c>
      <c r="G18" s="59">
        <f t="shared" si="3"/>
        <v>18.421052631578945</v>
      </c>
      <c r="H18" s="50">
        <f>'別表4-1'!H18+'別表4-5'!H18</f>
        <v>0</v>
      </c>
      <c r="I18" s="60">
        <f t="shared" si="4"/>
        <v>0</v>
      </c>
      <c r="J18" s="50">
        <f>'別表4-1'!J18+'別表4-5'!J18</f>
        <v>17</v>
      </c>
      <c r="K18" s="60">
        <f t="shared" si="5"/>
        <v>44.73684210526316</v>
      </c>
      <c r="L18" s="49">
        <f>'別表4-1'!L18+'別表4-5'!L18</f>
        <v>11</v>
      </c>
      <c r="M18" s="59">
        <f t="shared" si="6"/>
        <v>28.947368421052634</v>
      </c>
      <c r="N18" s="49">
        <f>'別表4-1'!N18+'別表4-5'!N18</f>
        <v>3</v>
      </c>
      <c r="O18" s="60">
        <f t="shared" si="7"/>
        <v>7.894736842105263</v>
      </c>
      <c r="P18" s="45">
        <f t="shared" si="2"/>
        <v>38</v>
      </c>
      <c r="Q18" s="58">
        <v>100</v>
      </c>
      <c r="R18" s="49">
        <f>'別表4-1'!R18+'別表4-5'!R18</f>
        <v>15</v>
      </c>
      <c r="S18" s="59">
        <f t="shared" si="8"/>
        <v>39.473684210526315</v>
      </c>
      <c r="T18" s="50">
        <f>'別表4-1'!T18+'別表4-5'!T18</f>
        <v>9</v>
      </c>
      <c r="U18" s="60">
        <f t="shared" si="9"/>
        <v>23.684210526315788</v>
      </c>
      <c r="V18" s="50">
        <f>'別表4-1'!V18+'別表4-5'!V18</f>
        <v>9</v>
      </c>
      <c r="W18" s="60">
        <f t="shared" si="10"/>
        <v>23.684210526315788</v>
      </c>
      <c r="X18" s="49">
        <f>'別表4-1'!X18+'別表4-5'!X18</f>
        <v>5</v>
      </c>
      <c r="Y18" s="59">
        <f t="shared" si="11"/>
        <v>13.157894736842104</v>
      </c>
      <c r="Z18" s="302">
        <f>'別表4-1'!Z18+'別表4-5'!Z18</f>
        <v>47</v>
      </c>
      <c r="AA18" s="302">
        <f>'別表4-1'!AA18+'別表4-5'!AA18</f>
        <v>4</v>
      </c>
      <c r="AB18" s="83">
        <f>'別表4-1'!AB18+'別表4-5'!AB18</f>
        <v>0</v>
      </c>
    </row>
    <row r="19" spans="2:28" ht="21.75" customHeight="1">
      <c r="B19" s="1" t="s">
        <v>356</v>
      </c>
      <c r="C19" s="51">
        <f t="shared" si="0"/>
        <v>210</v>
      </c>
      <c r="D19" s="45">
        <f t="shared" si="1"/>
        <v>57</v>
      </c>
      <c r="E19" s="60">
        <v>100</v>
      </c>
      <c r="F19" s="49">
        <f>'別表4-1'!F19+'別表4-5'!F19</f>
        <v>1</v>
      </c>
      <c r="G19" s="59">
        <f t="shared" si="3"/>
        <v>1.7543859649122806</v>
      </c>
      <c r="H19" s="50">
        <f>'別表4-1'!H19+'別表4-5'!H19</f>
        <v>1</v>
      </c>
      <c r="I19" s="60">
        <f t="shared" si="4"/>
        <v>1.7543859649122806</v>
      </c>
      <c r="J19" s="50">
        <f>'別表4-1'!J19+'別表4-5'!J19</f>
        <v>19</v>
      </c>
      <c r="K19" s="60">
        <f t="shared" si="5"/>
        <v>33.33333333333333</v>
      </c>
      <c r="L19" s="49">
        <f>'別表4-1'!L19+'別表4-5'!L19</f>
        <v>36</v>
      </c>
      <c r="M19" s="59">
        <f t="shared" si="6"/>
        <v>63.1578947368421</v>
      </c>
      <c r="N19" s="49">
        <f>'別表4-1'!N19+'別表4-5'!N19</f>
        <v>0</v>
      </c>
      <c r="O19" s="60">
        <f t="shared" si="7"/>
        <v>0</v>
      </c>
      <c r="P19" s="45">
        <f t="shared" si="2"/>
        <v>57</v>
      </c>
      <c r="Q19" s="58">
        <v>100</v>
      </c>
      <c r="R19" s="49">
        <f>'別表4-1'!R19+'別表4-5'!R19</f>
        <v>30</v>
      </c>
      <c r="S19" s="59">
        <f t="shared" si="8"/>
        <v>52.63157894736842</v>
      </c>
      <c r="T19" s="50">
        <f>'別表4-1'!T19+'別表4-5'!T19</f>
        <v>17</v>
      </c>
      <c r="U19" s="60">
        <f t="shared" si="9"/>
        <v>29.82456140350877</v>
      </c>
      <c r="V19" s="50">
        <f>'別表4-1'!V19+'別表4-5'!V19</f>
        <v>5</v>
      </c>
      <c r="W19" s="60">
        <f t="shared" si="10"/>
        <v>8.771929824561402</v>
      </c>
      <c r="X19" s="49">
        <f>'別表4-1'!X19+'別表4-5'!X19</f>
        <v>5</v>
      </c>
      <c r="Y19" s="59">
        <f t="shared" si="11"/>
        <v>8.771929824561402</v>
      </c>
      <c r="Z19" s="302">
        <f>'別表4-1'!Z19+'別表4-5'!Z19</f>
        <v>136</v>
      </c>
      <c r="AA19" s="302">
        <f>'別表4-1'!AA19+'別表4-5'!AA19</f>
        <v>16</v>
      </c>
      <c r="AB19" s="83">
        <f>'別表4-1'!AB19+'別表4-5'!AB19</f>
        <v>1</v>
      </c>
    </row>
    <row r="20" spans="2:28" ht="21.75" customHeight="1">
      <c r="B20" s="1" t="s">
        <v>357</v>
      </c>
      <c r="C20" s="51">
        <f>SUM(D20+Z20+AA20+AB20)</f>
        <v>28</v>
      </c>
      <c r="D20" s="45">
        <f>SUM(F20+H20+J20+L20+N20)</f>
        <v>15</v>
      </c>
      <c r="E20" s="60">
        <v>100</v>
      </c>
      <c r="F20" s="49">
        <f>'別表4-1'!F20+'別表4-5'!F20</f>
        <v>1</v>
      </c>
      <c r="G20" s="59">
        <f>F20/D20*100</f>
        <v>6.666666666666667</v>
      </c>
      <c r="H20" s="50">
        <f>'別表4-1'!H20+'別表4-5'!H20</f>
        <v>0</v>
      </c>
      <c r="I20" s="60">
        <f>H20/D20*100</f>
        <v>0</v>
      </c>
      <c r="J20" s="50">
        <f>'別表4-1'!J20+'別表4-5'!J20</f>
        <v>1</v>
      </c>
      <c r="K20" s="60">
        <f>J20/D20*100</f>
        <v>6.666666666666667</v>
      </c>
      <c r="L20" s="49">
        <f>'別表4-1'!L20+'別表4-5'!L20</f>
        <v>13</v>
      </c>
      <c r="M20" s="59">
        <f>L20/D20*100</f>
        <v>86.66666666666667</v>
      </c>
      <c r="N20" s="49">
        <f>'別表4-1'!N20+'別表4-5'!N20</f>
        <v>0</v>
      </c>
      <c r="O20" s="60">
        <f>N20/D20*100</f>
        <v>0</v>
      </c>
      <c r="P20" s="45">
        <f>SUM(R20+T20+V20+X20)</f>
        <v>15</v>
      </c>
      <c r="Q20" s="58">
        <v>100</v>
      </c>
      <c r="R20" s="49">
        <f>'別表4-1'!R20+'別表4-5'!R20</f>
        <v>15</v>
      </c>
      <c r="S20" s="59">
        <f>R20/P20*100</f>
        <v>100</v>
      </c>
      <c r="T20" s="50">
        <f>'別表4-1'!T20+'別表4-5'!T20</f>
        <v>0</v>
      </c>
      <c r="U20" s="60">
        <f>T20/P20*100</f>
        <v>0</v>
      </c>
      <c r="V20" s="50">
        <f>'別表4-1'!V20+'別表4-5'!V20</f>
        <v>0</v>
      </c>
      <c r="W20" s="60">
        <f>V20/P20*100</f>
        <v>0</v>
      </c>
      <c r="X20" s="49">
        <f>'別表4-1'!X20+'別表4-5'!X20</f>
        <v>0</v>
      </c>
      <c r="Y20" s="59">
        <f>X20/P20*100</f>
        <v>0</v>
      </c>
      <c r="Z20" s="302">
        <f>'別表4-1'!Z20+'別表4-5'!Z20</f>
        <v>12</v>
      </c>
      <c r="AA20" s="302">
        <f>'別表4-1'!AA20+'別表4-5'!AA20</f>
        <v>1</v>
      </c>
      <c r="AB20" s="83">
        <f>'別表4-1'!AB20+'別表4-5'!AB20</f>
        <v>0</v>
      </c>
    </row>
    <row r="21" spans="2:28" ht="21.75" customHeight="1">
      <c r="B21" s="1" t="s">
        <v>358</v>
      </c>
      <c r="C21" s="51">
        <f t="shared" si="0"/>
        <v>150</v>
      </c>
      <c r="D21" s="45">
        <f t="shared" si="1"/>
        <v>87</v>
      </c>
      <c r="E21" s="60">
        <v>100</v>
      </c>
      <c r="F21" s="49">
        <f>'別表4-1'!F21+'別表4-5'!F21</f>
        <v>1</v>
      </c>
      <c r="G21" s="59">
        <f t="shared" si="3"/>
        <v>1.1494252873563218</v>
      </c>
      <c r="H21" s="50">
        <f>'別表4-1'!H21+'別表4-5'!H21</f>
        <v>0</v>
      </c>
      <c r="I21" s="60">
        <f t="shared" si="4"/>
        <v>0</v>
      </c>
      <c r="J21" s="50">
        <f>'別表4-1'!J21+'別表4-5'!J21</f>
        <v>46</v>
      </c>
      <c r="K21" s="60">
        <f t="shared" si="5"/>
        <v>52.87356321839081</v>
      </c>
      <c r="L21" s="49">
        <f>'別表4-1'!L21+'別表4-5'!L21</f>
        <v>40</v>
      </c>
      <c r="M21" s="59">
        <f t="shared" si="6"/>
        <v>45.97701149425287</v>
      </c>
      <c r="N21" s="49">
        <f>'別表4-1'!N21+'別表4-5'!N21</f>
        <v>0</v>
      </c>
      <c r="O21" s="60">
        <f t="shared" si="7"/>
        <v>0</v>
      </c>
      <c r="P21" s="45">
        <f t="shared" si="2"/>
        <v>87</v>
      </c>
      <c r="Q21" s="58">
        <v>100</v>
      </c>
      <c r="R21" s="49">
        <f>'別表4-1'!R21+'別表4-5'!R21</f>
        <v>34</v>
      </c>
      <c r="S21" s="59">
        <f t="shared" si="8"/>
        <v>39.08045977011494</v>
      </c>
      <c r="T21" s="50">
        <f>'別表4-1'!T21+'別表4-5'!T21</f>
        <v>40</v>
      </c>
      <c r="U21" s="60">
        <f t="shared" si="9"/>
        <v>45.97701149425287</v>
      </c>
      <c r="V21" s="50">
        <f>'別表4-1'!V21+'別表4-5'!V21</f>
        <v>13</v>
      </c>
      <c r="W21" s="60">
        <f t="shared" si="10"/>
        <v>14.942528735632186</v>
      </c>
      <c r="X21" s="49">
        <f>'別表4-1'!X21+'別表4-5'!X21</f>
        <v>0</v>
      </c>
      <c r="Y21" s="59">
        <f t="shared" si="11"/>
        <v>0</v>
      </c>
      <c r="Z21" s="302">
        <f>'別表4-1'!Z21+'別表4-5'!Z21</f>
        <v>50</v>
      </c>
      <c r="AA21" s="302">
        <f>'別表4-1'!AA21+'別表4-5'!AA21</f>
        <v>13</v>
      </c>
      <c r="AB21" s="83">
        <f>'別表4-1'!AB21+'別表4-5'!AB21</f>
        <v>0</v>
      </c>
    </row>
    <row r="22" spans="2:28" ht="21.75" customHeight="1">
      <c r="B22" s="1" t="s">
        <v>359</v>
      </c>
      <c r="C22" s="51">
        <f t="shared" si="0"/>
        <v>447</v>
      </c>
      <c r="D22" s="45">
        <f t="shared" si="1"/>
        <v>18</v>
      </c>
      <c r="E22" s="60">
        <v>100</v>
      </c>
      <c r="F22" s="49">
        <f>'別表4-1'!F22+'別表4-5'!F22</f>
        <v>3</v>
      </c>
      <c r="G22" s="59">
        <f t="shared" si="3"/>
        <v>16.666666666666664</v>
      </c>
      <c r="H22" s="50">
        <f>'別表4-1'!H22+'別表4-5'!H22</f>
        <v>0</v>
      </c>
      <c r="I22" s="60">
        <f t="shared" si="4"/>
        <v>0</v>
      </c>
      <c r="J22" s="50">
        <f>'別表4-1'!J22+'別表4-5'!J22</f>
        <v>5</v>
      </c>
      <c r="K22" s="60">
        <f t="shared" si="5"/>
        <v>27.77777777777778</v>
      </c>
      <c r="L22" s="49">
        <f>'別表4-1'!L22+'別表4-5'!L22</f>
        <v>10</v>
      </c>
      <c r="M22" s="59">
        <f t="shared" si="6"/>
        <v>55.55555555555556</v>
      </c>
      <c r="N22" s="49">
        <f>'別表4-1'!N22+'別表4-5'!N22</f>
        <v>0</v>
      </c>
      <c r="O22" s="60">
        <f t="shared" si="7"/>
        <v>0</v>
      </c>
      <c r="P22" s="45">
        <f t="shared" si="2"/>
        <v>18</v>
      </c>
      <c r="Q22" s="58">
        <v>100</v>
      </c>
      <c r="R22" s="49">
        <f>'別表4-1'!R22+'別表4-5'!R22</f>
        <v>9</v>
      </c>
      <c r="S22" s="59">
        <f t="shared" si="8"/>
        <v>50</v>
      </c>
      <c r="T22" s="50">
        <f>'別表4-1'!T22+'別表4-5'!T22</f>
        <v>5</v>
      </c>
      <c r="U22" s="60">
        <f t="shared" si="9"/>
        <v>27.77777777777778</v>
      </c>
      <c r="V22" s="50">
        <f>'別表4-1'!V22+'別表4-5'!V22</f>
        <v>2</v>
      </c>
      <c r="W22" s="60">
        <f t="shared" si="10"/>
        <v>11.11111111111111</v>
      </c>
      <c r="X22" s="49">
        <f>'別表4-1'!X22+'別表4-5'!X22</f>
        <v>2</v>
      </c>
      <c r="Y22" s="59">
        <f t="shared" si="11"/>
        <v>11.11111111111111</v>
      </c>
      <c r="Z22" s="302">
        <f>'別表4-1'!Z22+'別表4-5'!Z22</f>
        <v>426</v>
      </c>
      <c r="AA22" s="302">
        <f>'別表4-1'!AA22+'別表4-5'!AA22</f>
        <v>3</v>
      </c>
      <c r="AB22" s="83">
        <f>'別表4-1'!AB22+'別表4-5'!AB22</f>
        <v>0</v>
      </c>
    </row>
    <row r="23" spans="2:28" ht="21.75" customHeight="1">
      <c r="B23" s="1" t="s">
        <v>360</v>
      </c>
      <c r="C23" s="51">
        <f t="shared" si="0"/>
        <v>85</v>
      </c>
      <c r="D23" s="45">
        <f t="shared" si="1"/>
        <v>15</v>
      </c>
      <c r="E23" s="60">
        <v>100</v>
      </c>
      <c r="F23" s="49">
        <f>'別表4-1'!F23+'別表4-5'!F23</f>
        <v>1</v>
      </c>
      <c r="G23" s="59">
        <f t="shared" si="3"/>
        <v>6.666666666666667</v>
      </c>
      <c r="H23" s="50">
        <f>'別表4-1'!H23+'別表4-5'!H23</f>
        <v>0</v>
      </c>
      <c r="I23" s="60">
        <f t="shared" si="4"/>
        <v>0</v>
      </c>
      <c r="J23" s="50">
        <f>'別表4-1'!J23+'別表4-5'!J23</f>
        <v>5</v>
      </c>
      <c r="K23" s="60">
        <f t="shared" si="5"/>
        <v>33.33333333333333</v>
      </c>
      <c r="L23" s="49">
        <f>'別表4-1'!L23+'別表4-5'!L23</f>
        <v>9</v>
      </c>
      <c r="M23" s="59">
        <f t="shared" si="6"/>
        <v>60</v>
      </c>
      <c r="N23" s="49">
        <f>'別表4-1'!N23+'別表4-5'!N23</f>
        <v>0</v>
      </c>
      <c r="O23" s="60">
        <f t="shared" si="7"/>
        <v>0</v>
      </c>
      <c r="P23" s="45">
        <f t="shared" si="2"/>
        <v>15</v>
      </c>
      <c r="Q23" s="58">
        <v>100</v>
      </c>
      <c r="R23" s="49">
        <f>'別表4-1'!R23+'別表4-5'!R23</f>
        <v>7</v>
      </c>
      <c r="S23" s="59">
        <f t="shared" si="8"/>
        <v>46.666666666666664</v>
      </c>
      <c r="T23" s="50">
        <f>'別表4-1'!T23+'別表4-5'!T23</f>
        <v>2</v>
      </c>
      <c r="U23" s="60">
        <f t="shared" si="9"/>
        <v>13.333333333333334</v>
      </c>
      <c r="V23" s="50">
        <f>'別表4-1'!V23+'別表4-5'!V23</f>
        <v>4</v>
      </c>
      <c r="W23" s="60">
        <f t="shared" si="10"/>
        <v>26.666666666666668</v>
      </c>
      <c r="X23" s="49">
        <f>'別表4-1'!X23+'別表4-5'!X23</f>
        <v>2</v>
      </c>
      <c r="Y23" s="59">
        <f t="shared" si="11"/>
        <v>13.333333333333334</v>
      </c>
      <c r="Z23" s="302">
        <f>'別表4-1'!Z23+'別表4-5'!Z23</f>
        <v>68</v>
      </c>
      <c r="AA23" s="302">
        <f>'別表4-1'!AA23+'別表4-5'!AA23</f>
        <v>2</v>
      </c>
      <c r="AB23" s="83">
        <f>'別表4-1'!AB23+'別表4-5'!AB23</f>
        <v>0</v>
      </c>
    </row>
    <row r="24" spans="2:28" ht="21.75" customHeight="1">
      <c r="B24" s="1" t="s">
        <v>361</v>
      </c>
      <c r="C24" s="51">
        <f t="shared" si="0"/>
        <v>19</v>
      </c>
      <c r="D24" s="45">
        <f t="shared" si="1"/>
        <v>5</v>
      </c>
      <c r="E24" s="60">
        <v>100</v>
      </c>
      <c r="F24" s="49">
        <f>'別表4-1'!F24+'別表4-5'!F24</f>
        <v>0</v>
      </c>
      <c r="G24" s="59">
        <f t="shared" si="3"/>
        <v>0</v>
      </c>
      <c r="H24" s="50">
        <f>'別表4-1'!H24+'別表4-5'!H24</f>
        <v>0</v>
      </c>
      <c r="I24" s="60">
        <f t="shared" si="4"/>
        <v>0</v>
      </c>
      <c r="J24" s="50">
        <f>'別表4-1'!J24+'別表4-5'!J24</f>
        <v>3</v>
      </c>
      <c r="K24" s="60">
        <f t="shared" si="5"/>
        <v>60</v>
      </c>
      <c r="L24" s="49">
        <f>'別表4-1'!L24+'別表4-5'!L24</f>
        <v>2</v>
      </c>
      <c r="M24" s="59">
        <f t="shared" si="6"/>
        <v>40</v>
      </c>
      <c r="N24" s="49">
        <f>'別表4-1'!N24+'別表4-5'!N24</f>
        <v>0</v>
      </c>
      <c r="O24" s="60">
        <f t="shared" si="7"/>
        <v>0</v>
      </c>
      <c r="P24" s="45">
        <f t="shared" si="2"/>
        <v>5</v>
      </c>
      <c r="Q24" s="58">
        <v>100</v>
      </c>
      <c r="R24" s="49">
        <f>'別表4-1'!R24+'別表4-5'!R24</f>
        <v>3</v>
      </c>
      <c r="S24" s="59">
        <f t="shared" si="8"/>
        <v>60</v>
      </c>
      <c r="T24" s="50">
        <f>'別表4-1'!T24+'別表4-5'!T24</f>
        <v>0</v>
      </c>
      <c r="U24" s="60">
        <f t="shared" si="9"/>
        <v>0</v>
      </c>
      <c r="V24" s="50">
        <f>'別表4-1'!V24+'別表4-5'!V24</f>
        <v>2</v>
      </c>
      <c r="W24" s="60">
        <f t="shared" si="10"/>
        <v>40</v>
      </c>
      <c r="X24" s="49">
        <f>'別表4-1'!X24+'別表4-5'!X24</f>
        <v>0</v>
      </c>
      <c r="Y24" s="59">
        <f t="shared" si="11"/>
        <v>0</v>
      </c>
      <c r="Z24" s="302">
        <f>'別表4-1'!Z24+'別表4-5'!Z24</f>
        <v>12</v>
      </c>
      <c r="AA24" s="302">
        <f>'別表4-1'!AA24+'別表4-5'!AA24</f>
        <v>2</v>
      </c>
      <c r="AB24" s="83">
        <f>'別表4-1'!AB24+'別表4-5'!AB24</f>
        <v>0</v>
      </c>
    </row>
    <row r="25" spans="2:28" ht="21.75" customHeight="1">
      <c r="B25" s="1" t="s">
        <v>362</v>
      </c>
      <c r="C25" s="51">
        <f t="shared" si="0"/>
        <v>88</v>
      </c>
      <c r="D25" s="45">
        <f t="shared" si="1"/>
        <v>14</v>
      </c>
      <c r="E25" s="60">
        <v>100</v>
      </c>
      <c r="F25" s="49">
        <f>'別表4-1'!F25+'別表4-5'!F25</f>
        <v>2</v>
      </c>
      <c r="G25" s="59">
        <f t="shared" si="3"/>
        <v>14.285714285714285</v>
      </c>
      <c r="H25" s="50">
        <f>'別表4-1'!H25+'別表4-5'!H25</f>
        <v>1</v>
      </c>
      <c r="I25" s="60">
        <f t="shared" si="4"/>
        <v>7.142857142857142</v>
      </c>
      <c r="J25" s="50">
        <f>'別表4-1'!J25+'別表4-5'!J25</f>
        <v>8</v>
      </c>
      <c r="K25" s="60">
        <f t="shared" si="5"/>
        <v>57.14285714285714</v>
      </c>
      <c r="L25" s="49">
        <f>'別表4-1'!L25+'別表4-5'!L25</f>
        <v>3</v>
      </c>
      <c r="M25" s="59">
        <f t="shared" si="6"/>
        <v>21.428571428571427</v>
      </c>
      <c r="N25" s="49">
        <f>'別表4-1'!N25+'別表4-5'!N25</f>
        <v>0</v>
      </c>
      <c r="O25" s="60">
        <f t="shared" si="7"/>
        <v>0</v>
      </c>
      <c r="P25" s="45">
        <f t="shared" si="2"/>
        <v>14</v>
      </c>
      <c r="Q25" s="58">
        <v>100</v>
      </c>
      <c r="R25" s="49">
        <f>'別表4-1'!R25+'別表4-5'!R25</f>
        <v>3</v>
      </c>
      <c r="S25" s="59">
        <f t="shared" si="8"/>
        <v>21.428571428571427</v>
      </c>
      <c r="T25" s="50">
        <f>'別表4-1'!T25+'別表4-5'!T25</f>
        <v>7</v>
      </c>
      <c r="U25" s="60">
        <f t="shared" si="9"/>
        <v>50</v>
      </c>
      <c r="V25" s="50">
        <f>'別表4-1'!V25+'別表4-5'!V25</f>
        <v>3</v>
      </c>
      <c r="W25" s="60">
        <f t="shared" si="10"/>
        <v>21.428571428571427</v>
      </c>
      <c r="X25" s="49">
        <f>'別表4-1'!X25+'別表4-5'!X25</f>
        <v>1</v>
      </c>
      <c r="Y25" s="59">
        <f t="shared" si="11"/>
        <v>7.142857142857142</v>
      </c>
      <c r="Z25" s="302">
        <f>'別表4-1'!Z25+'別表4-5'!Z25</f>
        <v>63</v>
      </c>
      <c r="AA25" s="302">
        <f>'別表4-1'!AA25+'別表4-5'!AA25</f>
        <v>11</v>
      </c>
      <c r="AB25" s="83">
        <f>'別表4-1'!AB25+'別表4-5'!AB25</f>
        <v>0</v>
      </c>
    </row>
    <row r="26" spans="2:28" ht="21.75" customHeight="1" thickBot="1">
      <c r="B26" s="332" t="s">
        <v>363</v>
      </c>
      <c r="C26" s="333">
        <f t="shared" si="0"/>
        <v>36</v>
      </c>
      <c r="D26" s="334">
        <f t="shared" si="1"/>
        <v>5</v>
      </c>
      <c r="E26" s="337">
        <v>100</v>
      </c>
      <c r="F26" s="338">
        <f>'別表4-1'!F26+'別表4-5'!F26</f>
        <v>1</v>
      </c>
      <c r="G26" s="339">
        <f t="shared" si="3"/>
        <v>20</v>
      </c>
      <c r="H26" s="336">
        <f>'別表4-1'!H26+'別表4-5'!H26</f>
        <v>0</v>
      </c>
      <c r="I26" s="337">
        <f t="shared" si="4"/>
        <v>0</v>
      </c>
      <c r="J26" s="336">
        <f>'別表4-1'!J26+'別表4-5'!J26</f>
        <v>0</v>
      </c>
      <c r="K26" s="337">
        <f t="shared" si="5"/>
        <v>0</v>
      </c>
      <c r="L26" s="338">
        <f>'別表4-1'!L26+'別表4-5'!L26</f>
        <v>4</v>
      </c>
      <c r="M26" s="339">
        <f t="shared" si="6"/>
        <v>80</v>
      </c>
      <c r="N26" s="338">
        <f>'別表4-1'!N26+'別表4-5'!N26</f>
        <v>0</v>
      </c>
      <c r="O26" s="337">
        <f t="shared" si="7"/>
        <v>0</v>
      </c>
      <c r="P26" s="334">
        <f t="shared" si="2"/>
        <v>5</v>
      </c>
      <c r="Q26" s="335">
        <v>100</v>
      </c>
      <c r="R26" s="338">
        <f>'別表4-1'!R26+'別表4-5'!R26</f>
        <v>4</v>
      </c>
      <c r="S26" s="339">
        <f t="shared" si="8"/>
        <v>80</v>
      </c>
      <c r="T26" s="336">
        <f>'別表4-1'!T26+'別表4-5'!T26</f>
        <v>0</v>
      </c>
      <c r="U26" s="337">
        <f t="shared" si="9"/>
        <v>0</v>
      </c>
      <c r="V26" s="336">
        <f>'別表4-1'!V26+'別表4-5'!V26</f>
        <v>1</v>
      </c>
      <c r="W26" s="337">
        <f t="shared" si="10"/>
        <v>20</v>
      </c>
      <c r="X26" s="338">
        <f>'別表4-1'!X26+'別表4-5'!X26</f>
        <v>0</v>
      </c>
      <c r="Y26" s="339">
        <f t="shared" si="11"/>
        <v>0</v>
      </c>
      <c r="Z26" s="342">
        <f>'別表4-1'!Z26+'別表4-5'!Z26</f>
        <v>28</v>
      </c>
      <c r="AA26" s="342">
        <f>'別表4-1'!AA26+'別表4-5'!AA26</f>
        <v>3</v>
      </c>
      <c r="AB26" s="343">
        <f>'別表4-1'!AB26+'別表4-5'!AB26</f>
        <v>0</v>
      </c>
    </row>
    <row r="27" spans="2:28" ht="21.75" customHeight="1" thickTop="1">
      <c r="B27" s="11" t="s">
        <v>3</v>
      </c>
      <c r="C27" s="85">
        <f>SUM(D27+Z27+AA27+AB27)</f>
        <v>2111</v>
      </c>
      <c r="D27" s="52">
        <f>SUM(D7:D26)</f>
        <v>403</v>
      </c>
      <c r="E27" s="76">
        <v>100</v>
      </c>
      <c r="F27" s="53">
        <f>SUM(F7:F26)</f>
        <v>24</v>
      </c>
      <c r="G27" s="74">
        <f>F27/D27*100</f>
        <v>5.955334987593052</v>
      </c>
      <c r="H27" s="54">
        <f>SUM(H7:H26)</f>
        <v>6</v>
      </c>
      <c r="I27" s="75">
        <f>H27/D27*100</f>
        <v>1.488833746898263</v>
      </c>
      <c r="J27" s="53">
        <f>SUM(J7:J26)</f>
        <v>150</v>
      </c>
      <c r="K27" s="74">
        <f>J27/D27*100</f>
        <v>37.220843672456574</v>
      </c>
      <c r="L27" s="54">
        <f>SUM(L7:L26)</f>
        <v>217</v>
      </c>
      <c r="M27" s="75">
        <f>L27/D27*100</f>
        <v>53.84615384615385</v>
      </c>
      <c r="N27" s="53">
        <f>SUM(N7:N26)</f>
        <v>6</v>
      </c>
      <c r="O27" s="74">
        <f>N27/D27*100</f>
        <v>1.488833746898263</v>
      </c>
      <c r="P27" s="54">
        <f>SUM(P7:P26)</f>
        <v>403</v>
      </c>
      <c r="Q27" s="77">
        <v>100</v>
      </c>
      <c r="R27" s="53">
        <f>SUM(R7:R26)</f>
        <v>171</v>
      </c>
      <c r="S27" s="74">
        <f>R27/P27*100</f>
        <v>42.4317617866005</v>
      </c>
      <c r="T27" s="54">
        <f>SUM(T7:T26)</f>
        <v>123</v>
      </c>
      <c r="U27" s="75">
        <f>T27/P27*100</f>
        <v>30.52109181141439</v>
      </c>
      <c r="V27" s="53">
        <f>SUM(V7:V26)</f>
        <v>77</v>
      </c>
      <c r="W27" s="74">
        <f>V27/P27*100</f>
        <v>19.106699751861044</v>
      </c>
      <c r="X27" s="53">
        <f>SUM(X7:X26)</f>
        <v>32</v>
      </c>
      <c r="Y27" s="74">
        <f>X27/P27*100</f>
        <v>7.94044665012407</v>
      </c>
      <c r="Z27" s="85">
        <f>SUM(Z7:Z26)</f>
        <v>1590</v>
      </c>
      <c r="AA27" s="85">
        <f>SUM(AA7:AA26)</f>
        <v>116</v>
      </c>
      <c r="AB27" s="85">
        <f>SUM(AB7:AB26)</f>
        <v>2</v>
      </c>
    </row>
    <row r="28" spans="4:28" ht="21.75" customHeight="1">
      <c r="D28" s="41"/>
      <c r="E28" s="41"/>
      <c r="F28" s="41"/>
      <c r="G28" s="41"/>
      <c r="H28" s="41"/>
      <c r="I28" s="41"/>
      <c r="J28" s="41"/>
      <c r="K28" s="41"/>
      <c r="L28" s="41"/>
      <c r="M28" s="41"/>
      <c r="N28" s="41"/>
      <c r="O28" s="41"/>
      <c r="P28" s="41"/>
      <c r="Q28" s="41"/>
      <c r="R28" s="41"/>
      <c r="S28" s="41"/>
      <c r="T28" s="41"/>
      <c r="U28" s="41"/>
      <c r="V28" s="41"/>
      <c r="W28" s="41"/>
      <c r="X28" s="41"/>
      <c r="Y28" s="41"/>
      <c r="Z28" s="41"/>
      <c r="AA28" s="41"/>
      <c r="AB28" s="41"/>
    </row>
    <row r="29" spans="3:28" ht="12.75">
      <c r="C29" s="86"/>
      <c r="D29" s="41"/>
      <c r="E29" s="41"/>
      <c r="F29" s="41"/>
      <c r="G29" s="41"/>
      <c r="H29" s="41"/>
      <c r="I29" s="41"/>
      <c r="J29" s="41"/>
      <c r="K29" s="41"/>
      <c r="L29" s="41"/>
      <c r="M29" s="41"/>
      <c r="N29" s="41"/>
      <c r="O29" s="41"/>
      <c r="P29" s="41"/>
      <c r="Q29" s="41"/>
      <c r="R29" s="41"/>
      <c r="S29" s="41"/>
      <c r="T29" s="41"/>
      <c r="U29" s="41"/>
      <c r="V29" s="41"/>
      <c r="W29" s="41"/>
      <c r="X29" s="41"/>
      <c r="Y29" s="41"/>
      <c r="Z29" s="41"/>
      <c r="AA29" s="41"/>
      <c r="AB29" s="41"/>
    </row>
    <row r="30" spans="4:28" ht="12.75">
      <c r="D30" s="41"/>
      <c r="E30" s="41"/>
      <c r="F30" s="41"/>
      <c r="G30" s="41"/>
      <c r="H30" s="41"/>
      <c r="I30" s="41"/>
      <c r="J30" s="41"/>
      <c r="K30" s="41"/>
      <c r="L30" s="41"/>
      <c r="M30" s="41"/>
      <c r="N30" s="41"/>
      <c r="O30" s="41"/>
      <c r="P30" s="41"/>
      <c r="Q30" s="41"/>
      <c r="R30" s="41"/>
      <c r="S30" s="41"/>
      <c r="T30" s="41"/>
      <c r="U30" s="41"/>
      <c r="V30" s="41"/>
      <c r="W30" s="41"/>
      <c r="X30" s="41"/>
      <c r="Y30" s="41"/>
      <c r="Z30" s="41"/>
      <c r="AA30" s="41"/>
      <c r="AB30" s="41"/>
    </row>
    <row r="31" spans="4:28" ht="12.75">
      <c r="D31" s="41"/>
      <c r="E31" s="41"/>
      <c r="F31" s="41"/>
      <c r="G31" s="41"/>
      <c r="H31" s="41"/>
      <c r="I31" s="41"/>
      <c r="J31" s="41"/>
      <c r="K31" s="41"/>
      <c r="L31" s="41"/>
      <c r="M31" s="41"/>
      <c r="N31" s="41"/>
      <c r="O31" s="41"/>
      <c r="P31" s="41"/>
      <c r="Q31" s="41"/>
      <c r="R31" s="41"/>
      <c r="S31" s="41"/>
      <c r="T31" s="41"/>
      <c r="U31" s="41"/>
      <c r="V31" s="41"/>
      <c r="W31" s="41"/>
      <c r="X31" s="41"/>
      <c r="Y31" s="41"/>
      <c r="Z31" s="41"/>
      <c r="AA31" s="41"/>
      <c r="AB31" s="41"/>
    </row>
    <row r="32" spans="4:28" ht="12.75">
      <c r="D32" s="41"/>
      <c r="E32" s="41"/>
      <c r="F32" s="41"/>
      <c r="G32" s="41"/>
      <c r="H32" s="41"/>
      <c r="I32" s="41"/>
      <c r="J32" s="41"/>
      <c r="K32" s="41"/>
      <c r="L32" s="41"/>
      <c r="M32" s="41"/>
      <c r="N32" s="41"/>
      <c r="O32" s="41"/>
      <c r="P32" s="41"/>
      <c r="Q32" s="41"/>
      <c r="R32" s="41"/>
      <c r="S32" s="41"/>
      <c r="T32" s="41"/>
      <c r="U32" s="41"/>
      <c r="V32" s="41"/>
      <c r="W32" s="41"/>
      <c r="X32" s="41"/>
      <c r="Y32" s="41"/>
      <c r="Z32" s="41"/>
      <c r="AA32" s="41"/>
      <c r="AB32" s="41"/>
    </row>
    <row r="33" spans="4:28" ht="12.75">
      <c r="D33" s="41"/>
      <c r="E33" s="41"/>
      <c r="F33" s="41"/>
      <c r="G33" s="41"/>
      <c r="H33" s="41"/>
      <c r="I33" s="41"/>
      <c r="J33" s="41"/>
      <c r="K33" s="41"/>
      <c r="L33" s="41"/>
      <c r="M33" s="41"/>
      <c r="N33" s="41"/>
      <c r="O33" s="41"/>
      <c r="P33" s="41"/>
      <c r="Q33" s="41"/>
      <c r="R33" s="41"/>
      <c r="S33" s="41"/>
      <c r="T33" s="41"/>
      <c r="U33" s="41"/>
      <c r="V33" s="41"/>
      <c r="W33" s="41"/>
      <c r="X33" s="41"/>
      <c r="Y33" s="41"/>
      <c r="Z33" s="41"/>
      <c r="AA33" s="41"/>
      <c r="AB33" s="41"/>
    </row>
    <row r="34" spans="4:28" ht="12.75">
      <c r="D34" s="41"/>
      <c r="E34" s="41"/>
      <c r="F34" s="41"/>
      <c r="G34" s="41"/>
      <c r="H34" s="41"/>
      <c r="I34" s="41"/>
      <c r="J34" s="41"/>
      <c r="K34" s="41"/>
      <c r="L34" s="41"/>
      <c r="M34" s="41"/>
      <c r="N34" s="41"/>
      <c r="O34" s="41"/>
      <c r="P34" s="41"/>
      <c r="Q34" s="41"/>
      <c r="R34" s="41"/>
      <c r="S34" s="41"/>
      <c r="T34" s="41"/>
      <c r="U34" s="41"/>
      <c r="V34" s="41"/>
      <c r="W34" s="41"/>
      <c r="X34" s="41"/>
      <c r="Y34" s="41"/>
      <c r="Z34" s="41"/>
      <c r="AA34" s="41"/>
      <c r="AB34" s="41"/>
    </row>
  </sheetData>
  <sheetProtection/>
  <mergeCells count="17">
    <mergeCell ref="B2:AB2"/>
    <mergeCell ref="B4:B6"/>
    <mergeCell ref="C4:C6"/>
    <mergeCell ref="D4:O4"/>
    <mergeCell ref="P4:Y4"/>
    <mergeCell ref="Z4:Z5"/>
    <mergeCell ref="AA4:AA5"/>
    <mergeCell ref="AB4:AB5"/>
    <mergeCell ref="F5:G5"/>
    <mergeCell ref="H5:I5"/>
    <mergeCell ref="X5:Y5"/>
    <mergeCell ref="J5:K5"/>
    <mergeCell ref="L5:M5"/>
    <mergeCell ref="N5:O5"/>
    <mergeCell ref="R5:S5"/>
    <mergeCell ref="T5:U5"/>
    <mergeCell ref="V5:W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2019-03-08T05:25:19Z</cp:lastPrinted>
  <dcterms:created xsi:type="dcterms:W3CDTF">2003-05-07T06:27:09Z</dcterms:created>
  <dcterms:modified xsi:type="dcterms:W3CDTF">2020-09-16T10:33:40Z</dcterms:modified>
  <cp:category/>
  <cp:version/>
  <cp:contentType/>
  <cp:contentStatus/>
</cp:coreProperties>
</file>