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8" windowWidth="11868" windowHeight="9432" tabRatio="818" firstSheet="14" activeTab="22"/>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4-5" sheetId="8" r:id="rId8"/>
    <sheet name="別表4-6" sheetId="9" r:id="rId9"/>
    <sheet name="別表5-1" sheetId="10" r:id="rId10"/>
    <sheet name="別表5-1-2" sheetId="11" r:id="rId11"/>
    <sheet name="別表5-2" sheetId="12" r:id="rId12"/>
    <sheet name="別表5-2-2" sheetId="13" r:id="rId13"/>
    <sheet name="別表5-3" sheetId="14" r:id="rId14"/>
    <sheet name="別表5-3-2" sheetId="15" r:id="rId15"/>
    <sheet name="別表5-4" sheetId="16" r:id="rId16"/>
    <sheet name="別表5-4-2" sheetId="17" r:id="rId17"/>
    <sheet name="別表6-1" sheetId="18" r:id="rId18"/>
    <sheet name="別表6-1-2" sheetId="19" r:id="rId19"/>
    <sheet name="別表6-2" sheetId="20" r:id="rId20"/>
    <sheet name="別表6-2-2" sheetId="21" r:id="rId21"/>
    <sheet name="別表7" sheetId="22" r:id="rId22"/>
    <sheet name="別表7-2" sheetId="23" r:id="rId23"/>
    <sheet name="別表8-1" sheetId="24" r:id="rId24"/>
    <sheet name="別表8-2" sheetId="25" r:id="rId25"/>
    <sheet name="別表8-3" sheetId="26" r:id="rId26"/>
    <sheet name="別表8-4" sheetId="27" r:id="rId27"/>
    <sheet name="別表9" sheetId="28" r:id="rId28"/>
    <sheet name="別表10" sheetId="29" r:id="rId29"/>
    <sheet name="Sheet1" sheetId="30" r:id="rId30"/>
    <sheet name="Sheet2" sheetId="31" r:id="rId31"/>
  </sheets>
  <definedNames>
    <definedName name="_xlfn.IFERROR" hidden="1">#NAME?</definedName>
    <definedName name="_xlnm.Print_Area" localSheetId="0">'別表１'!$A$1:$N$22</definedName>
    <definedName name="_xlnm.Print_Area" localSheetId="1">'別表２'!$A$1:$T$23</definedName>
    <definedName name="_xlnm.Print_Area" localSheetId="2">'別表３'!$A$1:$R$23</definedName>
    <definedName name="_xlnm.Print_Area" localSheetId="3">'別表4-1'!$A$1:$AC$11</definedName>
    <definedName name="_xlnm.Print_Area" localSheetId="4">'別表4-2'!$A$1:$AC$11</definedName>
    <definedName name="_xlnm.Print_Area" localSheetId="5">'別表4-3'!$A$1:$AC$11</definedName>
    <definedName name="_xlnm.Print_Area" localSheetId="6">'別表4-4'!$A$1:$AC$11</definedName>
    <definedName name="_xlnm.Print_Area" localSheetId="7">'別表4-5'!$A$1:$AC$11</definedName>
    <definedName name="_xlnm.Print_Area" localSheetId="8">'別表4-6'!$A$1:$AC$11</definedName>
  </definedNames>
  <calcPr fullCalcOnLoad="1"/>
</workbook>
</file>

<file path=xl/sharedStrings.xml><?xml version="1.0" encoding="utf-8"?>
<sst xmlns="http://schemas.openxmlformats.org/spreadsheetml/2006/main" count="1426" uniqueCount="365">
  <si>
    <t>機　関　名</t>
  </si>
  <si>
    <t>不服申立て</t>
  </si>
  <si>
    <t>取下げ</t>
  </si>
  <si>
    <t>合　　計</t>
  </si>
  <si>
    <t>【別表３】</t>
  </si>
  <si>
    <t>区　　　分</t>
  </si>
  <si>
    <t>(件)</t>
  </si>
  <si>
    <t>(％)</t>
  </si>
  <si>
    <t>総　　件　　数</t>
  </si>
  <si>
    <t>・その他</t>
  </si>
  <si>
    <t>【別表２】</t>
  </si>
  <si>
    <t>棄　　却</t>
  </si>
  <si>
    <t>却　　下</t>
  </si>
  <si>
    <t>そ の 他</t>
  </si>
  <si>
    <t>【別表１】</t>
  </si>
  <si>
    <t>区　　分</t>
  </si>
  <si>
    <t>不服申立て</t>
  </si>
  <si>
    <t>総　件　数</t>
  </si>
  <si>
    <t>③　再審査請求</t>
  </si>
  <si>
    <t>・その他</t>
  </si>
  <si>
    <t>（件）</t>
  </si>
  <si>
    <t>（％）</t>
  </si>
  <si>
    <t>未処理</t>
  </si>
  <si>
    <t>認　　容</t>
  </si>
  <si>
    <t>【別表４－１】</t>
  </si>
  <si>
    <t>【別表４－２】</t>
  </si>
  <si>
    <t>１　行政不服審査法に基づくもの</t>
  </si>
  <si>
    <t>２　行政不服審査法に基づかないもの</t>
  </si>
  <si>
    <t>処理済</t>
  </si>
  <si>
    <t>取下げ</t>
  </si>
  <si>
    <t>①　再調査の請求</t>
  </si>
  <si>
    <t>一部認容</t>
  </si>
  <si>
    <t xml:space="preserve">  処理済</t>
  </si>
  <si>
    <t>90日未満</t>
  </si>
  <si>
    <t>90日以上180日未満</t>
  </si>
  <si>
    <t>180日以上270日未満</t>
  </si>
  <si>
    <t>270日以上</t>
  </si>
  <si>
    <t>機関別集計表（平成28年度）</t>
  </si>
  <si>
    <t>行政不服審査法に基づく不服申立て（再調査の請求）</t>
  </si>
  <si>
    <t>裁決等によらず手続を終了したもの</t>
  </si>
  <si>
    <t>裁決等によらず手続を終了したもの</t>
  </si>
  <si>
    <t>裁決等によらず手続を終了したもの</t>
  </si>
  <si>
    <t>【別表４－３】</t>
  </si>
  <si>
    <t>行政不服審査法に基づく不服申立て（審査請求）</t>
  </si>
  <si>
    <t>【別表４－４】</t>
  </si>
  <si>
    <t>行政不服審査法に基づく不服申立て（再審査請求）</t>
  </si>
  <si>
    <t>【別表４－５】</t>
  </si>
  <si>
    <t>行政不服審査法に基づかない不服申立て</t>
  </si>
  <si>
    <t>【別表４－６】</t>
  </si>
  <si>
    <t>合計（行政不服審査法に基づく不服申立て＋行政不服審査法に基づかない不服申立て）</t>
  </si>
  <si>
    <t>②</t>
  </si>
  <si>
    <t>審査請求</t>
  </si>
  <si>
    <t>再調査の請求</t>
  </si>
  <si>
    <t>行政不服審査法に基づく不服申立て（審査請求＋再調査の請求＋再審査請求）</t>
  </si>
  <si>
    <t>【別表5-1】　事由の区分、審査請求の提出方法等（審査請求）</t>
  </si>
  <si>
    <t>（単位：件）</t>
  </si>
  <si>
    <t>審査請求件数</t>
  </si>
  <si>
    <t>事由の区分</t>
  </si>
  <si>
    <t>審査請求の提出方法</t>
  </si>
  <si>
    <t>総代の互選</t>
  </si>
  <si>
    <t>審査請求期間を超過しているもの</t>
  </si>
  <si>
    <t>補正命令がなされた件数</t>
  </si>
  <si>
    <t>代理人によってなされた件数</t>
  </si>
  <si>
    <t>代理人の属性（複数回答）</t>
  </si>
  <si>
    <t>参加人のあった件数</t>
  </si>
  <si>
    <t>参加人が審理手続中に死亡・解散したもの</t>
  </si>
  <si>
    <t>意見書が提出されたもの</t>
  </si>
  <si>
    <t>参加人の許可事由
（複数回答）</t>
  </si>
  <si>
    <t>執行停止について</t>
  </si>
  <si>
    <t>処分</t>
  </si>
  <si>
    <t>事実行為</t>
  </si>
  <si>
    <t>不作為</t>
  </si>
  <si>
    <t>その他</t>
  </si>
  <si>
    <t>口頭</t>
  </si>
  <si>
    <t>オンライン</t>
  </si>
  <si>
    <t>総代互選のなされたもの</t>
  </si>
  <si>
    <t>総代互選命令のなされたもの</t>
  </si>
  <si>
    <t>正当な理由のあったものとその理由
（複数回答可）</t>
  </si>
  <si>
    <t>弁護士</t>
  </si>
  <si>
    <t>司法書士</t>
  </si>
  <si>
    <t>税理士</t>
  </si>
  <si>
    <t>社会保険
労務士</t>
  </si>
  <si>
    <t>行政書士</t>
  </si>
  <si>
    <t>不明</t>
  </si>
  <si>
    <t>利害関係人からの申出
があったもの</t>
  </si>
  <si>
    <t>審理員が必要
と認めたもの</t>
  </si>
  <si>
    <t>申立てがあったもの</t>
  </si>
  <si>
    <t>審査庁の判断によるもの</t>
  </si>
  <si>
    <t>審理員からの意見書によるもの</t>
  </si>
  <si>
    <t>執行停止を実施したもの</t>
  </si>
  <si>
    <t>天災</t>
  </si>
  <si>
    <t>誤教示</t>
  </si>
  <si>
    <t>無教示</t>
  </si>
  <si>
    <t>合計</t>
  </si>
  <si>
    <t>【別表5-1-2】　事由の区分、審査請求の提出方法等（処理済案件のみ）</t>
  </si>
  <si>
    <t>【別表5-2】 事由の区分、再調査の請求の提出方法等</t>
  </si>
  <si>
    <t>再調査の請求件数</t>
  </si>
  <si>
    <t>再調査の提出方法</t>
  </si>
  <si>
    <t>再調査の請求期間を超過しているもの</t>
  </si>
  <si>
    <t>代理人の属性</t>
  </si>
  <si>
    <t>参加人が審理手続中に死亡・解散したもの</t>
  </si>
  <si>
    <t>参加人の許可事由</t>
  </si>
  <si>
    <t>オンライン</t>
  </si>
  <si>
    <t>正当な理由のあったものとその理由</t>
  </si>
  <si>
    <t>処分庁が必要
と認めたもの</t>
  </si>
  <si>
    <t>【別表5-2-2】事由の区分、再調査の請求の提出方法等（処理済案件のみ）</t>
  </si>
  <si>
    <t>うち総代互選のなされたもの</t>
  </si>
  <si>
    <t>うち総代互選命令のなされたもの</t>
  </si>
  <si>
    <t>【別表5-3】 事由の区分、再審査請求の提出方法等</t>
  </si>
  <si>
    <t>再審査請求件数</t>
  </si>
  <si>
    <t>提出方法</t>
  </si>
  <si>
    <t>再審査請求期間を超過しているもの</t>
  </si>
  <si>
    <t>【別表5-3-2】 事由の区分、再審査請求の提出方法等（処理済案件のみ）</t>
  </si>
  <si>
    <t>【別表5-4】 事由の区分、不服申立ての提出方法等（行政不服審査法に基づかない不服申立て）</t>
  </si>
  <si>
    <t>不服申立て件数</t>
  </si>
  <si>
    <t>不服申立ての提出方法</t>
  </si>
  <si>
    <t>不服申立て期間を超過しているもの</t>
  </si>
  <si>
    <t>【別表5-4-2】 事由の区分、不服申立ての提出方法等（行政不服審査法に基づかない不服申立て・処理済案件のみ）</t>
  </si>
  <si>
    <t>不服申立人</t>
  </si>
  <si>
    <t>【別表6-1】 審理手続（審査請求）</t>
  </si>
  <si>
    <t>審理員指名のなされた件数</t>
  </si>
  <si>
    <t>審理員について</t>
  </si>
  <si>
    <t>審理手続に要した期間</t>
  </si>
  <si>
    <t>審理員交代のなされた件数</t>
  </si>
  <si>
    <t>審理手続の承継の有無</t>
  </si>
  <si>
    <t>弁明書が提出された件数</t>
  </si>
  <si>
    <t>反論書が提出された件数</t>
  </si>
  <si>
    <t>口頭意見陳述</t>
  </si>
  <si>
    <t>補佐人帯同</t>
  </si>
  <si>
    <t>争点整理のなされた件数</t>
  </si>
  <si>
    <t>参考人の陳述、鑑定、検証</t>
  </si>
  <si>
    <t>証拠書類等の閲覧・写しの交付</t>
  </si>
  <si>
    <t>閲覧・写しの交付の実施までに要した期間</t>
  </si>
  <si>
    <t>写しの交付手数料減免</t>
  </si>
  <si>
    <t>任用形態
【複数回答】</t>
  </si>
  <si>
    <t>属性（任用形態について任期付職員の場合）【複数回答】</t>
  </si>
  <si>
    <t>勤務形態
【複数回答】</t>
  </si>
  <si>
    <t>審理員を指名した日から審理手続終結日まで</t>
  </si>
  <si>
    <t>審理手続終結日から審理員意見書提出日まで</t>
  </si>
  <si>
    <t>審査請求人の死亡に伴う相続</t>
  </si>
  <si>
    <t>相続を除く権利の承継に該当するもの</t>
  </si>
  <si>
    <t>行審法第15条第6項に該当するもの</t>
  </si>
  <si>
    <t>うち実施したもの</t>
  </si>
  <si>
    <t>うち許可したもの</t>
  </si>
  <si>
    <t>申立てがあったもの</t>
  </si>
  <si>
    <t>職権によるもの</t>
  </si>
  <si>
    <t>参考人の陳述、鑑定、検証を実施したもの</t>
  </si>
  <si>
    <t>参考人の陳述、鑑定、検証を断られたもの</t>
  </si>
  <si>
    <t>閲覧の求めのあった件数</t>
  </si>
  <si>
    <t>写しの交付の求めのあった件数</t>
  </si>
  <si>
    <t>実施しなかった理由
【複数回答】</t>
  </si>
  <si>
    <t>１週間未満</t>
  </si>
  <si>
    <t>１週間以上２週間未満</t>
  </si>
  <si>
    <t>２週間以上３週間未満</t>
  </si>
  <si>
    <t>３週間以上４週間未満</t>
  </si>
  <si>
    <t>４週間以上</t>
  </si>
  <si>
    <t>手数料減免の際の添付書類
【複数回答】</t>
  </si>
  <si>
    <t>正規職員</t>
  </si>
  <si>
    <t>司法書士</t>
  </si>
  <si>
    <t>公認会計士</t>
  </si>
  <si>
    <t>社会保険労務士</t>
  </si>
  <si>
    <t>学識経験者</t>
  </si>
  <si>
    <t>行政機関勤務経験者</t>
  </si>
  <si>
    <t>常勤</t>
  </si>
  <si>
    <t>非常勤</t>
  </si>
  <si>
    <t>90日未満</t>
  </si>
  <si>
    <t>90日以上180日未満</t>
  </si>
  <si>
    <t>180日以上270日未満</t>
  </si>
  <si>
    <t>270日以上</t>
  </si>
  <si>
    <t>１週間未満</t>
  </si>
  <si>
    <t>閲覧</t>
  </si>
  <si>
    <t>写しの交付</t>
  </si>
  <si>
    <t>第三者の利益を害するおそれがあるため</t>
  </si>
  <si>
    <t>生活保護法に基づく扶助を受けていることを証明する書面</t>
  </si>
  <si>
    <t>非課税であることを証明する書面</t>
  </si>
  <si>
    <t>【別表6-1-2】 審理手続（審査請求・処理済案件のみ）</t>
  </si>
  <si>
    <t>審査請求件数（処理済のみ）</t>
  </si>
  <si>
    <t>口頭意見陳述</t>
  </si>
  <si>
    <t>写しの手数料減免</t>
  </si>
  <si>
    <t>【別表6-2】 審理手続（再審査請求）</t>
  </si>
  <si>
    <t>口頭意見陳述の求め</t>
  </si>
  <si>
    <t>補佐人帯同の申立て</t>
  </si>
  <si>
    <t>【別表6-2-2】 審理手続（再審査請求・処理済案件のみ）</t>
  </si>
  <si>
    <t>諮問が行われた後に未処理のもの</t>
  </si>
  <si>
    <t>諮問手続中に取下げのあったもの</t>
  </si>
  <si>
    <t>参考人の陳述、鑑定等</t>
  </si>
  <si>
    <t>補佐人帯同許可の申立て</t>
  </si>
  <si>
    <t>閲覧・写しの交付の実施までに要した期間</t>
  </si>
  <si>
    <t>答申内容</t>
  </si>
  <si>
    <t>諮問を不要とした理由</t>
  </si>
  <si>
    <t>実施の必要があると認めたもの</t>
  </si>
  <si>
    <t>第74条に基づく参考人の陳述、鑑定等を実施したもの</t>
  </si>
  <si>
    <t>第74条に基づく参考人の陳述、鑑定等を断られたもの</t>
  </si>
  <si>
    <t>うち許可
したもの</t>
  </si>
  <si>
    <t>閲覧の求めの有無</t>
  </si>
  <si>
    <t>写しの交付の求めの有無</t>
  </si>
  <si>
    <t>認容相当</t>
  </si>
  <si>
    <t>一部認容相当</t>
  </si>
  <si>
    <t>棄却相当</t>
  </si>
  <si>
    <t>却下相当</t>
  </si>
  <si>
    <t>第三者の利益を害するおそれがあるとき</t>
  </si>
  <si>
    <t>第43条第１号</t>
  </si>
  <si>
    <t>第43条第２号</t>
  </si>
  <si>
    <t>第43条第３号</t>
  </si>
  <si>
    <t>第43条第４号</t>
  </si>
  <si>
    <t>第43条第５号</t>
  </si>
  <si>
    <t>第43条第６号</t>
  </si>
  <si>
    <t>第43条第７号</t>
  </si>
  <si>
    <t>第43条第８号</t>
  </si>
  <si>
    <t>口頭意見陳述の求め</t>
  </si>
  <si>
    <t>提出資料の閲覧・写しの交付</t>
  </si>
  <si>
    <t>【別表8-1】 裁決（審査請求）</t>
  </si>
  <si>
    <t>処理済件数</t>
  </si>
  <si>
    <t>裁決の内容</t>
  </si>
  <si>
    <t>第45条３項に基づく裁決（事情裁決）の有無</t>
  </si>
  <si>
    <t>申請認容（一部認容を含む。）裁決に伴う措置の有無</t>
  </si>
  <si>
    <t>裁決の内容を公表したもの</t>
  </si>
  <si>
    <t>行政事件訴訟による争訟となったもの</t>
  </si>
  <si>
    <t>審理員指名のなされた件数（処理済のみ）</t>
  </si>
  <si>
    <t>審理員意見書と裁決の内容が異なるもの</t>
  </si>
  <si>
    <t>答申と裁決の内容が異なるもの</t>
  </si>
  <si>
    <t>認容</t>
  </si>
  <si>
    <t>一部認容</t>
  </si>
  <si>
    <t>棄却</t>
  </si>
  <si>
    <t>却下</t>
  </si>
  <si>
    <t>認容裁決の理由</t>
  </si>
  <si>
    <t>却下裁決の理由【複数回答】</t>
  </si>
  <si>
    <t>未公表の理由
【複数回答】</t>
  </si>
  <si>
    <t>理由</t>
  </si>
  <si>
    <t>違法</t>
  </si>
  <si>
    <t>不当</t>
  </si>
  <si>
    <t>違法かつ不当</t>
  </si>
  <si>
    <t>審査庁が違う</t>
  </si>
  <si>
    <t>処分性が無い</t>
  </si>
  <si>
    <t>審査請求書の不備の補正がされない</t>
  </si>
  <si>
    <t>再審査請求できない</t>
  </si>
  <si>
    <t>審査請求期間の超過</t>
  </si>
  <si>
    <t>審理員意見書に違法性がある</t>
  </si>
  <si>
    <t>審理員意見書に不当性がある</t>
  </si>
  <si>
    <t>審理員意見書に違法性・不当性がある</t>
  </si>
  <si>
    <t>答申に違法性がある</t>
  </si>
  <si>
    <t>答申に不当性がある</t>
  </si>
  <si>
    <t>答申に違法性・不当性がある</t>
  </si>
  <si>
    <t>個人が特定されるため</t>
  </si>
  <si>
    <t>その他</t>
  </si>
  <si>
    <t>【別表8-2】 決定（再調査の請求）</t>
  </si>
  <si>
    <t>決定内容</t>
  </si>
  <si>
    <t>決定の内容を公表したもの</t>
  </si>
  <si>
    <t>処分庁が違う</t>
  </si>
  <si>
    <t>再調査の請求書の不備が補正されない</t>
  </si>
  <si>
    <t>再調査の請求ができない</t>
  </si>
  <si>
    <t>再調査の請求期間の超過</t>
  </si>
  <si>
    <t>【別表8-3】 裁決（再審査請求）</t>
  </si>
  <si>
    <t>再審査請求件数</t>
  </si>
  <si>
    <t>再審査請求書の不備の補正がされない</t>
  </si>
  <si>
    <t>再審査請求できないもの</t>
  </si>
  <si>
    <t>再審査請求期間の超過</t>
  </si>
  <si>
    <t>【別表8-4】 裁決等（行政不服審査法に基づかない不服申立て）</t>
  </si>
  <si>
    <t>裁決等の内容</t>
  </si>
  <si>
    <t>不服申立書の不備が補正されない</t>
  </si>
  <si>
    <t>不服申立てができない</t>
  </si>
  <si>
    <t>不服申立て期間の超過</t>
  </si>
  <si>
    <t>【別表９】 審査請求の処理体制</t>
  </si>
  <si>
    <t>標準審理期間</t>
  </si>
  <si>
    <t>審理員候補者名簿</t>
  </si>
  <si>
    <t>審理員補助者の有無</t>
  </si>
  <si>
    <t>裁決の公表方法【複数回答】</t>
  </si>
  <si>
    <t>委員の属性【複数回答】</t>
  </si>
  <si>
    <t>答申の公表方法【複数回答】</t>
  </si>
  <si>
    <t>設定状況</t>
  </si>
  <si>
    <t>検討状況</t>
  </si>
  <si>
    <t>未設定の理由【複数回答】</t>
  </si>
  <si>
    <t>公表状況</t>
  </si>
  <si>
    <t>公表方法【複数回答】</t>
  </si>
  <si>
    <t>作成状況</t>
  </si>
  <si>
    <t>検討中</t>
  </si>
  <si>
    <t>行政不服審査裁決・答申データベース</t>
  </si>
  <si>
    <t>団体ホームページ</t>
  </si>
  <si>
    <t>事務所に備付け</t>
  </si>
  <si>
    <t>求めに応じ提示</t>
  </si>
  <si>
    <t>検討中</t>
  </si>
  <si>
    <t>単独設置
（新設）</t>
  </si>
  <si>
    <t>単独設置
（既存の審査会等の改組）　</t>
  </si>
  <si>
    <t>他団体に
委託</t>
  </si>
  <si>
    <t>他団体との
共同設置</t>
  </si>
  <si>
    <t>一部事務組合
等を設置</t>
  </si>
  <si>
    <t>事件ごとに
設置</t>
  </si>
  <si>
    <t>行政機関
勤務経験者</t>
  </si>
  <si>
    <t>団体
ホームページ</t>
  </si>
  <si>
    <t>事務所に
備付け</t>
  </si>
  <si>
    <t>求めに応じ
提示</t>
  </si>
  <si>
    <t>全部設定済</t>
  </si>
  <si>
    <t>一部設定済</t>
  </si>
  <si>
    <t>未設定</t>
  </si>
  <si>
    <t>検討実施</t>
  </si>
  <si>
    <t>設定予定</t>
  </si>
  <si>
    <t>未作成の理由【複数回答】</t>
  </si>
  <si>
    <t>全部設定を予定</t>
  </si>
  <si>
    <t>一部設定を予定</t>
  </si>
  <si>
    <t>設定予定なし</t>
  </si>
  <si>
    <t>ホームページ</t>
  </si>
  <si>
    <t>法令で規定されているため</t>
  </si>
  <si>
    <t>過去に実績がない不服申立てであり設定が困難であるため</t>
  </si>
  <si>
    <t>行政庁の責めに帰さない事情により審理に要する期間が変動し設定が困難であるため</t>
  </si>
  <si>
    <t>行政庁の規模が小さいため</t>
  </si>
  <si>
    <t>審査請求の態様が多種多様であるため</t>
  </si>
  <si>
    <t>審査請求の実績が少ないため</t>
  </si>
  <si>
    <t>【別表10】 旧法に基づく不服申立ての処理状況</t>
  </si>
  <si>
    <t>不服申立件数（係属事件数）</t>
  </si>
  <si>
    <t>処　理　件　数　（　裁　決　）</t>
  </si>
  <si>
    <t>処理期間</t>
  </si>
  <si>
    <t>取下げ件数</t>
  </si>
  <si>
    <t>裁決によらず不服申立手続を終了した件数</t>
  </si>
  <si>
    <t>未処理件数</t>
  </si>
  <si>
    <t>未処理期間</t>
  </si>
  <si>
    <t>未処理期間が３年以上</t>
  </si>
  <si>
    <t>処理内容</t>
  </si>
  <si>
    <t>６月未満</t>
  </si>
  <si>
    <t>６月以上
１年未満</t>
  </si>
  <si>
    <t>１年以上
２年未満</t>
  </si>
  <si>
    <t>２年以上</t>
  </si>
  <si>
    <t>理由</t>
  </si>
  <si>
    <t>3年未満</t>
  </si>
  <si>
    <t>3年以上</t>
  </si>
  <si>
    <t>27年度
未処理件数</t>
  </si>
  <si>
    <t>28年度
新規申立件数</t>
  </si>
  <si>
    <t>棄却</t>
  </si>
  <si>
    <t>却下</t>
  </si>
  <si>
    <t>うち不服申立人の死亡・解散によるもの</t>
  </si>
  <si>
    <t>うちその他の事情によるもの</t>
  </si>
  <si>
    <t>不服申立人の死亡・解散により取扱いが困難なもの</t>
  </si>
  <si>
    <t>不服申立て後の事情の変化により審査が困難になったもの</t>
  </si>
  <si>
    <t>１人の不服申立人から大量の不服申立がなされ処理が困難なもの</t>
  </si>
  <si>
    <t>1つの処分に対して大量の不服申立がなされ処理が困難なもの</t>
  </si>
  <si>
    <t>その他</t>
  </si>
  <si>
    <t>異議申立て</t>
  </si>
  <si>
    <t>再審査請求</t>
  </si>
  <si>
    <t>・地方税法</t>
  </si>
  <si>
    <t>・公害健康被害の補償等に関する法律</t>
  </si>
  <si>
    <t>行政不服審査会等への諮問</t>
  </si>
  <si>
    <t>不服申立て件数（処理済のみ）</t>
  </si>
  <si>
    <t>再審査請求件数（処理済のみ）</t>
  </si>
  <si>
    <t>再調査の請求件数（処理済のみ）</t>
  </si>
  <si>
    <t>（単位：団体）</t>
  </si>
  <si>
    <t>都道府県</t>
  </si>
  <si>
    <t>市区町村等</t>
  </si>
  <si>
    <t>政令市</t>
  </si>
  <si>
    <t>市区町村等</t>
  </si>
  <si>
    <t>・介護保険法</t>
  </si>
  <si>
    <t>・高齢者等の医療の確保に関する法律</t>
  </si>
  <si>
    <t>・刑事収容施設及び被収容者等の処遇に関する法律</t>
  </si>
  <si>
    <t>都道府県</t>
  </si>
  <si>
    <t>市区町村等</t>
  </si>
  <si>
    <t>政令市</t>
  </si>
  <si>
    <t>【別表7】 行政不服審査会等への諮問</t>
  </si>
  <si>
    <t>地方公共団体に対する不服申立ての状況（平成28年度）</t>
  </si>
  <si>
    <t>地方公共団体における不服申立ての処理内容（平成28年度）</t>
  </si>
  <si>
    <t>地方公共団体における不服申立ての処理期間（平成28年度）</t>
  </si>
  <si>
    <t>※　情報公開条例及び個人情報保護条例に基づくものをいう。</t>
  </si>
  <si>
    <t>・情報公開・個人情報保護関係（※）</t>
  </si>
  <si>
    <t>※　情報公開条例及び個人情報保護条例に基づくものをいう。</t>
  </si>
  <si>
    <t>処理期間（行政不服審査会等への諮問から答申まで）</t>
  </si>
  <si>
    <t xml:space="preserve">
行政不服審査会等の設置の有無</t>
  </si>
  <si>
    <t>行政不服審査会等の設置形態</t>
  </si>
  <si>
    <t>【別表7-2】 行政不服審査会等への諮問（処理済案件のみ）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</si>
</sst>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s>
  <fonts count="59">
    <font>
      <sz val="11"/>
      <name val="ＭＳ Ｐゴシック"/>
      <family val="3"/>
    </font>
    <font>
      <sz val="6"/>
      <name val="ＭＳ Ｐゴシック"/>
      <family val="3"/>
    </font>
    <font>
      <sz val="9"/>
      <name val="ＭＳ 明朝"/>
      <family val="1"/>
    </font>
    <font>
      <sz val="11"/>
      <name val="ＭＳ 明朝"/>
      <family val="1"/>
    </font>
    <font>
      <b/>
      <sz val="12"/>
      <name val="ＭＳ 明朝"/>
      <family val="1"/>
    </font>
    <font>
      <sz val="10"/>
      <name val="ＭＳ 明朝"/>
      <family val="1"/>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2"/>
      <color theme="1"/>
      <name val="Calibri"/>
      <family val="3"/>
    </font>
    <font>
      <sz val="11"/>
      <name val="Calibri"/>
      <family val="3"/>
    </font>
    <font>
      <sz val="10"/>
      <name val="Calibri"/>
      <family val="3"/>
    </font>
    <font>
      <sz val="12"/>
      <name val="Calibri"/>
      <family val="3"/>
    </font>
    <font>
      <sz val="9"/>
      <name val="Calibri"/>
      <family val="3"/>
    </font>
    <font>
      <sz val="9"/>
      <color theme="1"/>
      <name val="Calibri"/>
      <family val="3"/>
    </font>
    <font>
      <sz val="11"/>
      <color theme="1"/>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style="hair"/>
      <top style="hair"/>
      <bottom style="thin"/>
    </border>
    <border>
      <left>
        <color indexed="63"/>
      </left>
      <right style="thin"/>
      <top>
        <color indexed="63"/>
      </top>
      <bottom>
        <color indexed="63"/>
      </bottom>
    </border>
    <border>
      <left style="thin"/>
      <right>
        <color indexed="63"/>
      </right>
      <top style="hair"/>
      <bottom style="thin"/>
    </border>
    <border>
      <left style="hair"/>
      <right style="thin"/>
      <top style="hair"/>
      <bottom style="thin"/>
    </border>
    <border>
      <left style="hair"/>
      <right>
        <color indexed="63"/>
      </right>
      <top style="hair"/>
      <bottom style="hair"/>
    </border>
    <border>
      <left style="thin"/>
      <right style="thin"/>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style="hair"/>
      <bottom style="thin"/>
    </border>
    <border>
      <left style="thin"/>
      <right>
        <color indexed="63"/>
      </right>
      <top style="hair"/>
      <bottom style="hair"/>
    </border>
    <border>
      <left style="thin"/>
      <right style="hair"/>
      <top>
        <color indexed="63"/>
      </top>
      <bottom style="hair"/>
    </border>
    <border>
      <left style="thin"/>
      <right style="hair"/>
      <top style="hair"/>
      <bottom style="hair"/>
    </border>
    <border>
      <left>
        <color indexed="63"/>
      </left>
      <right>
        <color indexed="63"/>
      </right>
      <top style="hair"/>
      <bottom style="hair"/>
    </border>
    <border>
      <left>
        <color indexed="63"/>
      </left>
      <right>
        <color indexed="63"/>
      </right>
      <top style="hair"/>
      <bottom style="thin"/>
    </border>
    <border>
      <left style="hair"/>
      <right style="thin"/>
      <top style="hair"/>
      <bottom>
        <color indexed="63"/>
      </bottom>
    </border>
    <border>
      <left>
        <color indexed="63"/>
      </left>
      <right style="thin"/>
      <top style="hair"/>
      <bottom style="hair"/>
    </border>
    <border>
      <left>
        <color indexed="63"/>
      </left>
      <right style="thin"/>
      <top style="hair"/>
      <bottom style="thin"/>
    </border>
    <border>
      <left style="hair"/>
      <right style="thin"/>
      <top style="hair"/>
      <bottom style="hair"/>
    </border>
    <border>
      <left style="thin"/>
      <right>
        <color indexed="63"/>
      </right>
      <top style="thin"/>
      <bottom style="thin"/>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thin"/>
      <right style="hair"/>
      <top>
        <color indexed="63"/>
      </top>
      <bottom style="thin"/>
    </border>
    <border>
      <left>
        <color indexed="63"/>
      </left>
      <right style="hair"/>
      <top>
        <color indexed="63"/>
      </top>
      <bottom style="thin"/>
    </border>
    <border>
      <left style="hair"/>
      <right style="thin"/>
      <top>
        <color indexed="63"/>
      </top>
      <bottom style="hair"/>
    </border>
    <border>
      <left style="hair"/>
      <right style="thin"/>
      <top style="thin"/>
      <bottom>
        <color indexed="63"/>
      </bottom>
    </border>
    <border>
      <left>
        <color indexed="63"/>
      </left>
      <right style="thin"/>
      <top style="thin"/>
      <bottom>
        <color indexed="63"/>
      </bottom>
    </border>
    <border>
      <left style="thin"/>
      <right>
        <color indexed="63"/>
      </right>
      <top style="hair"/>
      <bottom>
        <color indexed="63"/>
      </bottom>
    </border>
    <border>
      <left style="thin"/>
      <right style="hair"/>
      <top style="hair"/>
      <bottom>
        <color indexed="63"/>
      </bottom>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hair"/>
      <bottom style="thin"/>
    </border>
    <border>
      <left style="thin"/>
      <right style="thin"/>
      <top style="thin"/>
      <bottom>
        <color indexed="63"/>
      </bottom>
    </border>
    <border>
      <left style="thick"/>
      <right>
        <color indexed="63"/>
      </right>
      <top style="thick"/>
      <bottom style="thick"/>
    </border>
    <border>
      <left style="hair"/>
      <right style="thin"/>
      <top style="thick"/>
      <bottom style="thick"/>
    </border>
    <border>
      <left style="thin"/>
      <right style="hair"/>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hair"/>
      <right style="thick"/>
      <top style="thick"/>
      <bottom style="thick"/>
    </border>
    <border>
      <left style="thin"/>
      <right style="hair"/>
      <top>
        <color indexed="63"/>
      </top>
      <bottom>
        <color indexed="63"/>
      </bottom>
    </border>
    <border>
      <left>
        <color indexed="63"/>
      </left>
      <right style="thin"/>
      <top style="hair"/>
      <bottom>
        <color indexed="63"/>
      </bottom>
    </border>
    <border>
      <left style="thin"/>
      <right style="thin"/>
      <top style="hair"/>
      <bottom style="hair"/>
    </border>
    <border>
      <left style="thin"/>
      <right style="hair"/>
      <top style="thin"/>
      <bottom>
        <color indexed="63"/>
      </bottom>
    </border>
    <border>
      <left style="thin"/>
      <right style="thin"/>
      <top style="hair"/>
      <bottom>
        <color indexed="63"/>
      </bottom>
    </border>
    <border>
      <left style="thin"/>
      <right style="thin"/>
      <top style="thin"/>
      <bottom style="hair"/>
    </border>
    <border>
      <left style="thick"/>
      <right style="thin"/>
      <top style="thin"/>
      <bottom style="thin"/>
    </border>
    <border>
      <left style="thin"/>
      <right style="thick"/>
      <top style="thin"/>
      <bottom style="thin"/>
    </border>
    <border>
      <left style="thick"/>
      <right style="thick"/>
      <top style="thin"/>
      <bottom style="thin"/>
    </border>
    <border>
      <left style="thick"/>
      <right style="thin"/>
      <top style="thin"/>
      <bottom style="double"/>
    </border>
    <border>
      <left style="thin"/>
      <right>
        <color indexed="63"/>
      </right>
      <top style="thin"/>
      <bottom style="double"/>
    </border>
    <border>
      <left style="thin"/>
      <right style="thin"/>
      <top style="thin"/>
      <bottom style="double"/>
    </border>
    <border>
      <left style="thin"/>
      <right style="thick"/>
      <top style="thin"/>
      <bottom style="double"/>
    </border>
    <border>
      <left style="thick"/>
      <right style="thick"/>
      <top style="thin"/>
      <bottom style="double"/>
    </border>
    <border>
      <left>
        <color indexed="63"/>
      </left>
      <right style="thin"/>
      <top style="thin"/>
      <bottom style="double"/>
    </border>
    <border>
      <left style="thick"/>
      <right style="thin"/>
      <top/>
      <bottom style="thick"/>
    </border>
    <border>
      <left style="thin"/>
      <right/>
      <top/>
      <bottom style="thick"/>
    </border>
    <border>
      <left style="thin"/>
      <right style="thin"/>
      <top/>
      <bottom style="thick"/>
    </border>
    <border>
      <left style="thin"/>
      <right style="thick"/>
      <top/>
      <bottom style="thick"/>
    </border>
    <border>
      <left style="thick"/>
      <right style="thick"/>
      <top/>
      <bottom style="thick"/>
    </border>
    <border>
      <left/>
      <right style="thin"/>
      <top/>
      <bottom style="thick"/>
    </border>
    <border>
      <left style="thick"/>
      <right style="thin"/>
      <top style="thick"/>
      <bottom/>
    </border>
    <border>
      <left style="thick"/>
      <right style="thin"/>
      <top/>
      <bottom/>
    </border>
    <border>
      <left style="thick"/>
      <right style="thin"/>
      <top/>
      <bottom style="thin"/>
    </border>
    <border>
      <left style="thin"/>
      <right style="thick"/>
      <top style="thin"/>
      <bottom/>
    </border>
    <border>
      <left style="thick"/>
      <right/>
      <top style="thin"/>
      <bottom style="thin"/>
    </border>
    <border>
      <left style="thick"/>
      <right/>
      <top/>
      <bottom/>
    </border>
    <border>
      <left style="thick"/>
      <right/>
      <top/>
      <bottom style="thin"/>
    </border>
    <border>
      <left/>
      <right/>
      <top/>
      <bottom style="thick"/>
    </border>
    <border>
      <left style="thin"/>
      <right style="thick"/>
      <top/>
      <bottom/>
    </border>
    <border>
      <left style="thin"/>
      <right style="medium"/>
      <top/>
      <bottom style="thick"/>
    </border>
    <border>
      <left style="thick"/>
      <right/>
      <top style="double"/>
      <bottom style="thick"/>
    </border>
    <border>
      <left style="thick"/>
      <right style="thin"/>
      <top style="double"/>
      <bottom style="thick"/>
    </border>
    <border>
      <left style="thin"/>
      <right style="thin"/>
      <top style="double"/>
      <bottom style="thick"/>
    </border>
    <border>
      <left style="thin"/>
      <right style="thick"/>
      <top style="double"/>
      <bottom style="thick"/>
    </border>
    <border>
      <left/>
      <right style="thin"/>
      <top style="double"/>
      <bottom style="thick"/>
    </border>
    <border>
      <left style="thick"/>
      <right/>
      <top style="thin"/>
      <bottom style="double"/>
    </border>
    <border>
      <left>
        <color indexed="63"/>
      </left>
      <right>
        <color indexed="63"/>
      </right>
      <top style="thin"/>
      <bottom>
        <color indexed="63"/>
      </bottom>
    </border>
    <border>
      <left style="hair"/>
      <right style="thin"/>
      <top>
        <color indexed="63"/>
      </top>
      <bottom>
        <color indexed="63"/>
      </bottom>
    </border>
    <border>
      <left style="thick"/>
      <right/>
      <top/>
      <bottom style="thick"/>
    </border>
    <border>
      <left style="thin"/>
      <right style="thick"/>
      <top style="medium"/>
      <bottom style="thin"/>
    </border>
    <border>
      <left style="thin"/>
      <right style="thick"/>
      <top style="thin"/>
      <bottom style="medium"/>
    </border>
    <border>
      <left style="thick"/>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ck"/>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hair"/>
      <right style="thin"/>
      <top style="thin"/>
      <bottom style="double"/>
    </border>
    <border>
      <left style="thin"/>
      <right style="hair"/>
      <top style="thin"/>
      <bottom style="double"/>
    </border>
    <border>
      <left style="thin"/>
      <right style="thin"/>
      <top>
        <color indexed="63"/>
      </top>
      <bottom style="hair"/>
    </border>
    <border>
      <left style="thin"/>
      <right>
        <color indexed="63"/>
      </right>
      <top style="thin"/>
      <bottom style="hair"/>
    </border>
    <border>
      <left style="hair"/>
      <right style="thin"/>
      <top style="thin"/>
      <bottom style="hair"/>
    </border>
    <border>
      <left style="thin"/>
      <right style="hair"/>
      <top style="thin"/>
      <bottom style="hair"/>
    </border>
    <border>
      <left>
        <color indexed="63"/>
      </left>
      <right style="thin"/>
      <top style="thin"/>
      <bottom style="hair"/>
    </border>
    <border>
      <left style="thin"/>
      <right style="medium"/>
      <top style="thin"/>
      <bottom style="thin"/>
    </border>
    <border>
      <left style="thin"/>
      <right style="medium"/>
      <top style="thin"/>
      <bottom style="double"/>
    </border>
    <border>
      <left>
        <color indexed="63"/>
      </left>
      <right>
        <color indexed="63"/>
      </right>
      <top style="thin"/>
      <bottom style="double"/>
    </border>
    <border>
      <left style="thin"/>
      <right/>
      <top style="double"/>
      <bottom style="thin"/>
    </border>
    <border>
      <left style="double"/>
      <right style="thin"/>
      <top style="double"/>
      <bottom/>
    </border>
    <border>
      <left style="thin"/>
      <right style="thin"/>
      <top style="double"/>
      <bottom/>
    </border>
    <border>
      <left style="thin"/>
      <right>
        <color indexed="63"/>
      </right>
      <top style="double"/>
      <bottom/>
    </border>
    <border>
      <left style="double"/>
      <right style="thin"/>
      <top style="thin"/>
      <bottom style="thin"/>
    </border>
    <border>
      <left style="double"/>
      <right style="thin"/>
      <top style="thin"/>
      <bottom style="thick"/>
    </border>
    <border>
      <left style="thin"/>
      <right style="thin"/>
      <top style="thin"/>
      <bottom style="thick"/>
    </border>
    <border>
      <left style="thin"/>
      <right>
        <color indexed="63"/>
      </right>
      <top style="thin"/>
      <bottom style="thick"/>
    </border>
    <border>
      <left style="thick"/>
      <right style="thin"/>
      <top style="double"/>
      <bottom/>
    </border>
    <border>
      <left style="thin"/>
      <right style="thick"/>
      <top style="double"/>
      <bottom/>
    </border>
    <border>
      <left>
        <color indexed="63"/>
      </left>
      <right>
        <color indexed="63"/>
      </right>
      <top style="double"/>
      <bottom/>
    </border>
    <border>
      <left style="thick"/>
      <right style="thin"/>
      <top style="thin"/>
      <bottom style="thick"/>
    </border>
    <border>
      <left style="thin"/>
      <right style="thick"/>
      <top style="thin"/>
      <bottom style="thick"/>
    </border>
    <border>
      <left>
        <color indexed="63"/>
      </left>
      <right>
        <color indexed="63"/>
      </right>
      <top style="thin"/>
      <bottom style="thick"/>
    </border>
    <border>
      <left style="thin"/>
      <right style="thin"/>
      <top style="thick"/>
      <bottom style="thin"/>
    </border>
    <border>
      <left style="thin"/>
      <right style="thick"/>
      <top style="thick"/>
      <bottom style="thin"/>
    </border>
    <border>
      <left/>
      <right style="thin"/>
      <top style="thick"/>
      <bottom style="thin"/>
    </border>
    <border>
      <left style="thick"/>
      <right style="thick"/>
      <top style="thick"/>
      <bottom style="thin"/>
    </border>
    <border>
      <left style="thick"/>
      <right style="thin"/>
      <top style="thick"/>
      <bottom style="thin"/>
    </border>
    <border>
      <left style="thin"/>
      <right/>
      <top style="thick"/>
      <bottom style="thin"/>
    </border>
    <border>
      <left style="thin"/>
      <right/>
      <top style="thick"/>
      <bottom/>
    </border>
    <border>
      <left/>
      <right/>
      <top style="thick"/>
      <bottom/>
    </border>
    <border>
      <left/>
      <right style="thick"/>
      <top style="thick"/>
      <bottom/>
    </border>
    <border>
      <left style="thin"/>
      <right style="thin"/>
      <top style="thick"/>
      <bottom/>
    </border>
    <border>
      <left/>
      <right style="thick"/>
      <top style="thick"/>
      <bottom style="thin"/>
    </border>
    <border>
      <left/>
      <right style="thick"/>
      <top/>
      <bottom/>
    </border>
    <border>
      <left/>
      <right style="thin"/>
      <top style="thick"/>
      <bottom/>
    </border>
    <border>
      <left style="thick"/>
      <right style="thin"/>
      <top style="thin"/>
      <bottom/>
    </border>
    <border>
      <left style="thick"/>
      <right/>
      <top style="thick"/>
      <bottom/>
    </border>
    <border>
      <left style="thick"/>
      <right/>
      <top style="thick"/>
      <bottom style="thin"/>
    </border>
    <border>
      <left/>
      <right/>
      <top style="thick"/>
      <bottom style="thin"/>
    </border>
    <border>
      <left style="thick"/>
      <right style="thick"/>
      <top style="thick"/>
      <bottom/>
    </border>
    <border>
      <left style="thick"/>
      <right style="thick"/>
      <top/>
      <bottom/>
    </border>
    <border>
      <left style="thin"/>
      <right style="thick"/>
      <top/>
      <bottom style="thin"/>
    </border>
    <border>
      <left/>
      <right style="thick"/>
      <top style="thin"/>
      <bottom/>
    </border>
    <border>
      <left/>
      <right style="thick"/>
      <top/>
      <bottom style="thin"/>
    </border>
    <border>
      <left/>
      <right style="thick"/>
      <top style="thin"/>
      <bottom style="thin"/>
    </border>
    <border>
      <left style="thin"/>
      <right style="thick"/>
      <top style="thick"/>
      <bottom/>
    </border>
    <border>
      <left style="thick"/>
      <right style="thick"/>
      <top/>
      <bottom style="thin"/>
    </border>
    <border>
      <left style="thin"/>
      <right style="medium"/>
      <top style="medium"/>
      <bottom style="thin"/>
    </border>
    <border>
      <left style="thick"/>
      <right style="thick"/>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1"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749">
    <xf numFmtId="0" fontId="0" fillId="0" borderId="0" xfId="0" applyAlignment="1">
      <alignment/>
    </xf>
    <xf numFmtId="0" fontId="3" fillId="0" borderId="0" xfId="62" applyFont="1" applyFill="1" applyAlignment="1">
      <alignment vertical="center"/>
      <protection/>
    </xf>
    <xf numFmtId="0" fontId="3" fillId="0" borderId="0" xfId="62" applyFont="1" applyFill="1">
      <alignment/>
      <protection/>
    </xf>
    <xf numFmtId="0" fontId="5" fillId="0" borderId="10" xfId="62" applyFont="1" applyFill="1" applyBorder="1" applyAlignment="1">
      <alignment horizontal="center" vertical="center"/>
      <protection/>
    </xf>
    <xf numFmtId="0" fontId="5" fillId="0" borderId="11" xfId="62" applyFont="1" applyFill="1" applyBorder="1" applyAlignment="1">
      <alignment vertical="center"/>
      <protection/>
    </xf>
    <xf numFmtId="0" fontId="5" fillId="0" borderId="12" xfId="62" applyFont="1" applyFill="1" applyBorder="1" applyAlignment="1">
      <alignment vertical="center"/>
      <protection/>
    </xf>
    <xf numFmtId="0" fontId="5" fillId="0" borderId="13" xfId="62" applyFont="1" applyFill="1" applyBorder="1" applyAlignment="1">
      <alignment vertical="center"/>
      <protection/>
    </xf>
    <xf numFmtId="0" fontId="5" fillId="0" borderId="0" xfId="62" applyFont="1" applyFill="1" applyBorder="1" applyAlignment="1">
      <alignment vertical="center"/>
      <protection/>
    </xf>
    <xf numFmtId="0" fontId="5" fillId="0" borderId="14" xfId="62" applyFont="1" applyFill="1" applyBorder="1" applyAlignment="1">
      <alignment vertical="center"/>
      <protection/>
    </xf>
    <xf numFmtId="0" fontId="5" fillId="0" borderId="15" xfId="62" applyFont="1" applyFill="1" applyBorder="1" applyAlignment="1">
      <alignment vertical="center"/>
      <protection/>
    </xf>
    <xf numFmtId="0" fontId="5" fillId="0" borderId="16"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5" fillId="0" borderId="23" xfId="62" applyFont="1" applyFill="1" applyBorder="1" applyAlignment="1">
      <alignment vertical="center"/>
      <protection/>
    </xf>
    <xf numFmtId="0" fontId="5" fillId="0" borderId="20" xfId="62" applyFont="1" applyFill="1" applyBorder="1" applyAlignment="1">
      <alignment horizontal="center" vertical="center"/>
      <protection/>
    </xf>
    <xf numFmtId="0" fontId="5" fillId="0" borderId="24" xfId="62" applyFont="1" applyFill="1" applyBorder="1" applyAlignment="1">
      <alignment vertical="center"/>
      <protection/>
    </xf>
    <xf numFmtId="0" fontId="5" fillId="0" borderId="25" xfId="62" applyFont="1" applyFill="1" applyBorder="1" applyAlignment="1">
      <alignment vertical="center"/>
      <protection/>
    </xf>
    <xf numFmtId="0" fontId="5" fillId="0" borderId="26" xfId="62" applyFont="1" applyFill="1" applyBorder="1" applyAlignment="1">
      <alignment vertical="center"/>
      <protection/>
    </xf>
    <xf numFmtId="0" fontId="5" fillId="0" borderId="27" xfId="62" applyFont="1" applyFill="1" applyBorder="1" applyAlignment="1">
      <alignment vertical="center"/>
      <protection/>
    </xf>
    <xf numFmtId="180" fontId="5" fillId="0" borderId="17" xfId="62" applyNumberFormat="1" applyFont="1" applyFill="1" applyBorder="1" applyAlignment="1">
      <alignment horizontal="right" vertical="center" shrinkToFit="1"/>
      <protection/>
    </xf>
    <xf numFmtId="180" fontId="5" fillId="0" borderId="28" xfId="62" applyNumberFormat="1" applyFont="1" applyFill="1" applyBorder="1" applyAlignment="1">
      <alignment horizontal="right" vertical="center" shrinkToFit="1"/>
      <protection/>
    </xf>
    <xf numFmtId="180" fontId="5" fillId="0" borderId="29" xfId="62" applyNumberFormat="1" applyFont="1" applyFill="1" applyBorder="1" applyAlignment="1">
      <alignment horizontal="right" vertical="center" shrinkToFit="1"/>
      <protection/>
    </xf>
    <xf numFmtId="180" fontId="5" fillId="0" borderId="30" xfId="62" applyNumberFormat="1" applyFont="1" applyFill="1" applyBorder="1" applyAlignment="1">
      <alignment horizontal="right" vertical="center" shrinkToFit="1"/>
      <protection/>
    </xf>
    <xf numFmtId="180" fontId="5" fillId="0" borderId="19" xfId="62" applyNumberFormat="1" applyFont="1" applyFill="1" applyBorder="1" applyAlignment="1">
      <alignment horizontal="right" vertical="center" shrinkToFit="1"/>
      <protection/>
    </xf>
    <xf numFmtId="0" fontId="5" fillId="0" borderId="21" xfId="62" applyFont="1" applyFill="1" applyBorder="1" applyAlignment="1">
      <alignment horizontal="center" vertical="center"/>
      <protection/>
    </xf>
    <xf numFmtId="180" fontId="5" fillId="0" borderId="21" xfId="62" applyNumberFormat="1" applyFont="1" applyFill="1" applyBorder="1" applyAlignment="1">
      <alignment horizontal="right" vertical="center" shrinkToFit="1"/>
      <protection/>
    </xf>
    <xf numFmtId="182" fontId="5" fillId="0" borderId="31" xfId="62" applyNumberFormat="1" applyFont="1" applyFill="1" applyBorder="1" applyAlignment="1">
      <alignment horizontal="right" vertical="center" shrinkToFit="1"/>
      <protection/>
    </xf>
    <xf numFmtId="182" fontId="5" fillId="0" borderId="32" xfId="62" applyNumberFormat="1" applyFont="1" applyFill="1" applyBorder="1" applyAlignment="1">
      <alignment horizontal="right" vertical="center" shrinkToFit="1"/>
      <protection/>
    </xf>
    <xf numFmtId="0" fontId="5" fillId="0" borderId="33" xfId="62" applyFont="1" applyFill="1" applyBorder="1" applyAlignment="1">
      <alignment horizontal="center" vertical="center"/>
      <protection/>
    </xf>
    <xf numFmtId="182" fontId="5" fillId="0" borderId="23" xfId="62" applyNumberFormat="1" applyFont="1" applyFill="1" applyBorder="1" applyAlignment="1">
      <alignment horizontal="right" vertical="center" shrinkToFit="1"/>
      <protection/>
    </xf>
    <xf numFmtId="182" fontId="5" fillId="0" borderId="27" xfId="62" applyNumberFormat="1" applyFont="1" applyFill="1" applyBorder="1" applyAlignment="1">
      <alignment horizontal="right" vertical="center" shrinkToFit="1"/>
      <protection/>
    </xf>
    <xf numFmtId="182" fontId="5" fillId="0" borderId="34" xfId="62" applyNumberFormat="1" applyFont="1" applyFill="1" applyBorder="1" applyAlignment="1">
      <alignment horizontal="right" vertical="center" shrinkToFit="1"/>
      <protection/>
    </xf>
    <xf numFmtId="182" fontId="5" fillId="0" borderId="35" xfId="62" applyNumberFormat="1" applyFont="1" applyFill="1" applyBorder="1" applyAlignment="1">
      <alignment horizontal="right" vertical="center" shrinkToFit="1"/>
      <protection/>
    </xf>
    <xf numFmtId="0" fontId="5" fillId="0" borderId="22" xfId="62" applyFont="1" applyFill="1" applyBorder="1" applyAlignment="1">
      <alignment horizontal="center" vertical="center"/>
      <protection/>
    </xf>
    <xf numFmtId="0" fontId="0" fillId="0" borderId="0" xfId="62" applyFont="1" applyFill="1">
      <alignment/>
      <protection/>
    </xf>
    <xf numFmtId="0" fontId="0" fillId="0" borderId="0" xfId="62" applyFont="1" applyFill="1" applyAlignment="1">
      <alignment vertical="center"/>
      <protection/>
    </xf>
    <xf numFmtId="182" fontId="5" fillId="0" borderId="36" xfId="62" applyNumberFormat="1" applyFont="1" applyFill="1" applyBorder="1" applyAlignment="1">
      <alignment horizontal="right" vertical="center" shrinkToFit="1"/>
      <protection/>
    </xf>
    <xf numFmtId="182" fontId="5" fillId="0" borderId="22" xfId="62" applyNumberFormat="1" applyFont="1" applyFill="1" applyBorder="1" applyAlignment="1">
      <alignment horizontal="right" vertical="center" shrinkToFit="1"/>
      <protection/>
    </xf>
    <xf numFmtId="0" fontId="5" fillId="0" borderId="14" xfId="62" applyFont="1" applyFill="1" applyBorder="1" applyAlignment="1">
      <alignment horizontal="center" vertical="center"/>
      <protection/>
    </xf>
    <xf numFmtId="183" fontId="5" fillId="0" borderId="37" xfId="62" applyNumberFormat="1" applyFont="1" applyFill="1" applyBorder="1" applyAlignment="1" applyProtection="1">
      <alignment horizontal="right" vertical="center" shrinkToFit="1"/>
      <protection/>
    </xf>
    <xf numFmtId="183" fontId="5" fillId="0" borderId="38" xfId="62" applyNumberFormat="1" applyFont="1" applyFill="1" applyBorder="1" applyAlignment="1" applyProtection="1">
      <alignment horizontal="right" vertical="center" shrinkToFit="1"/>
      <protection hidden="1"/>
    </xf>
    <xf numFmtId="183" fontId="5" fillId="0" borderId="39" xfId="62" applyNumberFormat="1" applyFont="1" applyFill="1" applyBorder="1" applyAlignment="1" applyProtection="1">
      <alignment horizontal="right" vertical="center" shrinkToFit="1"/>
      <protection/>
    </xf>
    <xf numFmtId="183" fontId="5" fillId="0" borderId="38" xfId="62" applyNumberFormat="1" applyFont="1" applyFill="1" applyBorder="1" applyAlignment="1" applyProtection="1">
      <alignment horizontal="right" vertical="center" shrinkToFit="1"/>
      <protection/>
    </xf>
    <xf numFmtId="183" fontId="5" fillId="0" borderId="40" xfId="62" applyNumberFormat="1" applyFont="1" applyFill="1" applyBorder="1" applyAlignment="1" applyProtection="1">
      <alignment horizontal="right" vertical="center" shrinkToFit="1"/>
      <protection locked="0"/>
    </xf>
    <xf numFmtId="183" fontId="5" fillId="0" borderId="37" xfId="62" applyNumberFormat="1" applyFont="1" applyFill="1" applyBorder="1" applyAlignment="1" applyProtection="1">
      <alignment horizontal="right" vertical="center" shrinkToFit="1"/>
      <protection locked="0"/>
    </xf>
    <xf numFmtId="183" fontId="5" fillId="0" borderId="41" xfId="62" applyNumberFormat="1" applyFont="1" applyFill="1" applyBorder="1" applyAlignment="1">
      <alignment horizontal="right" vertical="center"/>
      <protection/>
    </xf>
    <xf numFmtId="183" fontId="5" fillId="0" borderId="15" xfId="62" applyNumberFormat="1" applyFont="1" applyFill="1" applyBorder="1" applyAlignment="1">
      <alignment horizontal="right" vertical="center"/>
      <protection/>
    </xf>
    <xf numFmtId="183" fontId="5" fillId="0" borderId="42" xfId="62" applyNumberFormat="1" applyFont="1" applyFill="1" applyBorder="1" applyAlignment="1">
      <alignment horizontal="right" vertical="center"/>
      <protection/>
    </xf>
    <xf numFmtId="183" fontId="5" fillId="0" borderId="43" xfId="62" applyNumberFormat="1" applyFont="1" applyFill="1" applyBorder="1" applyAlignment="1">
      <alignment horizontal="right" vertical="center"/>
      <protection/>
    </xf>
    <xf numFmtId="183" fontId="5" fillId="0" borderId="14" xfId="62" applyNumberFormat="1" applyFont="1" applyFill="1" applyBorder="1" applyAlignment="1">
      <alignment horizontal="right" vertical="center"/>
      <protection/>
    </xf>
    <xf numFmtId="182" fontId="5" fillId="0" borderId="44" xfId="62" applyNumberFormat="1" applyFont="1" applyFill="1" applyBorder="1" applyAlignment="1">
      <alignment horizontal="right" vertical="center" shrinkToFit="1"/>
      <protection/>
    </xf>
    <xf numFmtId="182" fontId="5" fillId="0" borderId="18" xfId="62" applyNumberFormat="1" applyFont="1" applyFill="1" applyBorder="1" applyAlignment="1">
      <alignment horizontal="right" vertical="center" shrinkToFit="1"/>
      <protection/>
    </xf>
    <xf numFmtId="182" fontId="5" fillId="0" borderId="38" xfId="62" applyNumberFormat="1" applyFont="1" applyFill="1" applyBorder="1" applyAlignment="1" applyProtection="1">
      <alignment horizontal="right" vertical="center" shrinkToFit="1"/>
      <protection hidden="1"/>
    </xf>
    <xf numFmtId="182" fontId="5" fillId="0" borderId="39" xfId="62" applyNumberFormat="1" applyFont="1" applyFill="1" applyBorder="1" applyAlignment="1" applyProtection="1">
      <alignment horizontal="right" vertical="center" shrinkToFit="1"/>
      <protection/>
    </xf>
    <xf numFmtId="182" fontId="5" fillId="0" borderId="38" xfId="62" applyNumberFormat="1" applyFont="1" applyFill="1" applyBorder="1" applyAlignment="1" applyProtection="1">
      <alignment horizontal="right" vertical="center" shrinkToFit="1"/>
      <protection/>
    </xf>
    <xf numFmtId="182" fontId="5" fillId="0" borderId="45" xfId="62" applyNumberFormat="1" applyFont="1" applyFill="1" applyBorder="1" applyAlignment="1" applyProtection="1">
      <alignment horizontal="right" vertical="center" shrinkToFit="1"/>
      <protection/>
    </xf>
    <xf numFmtId="182" fontId="5" fillId="0" borderId="46" xfId="62" applyNumberFormat="1" applyFont="1" applyFill="1" applyBorder="1" applyAlignment="1" applyProtection="1">
      <alignment horizontal="right" vertical="center" shrinkToFit="1"/>
      <protection/>
    </xf>
    <xf numFmtId="182" fontId="5" fillId="0" borderId="36" xfId="62" applyNumberFormat="1" applyFont="1" applyFill="1" applyBorder="1" applyAlignment="1" applyProtection="1">
      <alignment horizontal="right" vertical="center" shrinkToFit="1"/>
      <protection/>
    </xf>
    <xf numFmtId="182" fontId="5" fillId="0" borderId="34" xfId="62" applyNumberFormat="1" applyFont="1" applyFill="1" applyBorder="1" applyAlignment="1" applyProtection="1">
      <alignment horizontal="right" vertical="center" shrinkToFit="1"/>
      <protection/>
    </xf>
    <xf numFmtId="182" fontId="5" fillId="0" borderId="22" xfId="62" applyNumberFormat="1" applyFont="1" applyFill="1" applyBorder="1" applyAlignment="1" applyProtection="1">
      <alignment horizontal="right" vertical="center" shrinkToFit="1"/>
      <protection/>
    </xf>
    <xf numFmtId="182" fontId="5" fillId="0" borderId="35" xfId="62" applyNumberFormat="1" applyFont="1" applyFill="1" applyBorder="1" applyAlignment="1" applyProtection="1">
      <alignment horizontal="right" vertical="center" shrinkToFit="1"/>
      <protection/>
    </xf>
    <xf numFmtId="0" fontId="5" fillId="0" borderId="47" xfId="62" applyFont="1" applyFill="1" applyBorder="1" applyAlignment="1">
      <alignment horizontal="center" vertical="center"/>
      <protection/>
    </xf>
    <xf numFmtId="0" fontId="5" fillId="0" borderId="48" xfId="62" applyFont="1" applyFill="1" applyBorder="1" applyAlignment="1">
      <alignment horizontal="center" vertical="center"/>
      <protection/>
    </xf>
    <xf numFmtId="183" fontId="5" fillId="0" borderId="44" xfId="62" applyNumberFormat="1" applyFont="1" applyFill="1" applyBorder="1" applyAlignment="1">
      <alignment horizontal="right" vertical="center" shrinkToFit="1"/>
      <protection/>
    </xf>
    <xf numFmtId="183" fontId="5" fillId="0" borderId="18" xfId="62" applyNumberFormat="1" applyFont="1" applyFill="1" applyBorder="1" applyAlignment="1">
      <alignment horizontal="right" vertical="center" shrinkToFit="1"/>
      <protection/>
    </xf>
    <xf numFmtId="180" fontId="5" fillId="0" borderId="47" xfId="62" applyNumberFormat="1" applyFont="1" applyFill="1" applyBorder="1" applyAlignment="1">
      <alignment horizontal="right" vertical="center" shrinkToFit="1"/>
      <protection/>
    </xf>
    <xf numFmtId="182" fontId="5" fillId="0" borderId="49" xfId="62" applyNumberFormat="1" applyFont="1" applyFill="1" applyBorder="1" applyAlignment="1">
      <alignment horizontal="right" vertical="center" shrinkToFit="1"/>
      <protection/>
    </xf>
    <xf numFmtId="182" fontId="5" fillId="0" borderId="25" xfId="62" applyNumberFormat="1" applyFont="1" applyFill="1" applyBorder="1" applyAlignment="1">
      <alignment horizontal="right" vertical="center" shrinkToFit="1"/>
      <protection/>
    </xf>
    <xf numFmtId="182" fontId="5" fillId="0" borderId="50" xfId="62" applyNumberFormat="1" applyFont="1" applyFill="1" applyBorder="1" applyAlignment="1">
      <alignment horizontal="right" vertical="center"/>
      <protection/>
    </xf>
    <xf numFmtId="182" fontId="5" fillId="0" borderId="51" xfId="62" applyNumberFormat="1" applyFont="1" applyFill="1" applyBorder="1" applyAlignment="1">
      <alignment horizontal="right" vertical="center"/>
      <protection/>
    </xf>
    <xf numFmtId="182" fontId="5" fillId="0" borderId="50" xfId="62" applyNumberFormat="1" applyFont="1" applyFill="1" applyBorder="1" applyAlignment="1" applyProtection="1">
      <alignment horizontal="right" vertical="center" shrinkToFit="1"/>
      <protection/>
    </xf>
    <xf numFmtId="182" fontId="5" fillId="0" borderId="50" xfId="62" applyNumberFormat="1" applyFont="1" applyFill="1" applyBorder="1" applyAlignment="1" applyProtection="1">
      <alignment horizontal="right" vertical="center" shrinkToFit="1"/>
      <protection hidden="1"/>
    </xf>
    <xf numFmtId="0" fontId="4" fillId="0" borderId="0" xfId="62" applyFont="1" applyFill="1">
      <alignment/>
      <protection/>
    </xf>
    <xf numFmtId="0" fontId="4" fillId="0" borderId="0" xfId="62" applyFont="1" applyFill="1" applyAlignment="1">
      <alignment vertical="center"/>
      <protection/>
    </xf>
    <xf numFmtId="0" fontId="2" fillId="0" borderId="19"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5" fillId="0" borderId="52" xfId="62" applyFont="1" applyFill="1" applyBorder="1" applyAlignment="1">
      <alignment horizontal="center" vertical="center"/>
      <protection/>
    </xf>
    <xf numFmtId="183" fontId="5" fillId="0" borderId="53" xfId="62" applyNumberFormat="1" applyFont="1" applyFill="1" applyBorder="1" applyAlignment="1">
      <alignment horizontal="right" vertical="center" shrinkToFit="1"/>
      <protection/>
    </xf>
    <xf numFmtId="183" fontId="5" fillId="0" borderId="41" xfId="62" applyNumberFormat="1" applyFont="1" applyFill="1" applyBorder="1" applyAlignment="1">
      <alignment horizontal="right" vertical="center" shrinkToFit="1"/>
      <protection/>
    </xf>
    <xf numFmtId="183" fontId="5" fillId="0" borderId="16" xfId="62" applyNumberFormat="1" applyFont="1" applyFill="1" applyBorder="1" applyAlignment="1">
      <alignment horizontal="right" vertical="center"/>
      <protection/>
    </xf>
    <xf numFmtId="179" fontId="0" fillId="0" borderId="0" xfId="62" applyNumberFormat="1" applyFont="1" applyFill="1">
      <alignment/>
      <protection/>
    </xf>
    <xf numFmtId="183" fontId="5" fillId="0" borderId="45" xfId="62" applyNumberFormat="1" applyFont="1" applyFill="1" applyBorder="1" applyAlignment="1" applyProtection="1">
      <alignment horizontal="right" vertical="center" shrinkToFit="1"/>
      <protection/>
    </xf>
    <xf numFmtId="183" fontId="5" fillId="0" borderId="36" xfId="62" applyNumberFormat="1" applyFont="1" applyFill="1" applyBorder="1" applyAlignment="1" applyProtection="1">
      <alignment horizontal="right" vertical="center" shrinkToFit="1"/>
      <protection/>
    </xf>
    <xf numFmtId="183" fontId="5" fillId="0" borderId="22" xfId="62" applyNumberFormat="1" applyFont="1" applyFill="1" applyBorder="1" applyAlignment="1" applyProtection="1">
      <alignment horizontal="right" vertical="center" shrinkToFit="1"/>
      <protection/>
    </xf>
    <xf numFmtId="180" fontId="5" fillId="0" borderId="54" xfId="62" applyNumberFormat="1" applyFont="1" applyFill="1" applyBorder="1" applyAlignment="1">
      <alignment horizontal="right" vertical="center" shrinkToFit="1"/>
      <protection/>
    </xf>
    <xf numFmtId="180" fontId="5" fillId="0" borderId="55" xfId="62" applyNumberFormat="1" applyFont="1" applyFill="1" applyBorder="1" applyAlignment="1">
      <alignment horizontal="right" vertical="center" shrinkToFit="1"/>
      <protection/>
    </xf>
    <xf numFmtId="180" fontId="5" fillId="0" borderId="56" xfId="62" applyNumberFormat="1" applyFont="1" applyFill="1" applyBorder="1" applyAlignment="1">
      <alignment horizontal="right" vertical="center" shrinkToFit="1"/>
      <protection/>
    </xf>
    <xf numFmtId="186" fontId="5" fillId="0" borderId="57" xfId="62" applyNumberFormat="1" applyFont="1" applyFill="1" applyBorder="1" applyAlignment="1">
      <alignment horizontal="right" vertical="center" shrinkToFit="1"/>
      <protection/>
    </xf>
    <xf numFmtId="180" fontId="5" fillId="0" borderId="58" xfId="62" applyNumberFormat="1" applyFont="1" applyFill="1" applyBorder="1" applyAlignment="1">
      <alignment horizontal="right" vertical="center" shrinkToFit="1"/>
      <protection/>
    </xf>
    <xf numFmtId="186" fontId="5" fillId="0" borderId="59" xfId="62" applyNumberFormat="1" applyFont="1" applyFill="1" applyBorder="1" applyAlignment="1">
      <alignment horizontal="right" vertical="center" shrinkToFit="1"/>
      <protection/>
    </xf>
    <xf numFmtId="181" fontId="5" fillId="0" borderId="57" xfId="62" applyNumberFormat="1" applyFont="1" applyFill="1" applyBorder="1" applyAlignment="1">
      <alignment horizontal="right" vertical="center" shrinkToFit="1"/>
      <protection/>
    </xf>
    <xf numFmtId="181" fontId="5" fillId="0" borderId="55" xfId="62" applyNumberFormat="1" applyFont="1" applyFill="1" applyBorder="1" applyAlignment="1">
      <alignment horizontal="right" vertical="center" shrinkToFit="1"/>
      <protection/>
    </xf>
    <xf numFmtId="182" fontId="5" fillId="0" borderId="60" xfId="62" applyNumberFormat="1" applyFont="1" applyFill="1" applyBorder="1" applyAlignment="1">
      <alignment horizontal="right" vertical="center" shrinkToFit="1"/>
      <protection/>
    </xf>
    <xf numFmtId="180" fontId="5" fillId="0" borderId="13" xfId="62" applyNumberFormat="1" applyFont="1" applyFill="1" applyBorder="1" applyAlignment="1">
      <alignment horizontal="right" vertical="center" shrinkToFit="1"/>
      <protection/>
    </xf>
    <xf numFmtId="183" fontId="5" fillId="0" borderId="45" xfId="62" applyNumberFormat="1" applyFont="1" applyFill="1" applyBorder="1" applyAlignment="1">
      <alignment horizontal="right" vertical="center" shrinkToFit="1"/>
      <protection/>
    </xf>
    <xf numFmtId="180" fontId="5" fillId="0" borderId="61" xfId="62" applyNumberFormat="1" applyFont="1" applyFill="1" applyBorder="1" applyAlignment="1">
      <alignment horizontal="right" vertical="center" shrinkToFit="1"/>
      <protection/>
    </xf>
    <xf numFmtId="183" fontId="5" fillId="0" borderId="46" xfId="62" applyNumberFormat="1" applyFont="1" applyFill="1" applyBorder="1" applyAlignment="1">
      <alignment horizontal="right" vertical="center" shrinkToFit="1"/>
      <protection/>
    </xf>
    <xf numFmtId="183" fontId="5" fillId="0" borderId="55" xfId="62" applyNumberFormat="1" applyFont="1" applyFill="1" applyBorder="1" applyAlignment="1">
      <alignment horizontal="right" vertical="center" shrinkToFit="1"/>
      <protection/>
    </xf>
    <xf numFmtId="182" fontId="5" fillId="0" borderId="57" xfId="62" applyNumberFormat="1" applyFont="1" applyFill="1" applyBorder="1" applyAlignment="1">
      <alignment horizontal="right" vertical="center" shrinkToFit="1"/>
      <protection/>
    </xf>
    <xf numFmtId="182" fontId="5" fillId="0" borderId="55" xfId="62" applyNumberFormat="1" applyFont="1" applyFill="1" applyBorder="1" applyAlignment="1">
      <alignment horizontal="right" vertical="center" shrinkToFit="1"/>
      <protection/>
    </xf>
    <xf numFmtId="182" fontId="5" fillId="0" borderId="62" xfId="62" applyNumberFormat="1" applyFont="1" applyFill="1" applyBorder="1" applyAlignment="1" applyProtection="1">
      <alignment horizontal="right" vertical="center" shrinkToFit="1"/>
      <protection/>
    </xf>
    <xf numFmtId="180" fontId="3" fillId="0" borderId="0" xfId="62" applyNumberFormat="1" applyFont="1" applyFill="1" applyAlignment="1">
      <alignment vertical="center"/>
      <protection/>
    </xf>
    <xf numFmtId="180" fontId="0" fillId="0" borderId="0" xfId="62" applyNumberFormat="1" applyFont="1" applyFill="1" applyAlignment="1">
      <alignment vertical="center"/>
      <protection/>
    </xf>
    <xf numFmtId="180" fontId="5" fillId="0" borderId="16" xfId="62" applyNumberFormat="1" applyFont="1" applyFill="1" applyBorder="1" applyAlignment="1">
      <alignment horizontal="center" vertical="center"/>
      <protection/>
    </xf>
    <xf numFmtId="180" fontId="5" fillId="0" borderId="24" xfId="62" applyNumberFormat="1" applyFont="1" applyFill="1" applyBorder="1" applyAlignment="1" applyProtection="1">
      <alignment horizontal="right" vertical="center" shrinkToFit="1"/>
      <protection locked="0"/>
    </xf>
    <xf numFmtId="180" fontId="5" fillId="0" borderId="41" xfId="62" applyNumberFormat="1" applyFont="1" applyFill="1" applyBorder="1" applyAlignment="1" applyProtection="1">
      <alignment horizontal="right" vertical="center" shrinkToFit="1"/>
      <protection locked="0"/>
    </xf>
    <xf numFmtId="180" fontId="5" fillId="0" borderId="53" xfId="62" applyNumberFormat="1" applyFont="1" applyFill="1" applyBorder="1" applyAlignment="1" applyProtection="1">
      <alignment horizontal="right" vertical="center" shrinkToFit="1"/>
      <protection locked="0"/>
    </xf>
    <xf numFmtId="180" fontId="5" fillId="0" borderId="63" xfId="62" applyNumberFormat="1" applyFont="1" applyFill="1" applyBorder="1" applyAlignment="1">
      <alignment horizontal="right" vertical="center" shrinkToFit="1"/>
      <protection/>
    </xf>
    <xf numFmtId="180" fontId="5" fillId="0" borderId="52" xfId="62" applyNumberFormat="1" applyFont="1" applyFill="1" applyBorder="1" applyAlignment="1">
      <alignment horizontal="right" vertical="center" shrinkToFit="1"/>
      <protection/>
    </xf>
    <xf numFmtId="180" fontId="0" fillId="0" borderId="0" xfId="62" applyNumberFormat="1" applyFont="1" applyFill="1">
      <alignment/>
      <protection/>
    </xf>
    <xf numFmtId="180" fontId="5" fillId="0" borderId="17" xfId="62" applyNumberFormat="1" applyFont="1" applyFill="1" applyBorder="1" applyAlignment="1">
      <alignment horizontal="center" vertical="center"/>
      <protection/>
    </xf>
    <xf numFmtId="180" fontId="5" fillId="0" borderId="21" xfId="62" applyNumberFormat="1" applyFont="1" applyFill="1" applyBorder="1" applyAlignment="1">
      <alignment horizontal="center" vertical="center"/>
      <protection/>
    </xf>
    <xf numFmtId="180" fontId="5" fillId="0" borderId="37" xfId="62" applyNumberFormat="1" applyFont="1" applyFill="1" applyBorder="1" applyAlignment="1" applyProtection="1">
      <alignment horizontal="right" vertical="center" shrinkToFit="1"/>
      <protection/>
    </xf>
    <xf numFmtId="180" fontId="5" fillId="0" borderId="28" xfId="62" applyNumberFormat="1" applyFont="1" applyFill="1" applyBorder="1" applyAlignment="1" applyProtection="1">
      <alignment horizontal="right" vertical="center" shrinkToFit="1"/>
      <protection/>
    </xf>
    <xf numFmtId="180" fontId="5" fillId="0" borderId="11" xfId="62" applyNumberFormat="1" applyFont="1" applyFill="1" applyBorder="1" applyAlignment="1" applyProtection="1">
      <alignment horizontal="right" vertical="center" shrinkToFit="1"/>
      <protection/>
    </xf>
    <xf numFmtId="180" fontId="5" fillId="0" borderId="19" xfId="62" applyNumberFormat="1" applyFont="1" applyFill="1" applyBorder="1" applyAlignment="1">
      <alignment horizontal="center" vertical="center"/>
      <protection/>
    </xf>
    <xf numFmtId="180" fontId="5" fillId="0" borderId="61" xfId="62" applyNumberFormat="1" applyFont="1" applyFill="1" applyBorder="1" applyAlignment="1" applyProtection="1">
      <alignment horizontal="right" vertical="center" shrinkToFit="1"/>
      <protection locked="0"/>
    </xf>
    <xf numFmtId="180" fontId="5" fillId="0" borderId="40" xfId="62" applyNumberFormat="1" applyFont="1" applyFill="1" applyBorder="1" applyAlignment="1" applyProtection="1">
      <alignment horizontal="right" vertical="center" shrinkToFit="1"/>
      <protection locked="0"/>
    </xf>
    <xf numFmtId="180" fontId="5" fillId="0" borderId="64" xfId="62" applyNumberFormat="1" applyFont="1" applyFill="1" applyBorder="1" applyAlignment="1" applyProtection="1">
      <alignment horizontal="right" vertical="center" shrinkToFit="1"/>
      <protection locked="0"/>
    </xf>
    <xf numFmtId="180" fontId="5" fillId="0" borderId="30" xfId="62" applyNumberFormat="1" applyFont="1" applyFill="1" applyBorder="1" applyAlignment="1" applyProtection="1">
      <alignment horizontal="right" vertical="center" shrinkToFit="1"/>
      <protection locked="0"/>
    </xf>
    <xf numFmtId="180" fontId="5" fillId="0" borderId="19" xfId="62" applyNumberFormat="1" applyFont="1" applyFill="1" applyBorder="1" applyAlignment="1" applyProtection="1">
      <alignment horizontal="right" vertical="center" shrinkToFit="1"/>
      <protection locked="0"/>
    </xf>
    <xf numFmtId="180" fontId="5" fillId="0" borderId="37" xfId="62" applyNumberFormat="1" applyFont="1" applyFill="1" applyBorder="1" applyAlignment="1" applyProtection="1">
      <alignment horizontal="right" vertical="center" shrinkToFit="1"/>
      <protection locked="0"/>
    </xf>
    <xf numFmtId="180" fontId="5" fillId="0" borderId="11" xfId="62" applyNumberFormat="1" applyFont="1" applyFill="1" applyBorder="1" applyAlignment="1" applyProtection="1">
      <alignment horizontal="right" vertical="center" shrinkToFit="1"/>
      <protection locked="0"/>
    </xf>
    <xf numFmtId="180" fontId="5" fillId="0" borderId="28" xfId="62" applyNumberFormat="1" applyFont="1" applyFill="1" applyBorder="1" applyAlignment="1" applyProtection="1">
      <alignment horizontal="right" vertical="center" shrinkToFit="1"/>
      <protection locked="0"/>
    </xf>
    <xf numFmtId="180" fontId="5" fillId="0" borderId="21" xfId="62" applyNumberFormat="1" applyFont="1" applyFill="1" applyBorder="1" applyAlignment="1" applyProtection="1">
      <alignment horizontal="right" vertical="center" shrinkToFit="1"/>
      <protection locked="0"/>
    </xf>
    <xf numFmtId="180" fontId="3" fillId="0" borderId="0" xfId="62" applyNumberFormat="1" applyFont="1" applyFill="1">
      <alignment/>
      <protection/>
    </xf>
    <xf numFmtId="180" fontId="5" fillId="0" borderId="14" xfId="62" applyNumberFormat="1" applyFont="1" applyFill="1" applyBorder="1" applyAlignment="1">
      <alignment horizontal="center" vertical="center"/>
      <protection/>
    </xf>
    <xf numFmtId="180" fontId="5" fillId="0" borderId="13" xfId="62" applyNumberFormat="1" applyFont="1" applyFill="1" applyBorder="1" applyAlignment="1" applyProtection="1">
      <alignment horizontal="right" vertical="center" shrinkToFit="1"/>
      <protection locked="0"/>
    </xf>
    <xf numFmtId="180" fontId="5" fillId="0" borderId="47" xfId="62" applyNumberFormat="1" applyFont="1" applyFill="1" applyBorder="1" applyAlignment="1" applyProtection="1">
      <alignment horizontal="right" vertical="center" shrinkToFit="1"/>
      <protection locked="0"/>
    </xf>
    <xf numFmtId="183" fontId="5" fillId="0" borderId="44" xfId="62" applyNumberFormat="1" applyFont="1" applyFill="1" applyBorder="1" applyAlignment="1" applyProtection="1">
      <alignment horizontal="right" vertical="center" shrinkToFit="1"/>
      <protection/>
    </xf>
    <xf numFmtId="180" fontId="2" fillId="0" borderId="13" xfId="62" applyNumberFormat="1" applyFont="1" applyFill="1" applyBorder="1" applyAlignment="1">
      <alignment horizontal="center" vertical="center"/>
      <protection/>
    </xf>
    <xf numFmtId="180" fontId="2" fillId="0" borderId="52" xfId="62" applyNumberFormat="1" applyFont="1" applyFill="1" applyBorder="1" applyAlignment="1">
      <alignment horizontal="center" vertical="center"/>
      <protection/>
    </xf>
    <xf numFmtId="180" fontId="2" fillId="0" borderId="21" xfId="62" applyNumberFormat="1" applyFont="1" applyFill="1" applyBorder="1" applyAlignment="1">
      <alignment horizontal="center" vertical="center"/>
      <protection/>
    </xf>
    <xf numFmtId="180" fontId="5" fillId="0" borderId="21" xfId="62" applyNumberFormat="1" applyFont="1" applyFill="1" applyBorder="1" applyAlignment="1" applyProtection="1">
      <alignment horizontal="right" vertical="center" shrinkToFit="1"/>
      <protection/>
    </xf>
    <xf numFmtId="180" fontId="2" fillId="0" borderId="19" xfId="62" applyNumberFormat="1" applyFont="1" applyFill="1" applyBorder="1" applyAlignment="1">
      <alignment horizontal="center" vertical="center"/>
      <protection/>
    </xf>
    <xf numFmtId="180" fontId="5" fillId="0" borderId="14" xfId="62" applyNumberFormat="1" applyFont="1" applyFill="1" applyBorder="1" applyAlignment="1" applyProtection="1">
      <alignment horizontal="right" vertical="center" shrinkToFit="1"/>
      <protection locked="0"/>
    </xf>
    <xf numFmtId="180" fontId="5" fillId="0" borderId="65" xfId="62" applyNumberFormat="1" applyFont="1" applyFill="1" applyBorder="1" applyAlignment="1">
      <alignment horizontal="right" vertical="center" shrinkToFit="1"/>
      <protection/>
    </xf>
    <xf numFmtId="183" fontId="5" fillId="0" borderId="33" xfId="62" applyNumberFormat="1" applyFont="1" applyFill="1" applyBorder="1" applyAlignment="1" applyProtection="1">
      <alignment horizontal="right" vertical="center" shrinkToFit="1"/>
      <protection/>
    </xf>
    <xf numFmtId="180" fontId="5" fillId="0" borderId="48" xfId="62" applyNumberFormat="1" applyFont="1" applyFill="1" applyBorder="1" applyAlignment="1" applyProtection="1">
      <alignment horizontal="right" vertical="center" shrinkToFit="1"/>
      <protection locked="0"/>
    </xf>
    <xf numFmtId="182" fontId="5" fillId="0" borderId="33" xfId="62" applyNumberFormat="1" applyFont="1" applyFill="1" applyBorder="1" applyAlignment="1" applyProtection="1">
      <alignment horizontal="right" vertical="center" shrinkToFit="1"/>
      <protection/>
    </xf>
    <xf numFmtId="180" fontId="5" fillId="0" borderId="47" xfId="62" applyNumberFormat="1" applyFont="1" applyFill="1" applyBorder="1" applyAlignment="1" applyProtection="1">
      <alignment horizontal="right" vertical="center" shrinkToFit="1"/>
      <protection/>
    </xf>
    <xf numFmtId="0" fontId="0" fillId="0" borderId="0" xfId="62" applyFont="1" applyFill="1" applyBorder="1">
      <alignment/>
      <protection/>
    </xf>
    <xf numFmtId="180" fontId="5" fillId="0" borderId="52" xfId="62" applyNumberFormat="1" applyFont="1" applyFill="1" applyBorder="1" applyAlignment="1">
      <alignment horizontal="center" vertical="center"/>
      <protection/>
    </xf>
    <xf numFmtId="180" fontId="5" fillId="0" borderId="53" xfId="62" applyNumberFormat="1" applyFont="1" applyFill="1" applyBorder="1" applyAlignment="1">
      <alignment horizontal="right" vertical="center" shrinkToFit="1"/>
      <protection/>
    </xf>
    <xf numFmtId="180" fontId="5" fillId="0" borderId="41" xfId="62" applyNumberFormat="1" applyFont="1" applyFill="1" applyBorder="1" applyAlignment="1">
      <alignment horizontal="right" vertical="center" shrinkToFit="1"/>
      <protection/>
    </xf>
    <xf numFmtId="180" fontId="5" fillId="0" borderId="66" xfId="62" applyNumberFormat="1" applyFont="1" applyFill="1" applyBorder="1" applyAlignment="1">
      <alignment horizontal="right" vertical="center" shrinkToFit="1"/>
      <protection/>
    </xf>
    <xf numFmtId="180" fontId="5" fillId="0" borderId="24" xfId="62" applyNumberFormat="1" applyFont="1" applyFill="1" applyBorder="1" applyAlignment="1">
      <alignment horizontal="right" vertical="center" shrinkToFit="1"/>
      <protection/>
    </xf>
    <xf numFmtId="0" fontId="50" fillId="0" borderId="0" xfId="0" applyFont="1" applyFill="1" applyAlignment="1">
      <alignment vertical="center"/>
    </xf>
    <xf numFmtId="0" fontId="51" fillId="0" borderId="0" xfId="0" applyFont="1" applyFill="1" applyAlignment="1">
      <alignment vertical="center"/>
    </xf>
    <xf numFmtId="0" fontId="0" fillId="0" borderId="0" xfId="0" applyFill="1" applyAlignment="1">
      <alignment vertical="center"/>
    </xf>
    <xf numFmtId="0" fontId="50" fillId="0" borderId="0" xfId="0" applyFont="1" applyFill="1" applyAlignment="1">
      <alignment horizontal="right" vertical="center"/>
    </xf>
    <xf numFmtId="0" fontId="50" fillId="0" borderId="0" xfId="0" applyFont="1" applyFill="1" applyAlignment="1">
      <alignment vertical="center" wrapText="1"/>
    </xf>
    <xf numFmtId="0" fontId="50" fillId="0" borderId="16" xfId="0" applyFont="1" applyFill="1" applyBorder="1" applyAlignment="1">
      <alignment vertical="center" wrapText="1"/>
    </xf>
    <xf numFmtId="0" fontId="0" fillId="0" borderId="67" xfId="0" applyFill="1" applyBorder="1" applyAlignment="1">
      <alignment vertical="center"/>
    </xf>
    <xf numFmtId="0" fontId="0" fillId="0" borderId="37" xfId="0" applyFill="1" applyBorder="1" applyAlignment="1">
      <alignment vertical="center"/>
    </xf>
    <xf numFmtId="0" fontId="0" fillId="0" borderId="41" xfId="0"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68" xfId="0" applyBorder="1" applyAlignment="1">
      <alignment vertical="center"/>
    </xf>
    <xf numFmtId="0" fontId="0" fillId="0" borderId="70"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0" fillId="0" borderId="75"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6" xfId="0" applyFill="1" applyBorder="1" applyAlignment="1">
      <alignment horizontal="center" vertical="center"/>
    </xf>
    <xf numFmtId="0" fontId="0" fillId="0" borderId="77" xfId="0" applyFill="1" applyBorder="1" applyAlignment="1">
      <alignment vertical="center"/>
    </xf>
    <xf numFmtId="0" fontId="0" fillId="0" borderId="76" xfId="0" applyFill="1" applyBorder="1" applyAlignment="1">
      <alignment vertical="center"/>
    </xf>
    <xf numFmtId="0" fontId="0" fillId="0" borderId="78" xfId="0" applyFill="1" applyBorder="1" applyAlignment="1">
      <alignment vertical="center"/>
    </xf>
    <xf numFmtId="0" fontId="0" fillId="0" borderId="79" xfId="0" applyFill="1" applyBorder="1" applyAlignment="1">
      <alignment vertical="center"/>
    </xf>
    <xf numFmtId="0" fontId="0" fillId="0" borderId="80" xfId="0" applyFill="1" applyBorder="1" applyAlignment="1">
      <alignment vertical="center"/>
    </xf>
    <xf numFmtId="0" fontId="0" fillId="0" borderId="81"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0" xfId="0" applyAlignment="1">
      <alignment vertical="center"/>
    </xf>
    <xf numFmtId="0" fontId="50" fillId="0" borderId="82" xfId="0" applyFont="1" applyFill="1" applyBorder="1" applyAlignment="1">
      <alignment vertical="center"/>
    </xf>
    <xf numFmtId="0" fontId="50" fillId="0" borderId="83" xfId="0" applyFont="1" applyFill="1" applyBorder="1" applyAlignment="1">
      <alignment vertical="center"/>
    </xf>
    <xf numFmtId="0" fontId="50" fillId="0" borderId="84" xfId="0" applyFont="1" applyFill="1" applyBorder="1" applyAlignment="1">
      <alignment vertical="center" wrapText="1"/>
    </xf>
    <xf numFmtId="0" fontId="0" fillId="0" borderId="39" xfId="0" applyFill="1" applyBorder="1" applyAlignment="1">
      <alignment vertical="center"/>
    </xf>
    <xf numFmtId="0" fontId="0" fillId="0" borderId="75" xfId="0" applyFill="1" applyBorder="1" applyAlignment="1">
      <alignment vertical="center"/>
    </xf>
    <xf numFmtId="0" fontId="0" fillId="0" borderId="81" xfId="0" applyFill="1" applyBorder="1" applyAlignment="1">
      <alignment vertical="center"/>
    </xf>
    <xf numFmtId="0" fontId="51" fillId="0" borderId="0" xfId="0" applyFont="1" applyAlignment="1">
      <alignment vertical="center"/>
    </xf>
    <xf numFmtId="0" fontId="50" fillId="0" borderId="0" xfId="0" applyFont="1" applyAlignment="1">
      <alignment vertical="center"/>
    </xf>
    <xf numFmtId="0" fontId="50" fillId="0" borderId="0" xfId="0" applyFont="1" applyAlignment="1">
      <alignment horizontal="right" vertical="center"/>
    </xf>
    <xf numFmtId="0" fontId="50" fillId="0" borderId="13" xfId="0" applyFont="1" applyFill="1" applyBorder="1" applyAlignment="1">
      <alignment vertical="center" wrapText="1"/>
    </xf>
    <xf numFmtId="0" fontId="50" fillId="0" borderId="53"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85" xfId="0" applyFont="1" applyFill="1" applyBorder="1" applyAlignment="1">
      <alignment horizontal="center" vertical="center" wrapText="1"/>
    </xf>
    <xf numFmtId="0" fontId="0" fillId="0" borderId="67" xfId="0" applyBorder="1" applyAlignment="1">
      <alignment vertical="center"/>
    </xf>
    <xf numFmtId="0" fontId="0" fillId="0" borderId="37"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4" xfId="0" applyBorder="1" applyAlignment="1">
      <alignment vertical="center"/>
    </xf>
    <xf numFmtId="0" fontId="0" fillId="0" borderId="76" xfId="0" applyBorder="1" applyAlignment="1">
      <alignment horizontal="center" vertical="center"/>
    </xf>
    <xf numFmtId="0" fontId="0" fillId="0" borderId="77" xfId="0" applyBorder="1" applyAlignment="1">
      <alignment vertical="center"/>
    </xf>
    <xf numFmtId="0" fontId="0" fillId="0" borderId="76" xfId="0" applyBorder="1" applyAlignment="1">
      <alignment vertical="center"/>
    </xf>
    <xf numFmtId="0" fontId="0" fillId="0" borderId="80" xfId="0" applyBorder="1" applyAlignment="1">
      <alignment vertical="center"/>
    </xf>
    <xf numFmtId="0" fontId="52" fillId="0" borderId="0" xfId="0" applyFont="1" applyFill="1" applyAlignment="1">
      <alignment vertical="center"/>
    </xf>
    <xf numFmtId="0" fontId="52" fillId="0" borderId="39" xfId="0" applyFont="1" applyBorder="1" applyAlignment="1">
      <alignment vertical="center"/>
    </xf>
    <xf numFmtId="0" fontId="52" fillId="0" borderId="41" xfId="0" applyFont="1" applyBorder="1" applyAlignment="1">
      <alignment vertical="center"/>
    </xf>
    <xf numFmtId="0" fontId="52" fillId="0" borderId="81" xfId="0" applyFont="1" applyFill="1" applyBorder="1" applyAlignment="1">
      <alignment vertical="center"/>
    </xf>
    <xf numFmtId="0" fontId="52" fillId="0" borderId="78" xfId="0" applyFont="1" applyFill="1" applyBorder="1" applyAlignment="1">
      <alignment vertical="center"/>
    </xf>
    <xf numFmtId="0" fontId="52" fillId="0" borderId="0" xfId="0" applyFont="1" applyAlignment="1">
      <alignment vertical="center"/>
    </xf>
    <xf numFmtId="0" fontId="52" fillId="0" borderId="67" xfId="0" applyFont="1" applyBorder="1" applyAlignment="1">
      <alignment vertical="center"/>
    </xf>
    <xf numFmtId="0" fontId="52" fillId="0" borderId="68" xfId="0" applyFont="1" applyBorder="1" applyAlignment="1">
      <alignment vertical="center"/>
    </xf>
    <xf numFmtId="0" fontId="52" fillId="0" borderId="70" xfId="0" applyFont="1" applyBorder="1" applyAlignment="1">
      <alignment vertical="center"/>
    </xf>
    <xf numFmtId="0" fontId="52" fillId="0" borderId="73" xfId="0" applyFont="1" applyBorder="1" applyAlignment="1">
      <alignment vertical="center"/>
    </xf>
    <xf numFmtId="0" fontId="52" fillId="0" borderId="76" xfId="0" applyFont="1" applyBorder="1" applyAlignment="1">
      <alignment vertical="center"/>
    </xf>
    <xf numFmtId="0" fontId="52" fillId="0" borderId="79" xfId="0" applyFont="1" applyBorder="1" applyAlignment="1">
      <alignment vertical="center"/>
    </xf>
    <xf numFmtId="0" fontId="0" fillId="0" borderId="86" xfId="0" applyBorder="1" applyAlignment="1">
      <alignment vertical="center"/>
    </xf>
    <xf numFmtId="0" fontId="53" fillId="0" borderId="87" xfId="0" applyFont="1" applyFill="1" applyBorder="1" applyAlignment="1">
      <alignment vertical="center" wrapText="1"/>
    </xf>
    <xf numFmtId="0" fontId="53" fillId="0" borderId="0" xfId="0" applyFont="1" applyFill="1" applyBorder="1" applyAlignment="1">
      <alignment vertical="center" wrapText="1"/>
    </xf>
    <xf numFmtId="0" fontId="53" fillId="0" borderId="88" xfId="0" applyFont="1" applyFill="1" applyBorder="1" applyAlignment="1">
      <alignment vertical="center" wrapText="1"/>
    </xf>
    <xf numFmtId="0" fontId="53" fillId="0" borderId="15" xfId="0" applyFont="1" applyFill="1" applyBorder="1" applyAlignment="1">
      <alignment vertical="center" wrapText="1"/>
    </xf>
    <xf numFmtId="0" fontId="53" fillId="0" borderId="84" xfId="0" applyFont="1" applyFill="1" applyBorder="1" applyAlignment="1">
      <alignment horizontal="center" vertical="center" wrapText="1"/>
    </xf>
    <xf numFmtId="0" fontId="0" fillId="0" borderId="89" xfId="0" applyFill="1" applyBorder="1" applyAlignment="1">
      <alignment vertical="center"/>
    </xf>
    <xf numFmtId="0" fontId="50" fillId="0" borderId="87" xfId="0" applyFont="1" applyFill="1" applyBorder="1" applyAlignment="1">
      <alignment vertical="center" wrapText="1"/>
    </xf>
    <xf numFmtId="0" fontId="50" fillId="0" borderId="0" xfId="0" applyFont="1" applyFill="1" applyBorder="1" applyAlignment="1">
      <alignment vertical="center" wrapText="1"/>
    </xf>
    <xf numFmtId="0" fontId="50" fillId="0" borderId="88" xfId="0" applyFont="1" applyFill="1" applyBorder="1" applyAlignment="1">
      <alignment vertical="center" wrapText="1"/>
    </xf>
    <xf numFmtId="0" fontId="50" fillId="0" borderId="15" xfId="0" applyFont="1" applyFill="1" applyBorder="1" applyAlignment="1">
      <alignment vertical="center" wrapText="1"/>
    </xf>
    <xf numFmtId="0" fontId="54" fillId="0" borderId="0" xfId="0" applyFont="1" applyAlignment="1">
      <alignment vertical="center"/>
    </xf>
    <xf numFmtId="0" fontId="53" fillId="0" borderId="0" xfId="0" applyFont="1" applyAlignment="1">
      <alignment vertical="center"/>
    </xf>
    <xf numFmtId="0" fontId="52" fillId="0" borderId="0" xfId="0" applyFont="1" applyFill="1" applyAlignment="1">
      <alignment horizontal="right" vertical="center"/>
    </xf>
    <xf numFmtId="0" fontId="53" fillId="0" borderId="0" xfId="0" applyFont="1" applyFill="1" applyAlignment="1">
      <alignment vertical="center"/>
    </xf>
    <xf numFmtId="0" fontId="53" fillId="0" borderId="82" xfId="0" applyFont="1" applyFill="1" applyBorder="1" applyAlignment="1">
      <alignment vertical="center"/>
    </xf>
    <xf numFmtId="0" fontId="53" fillId="0" borderId="83" xfId="0" applyFont="1" applyFill="1" applyBorder="1" applyAlignment="1">
      <alignment vertical="center"/>
    </xf>
    <xf numFmtId="0" fontId="53" fillId="0" borderId="0" xfId="0" applyFont="1" applyFill="1" applyAlignment="1">
      <alignment vertical="center" wrapText="1"/>
    </xf>
    <xf numFmtId="0" fontId="53" fillId="0" borderId="84" xfId="0" applyFont="1" applyFill="1" applyBorder="1" applyAlignment="1">
      <alignment vertical="center" wrapText="1"/>
    </xf>
    <xf numFmtId="0" fontId="52" fillId="0" borderId="37" xfId="0" applyFont="1" applyBorder="1" applyAlignment="1">
      <alignment vertical="center"/>
    </xf>
    <xf numFmtId="0" fontId="52" fillId="0" borderId="69" xfId="0" applyFont="1" applyBorder="1" applyAlignment="1">
      <alignment vertical="center"/>
    </xf>
    <xf numFmtId="0" fontId="52" fillId="0" borderId="72" xfId="0" applyFont="1" applyBorder="1" applyAlignment="1">
      <alignment vertical="center"/>
    </xf>
    <xf numFmtId="0" fontId="52" fillId="0" borderId="71" xfId="0" applyFont="1" applyBorder="1" applyAlignment="1">
      <alignment vertical="center"/>
    </xf>
    <xf numFmtId="0" fontId="52" fillId="0" borderId="75" xfId="0" applyFont="1" applyBorder="1" applyAlignment="1">
      <alignment vertical="center"/>
    </xf>
    <xf numFmtId="0" fontId="52" fillId="0" borderId="76" xfId="0" applyFont="1" applyBorder="1" applyAlignment="1">
      <alignment horizontal="center" vertical="center"/>
    </xf>
    <xf numFmtId="0" fontId="52" fillId="0" borderId="78" xfId="0" applyFont="1" applyBorder="1" applyAlignment="1">
      <alignment vertical="center"/>
    </xf>
    <xf numFmtId="0" fontId="52" fillId="0" borderId="77" xfId="0" applyFont="1" applyBorder="1" applyAlignment="1">
      <alignment vertical="center"/>
    </xf>
    <xf numFmtId="0" fontId="52" fillId="0" borderId="79" xfId="0" applyFont="1" applyFill="1" applyBorder="1" applyAlignment="1">
      <alignment vertical="center"/>
    </xf>
    <xf numFmtId="0" fontId="52" fillId="0" borderId="80" xfId="0" applyFont="1" applyFill="1" applyBorder="1" applyAlignment="1">
      <alignment vertical="center"/>
    </xf>
    <xf numFmtId="0" fontId="52" fillId="0" borderId="76" xfId="0" applyFont="1" applyFill="1" applyBorder="1" applyAlignment="1">
      <alignment vertical="center"/>
    </xf>
    <xf numFmtId="0" fontId="52" fillId="0" borderId="77" xfId="0" applyFont="1" applyFill="1" applyBorder="1" applyAlignment="1">
      <alignment vertical="center"/>
    </xf>
    <xf numFmtId="0" fontId="52" fillId="0" borderId="81" xfId="0" applyFont="1" applyBorder="1" applyAlignment="1">
      <alignment vertical="center"/>
    </xf>
    <xf numFmtId="0" fontId="52" fillId="0" borderId="74" xfId="0" applyFont="1" applyBorder="1" applyAlignment="1">
      <alignment vertical="center"/>
    </xf>
    <xf numFmtId="0" fontId="52" fillId="0" borderId="0" xfId="0" applyFont="1" applyAlignment="1">
      <alignment vertical="center"/>
    </xf>
    <xf numFmtId="0" fontId="54" fillId="0" borderId="0" xfId="0" applyFont="1" applyFill="1" applyAlignment="1">
      <alignment vertical="center"/>
    </xf>
    <xf numFmtId="0" fontId="53" fillId="0" borderId="0" xfId="0" applyFont="1" applyFill="1" applyAlignment="1">
      <alignment horizontal="right" vertical="center"/>
    </xf>
    <xf numFmtId="0" fontId="53" fillId="0" borderId="0" xfId="0" applyFont="1" applyFill="1" applyBorder="1" applyAlignment="1">
      <alignment vertical="center"/>
    </xf>
    <xf numFmtId="0" fontId="53" fillId="0" borderId="83" xfId="0" applyFont="1" applyFill="1" applyBorder="1" applyAlignment="1">
      <alignment vertical="center" wrapText="1"/>
    </xf>
    <xf numFmtId="0" fontId="53" fillId="0" borderId="24" xfId="0" applyFont="1" applyFill="1" applyBorder="1" applyAlignment="1">
      <alignment horizontal="center" vertical="center" wrapText="1"/>
    </xf>
    <xf numFmtId="0" fontId="53" fillId="0" borderId="90" xfId="0" applyFont="1" applyFill="1" applyBorder="1" applyAlignment="1">
      <alignment horizontal="center" vertical="center" textRotation="255" wrapText="1"/>
    </xf>
    <xf numFmtId="0" fontId="0" fillId="0" borderId="0" xfId="0" applyAlignment="1">
      <alignment horizontal="right" vertical="center"/>
    </xf>
    <xf numFmtId="0" fontId="0" fillId="0" borderId="0" xfId="0" applyFill="1" applyAlignment="1">
      <alignment horizontal="right" vertical="center"/>
    </xf>
    <xf numFmtId="0" fontId="50" fillId="0" borderId="0" xfId="0" applyFont="1" applyFill="1" applyBorder="1" applyAlignment="1">
      <alignment vertical="center"/>
    </xf>
    <xf numFmtId="0" fontId="50" fillId="0" borderId="13" xfId="0" applyFont="1" applyFill="1" applyBorder="1" applyAlignment="1">
      <alignment vertical="center"/>
    </xf>
    <xf numFmtId="0" fontId="50" fillId="0" borderId="24" xfId="0" applyFont="1" applyFill="1" applyBorder="1" applyAlignment="1">
      <alignment horizontal="center" vertical="center" textRotation="255" wrapText="1"/>
    </xf>
    <xf numFmtId="0" fontId="50" fillId="0" borderId="90" xfId="0" applyFont="1" applyFill="1" applyBorder="1" applyAlignment="1">
      <alignment horizontal="center" vertical="center" textRotation="255" wrapText="1"/>
    </xf>
    <xf numFmtId="0" fontId="0" fillId="0" borderId="91" xfId="0" applyFill="1" applyBorder="1" applyAlignment="1">
      <alignment vertical="center"/>
    </xf>
    <xf numFmtId="0" fontId="53" fillId="0" borderId="24" xfId="0" applyFont="1" applyFill="1" applyBorder="1" applyAlignment="1">
      <alignment horizontal="center" vertical="center" textRotation="255" wrapText="1"/>
    </xf>
    <xf numFmtId="0" fontId="50" fillId="0" borderId="87" xfId="0" applyFont="1"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53" fillId="0" borderId="53" xfId="0" applyFont="1" applyFill="1" applyBorder="1" applyAlignment="1">
      <alignment vertical="center" wrapText="1"/>
    </xf>
    <xf numFmtId="0" fontId="52" fillId="0" borderId="86" xfId="0" applyFont="1" applyBorder="1" applyAlignment="1">
      <alignment vertical="center"/>
    </xf>
    <xf numFmtId="0" fontId="52" fillId="0" borderId="97" xfId="0" applyFont="1" applyBorder="1" applyAlignment="1">
      <alignment vertical="center"/>
    </xf>
    <xf numFmtId="0" fontId="50" fillId="0" borderId="0" xfId="0" applyFont="1" applyFill="1" applyAlignment="1">
      <alignment vertical="center"/>
    </xf>
    <xf numFmtId="0" fontId="0" fillId="0" borderId="0" xfId="0" applyFill="1" applyAlignment="1" applyProtection="1">
      <alignment/>
      <protection/>
    </xf>
    <xf numFmtId="0" fontId="0" fillId="0" borderId="98" xfId="0" applyFill="1" applyBorder="1" applyAlignment="1" applyProtection="1">
      <alignment/>
      <protection/>
    </xf>
    <xf numFmtId="0" fontId="0" fillId="0" borderId="20" xfId="0" applyFill="1" applyBorder="1" applyAlignment="1" applyProtection="1">
      <alignment/>
      <protection/>
    </xf>
    <xf numFmtId="0" fontId="0" fillId="0" borderId="10" xfId="0" applyFill="1" applyBorder="1" applyAlignment="1" applyProtection="1">
      <alignment/>
      <protection/>
    </xf>
    <xf numFmtId="0" fontId="6" fillId="0" borderId="0" xfId="0" applyFont="1" applyFill="1" applyAlignment="1" applyProtection="1">
      <alignment/>
      <protection/>
    </xf>
    <xf numFmtId="0" fontId="6" fillId="0" borderId="67" xfId="0" applyFont="1" applyFill="1" applyBorder="1" applyAlignment="1" applyProtection="1">
      <alignment horizontal="right" vertical="center"/>
      <protection/>
    </xf>
    <xf numFmtId="0" fontId="6" fillId="0" borderId="41" xfId="0" applyFont="1" applyFill="1" applyBorder="1" applyAlignment="1" applyProtection="1">
      <alignment horizontal="right" vertical="center"/>
      <protection/>
    </xf>
    <xf numFmtId="0" fontId="6" fillId="0" borderId="68" xfId="0" applyFont="1" applyFill="1" applyBorder="1" applyAlignment="1" applyProtection="1">
      <alignment horizontal="right" vertical="center"/>
      <protection/>
    </xf>
    <xf numFmtId="0" fontId="6" fillId="0" borderId="39" xfId="0" applyFont="1" applyFill="1" applyBorder="1" applyAlignment="1" applyProtection="1">
      <alignment horizontal="right" vertical="center"/>
      <protection/>
    </xf>
    <xf numFmtId="0" fontId="6" fillId="0" borderId="37" xfId="0" applyFont="1" applyFill="1" applyBorder="1" applyAlignment="1" applyProtection="1">
      <alignment horizontal="right" vertical="center"/>
      <protection/>
    </xf>
    <xf numFmtId="0" fontId="6" fillId="0" borderId="12" xfId="0" applyFont="1" applyFill="1" applyBorder="1" applyAlignment="1" applyProtection="1">
      <alignment horizontal="right" vertical="center"/>
      <protection/>
    </xf>
    <xf numFmtId="0" fontId="6" fillId="0" borderId="41" xfId="0" applyFont="1" applyFill="1" applyBorder="1" applyAlignment="1" applyProtection="1">
      <alignment horizontal="right" vertical="center"/>
      <protection locked="0"/>
    </xf>
    <xf numFmtId="0" fontId="6" fillId="0" borderId="68" xfId="0" applyFont="1" applyFill="1" applyBorder="1" applyAlignment="1" applyProtection="1">
      <alignment horizontal="right" vertical="center"/>
      <protection locked="0"/>
    </xf>
    <xf numFmtId="0" fontId="6" fillId="0" borderId="37" xfId="0" applyFont="1" applyFill="1" applyBorder="1" applyAlignment="1" applyProtection="1">
      <alignment horizontal="right" vertical="center"/>
      <protection locked="0"/>
    </xf>
    <xf numFmtId="0" fontId="6" fillId="0" borderId="67" xfId="0" applyFont="1" applyFill="1" applyBorder="1" applyAlignment="1" applyProtection="1">
      <alignment horizontal="right" vertical="center"/>
      <protection locked="0"/>
    </xf>
    <xf numFmtId="0" fontId="6" fillId="0" borderId="12" xfId="0" applyFont="1" applyFill="1" applyBorder="1" applyAlignment="1" applyProtection="1">
      <alignment horizontal="right" vertical="center"/>
      <protection locked="0"/>
    </xf>
    <xf numFmtId="0" fontId="55" fillId="0" borderId="12" xfId="0" applyFont="1" applyFill="1" applyBorder="1" applyAlignment="1" applyProtection="1">
      <alignment horizontal="right" vertical="center"/>
      <protection/>
    </xf>
    <xf numFmtId="0" fontId="55" fillId="0" borderId="41" xfId="0" applyFont="1" applyFill="1" applyBorder="1" applyAlignment="1" applyProtection="1">
      <alignment horizontal="right" vertical="center"/>
      <protection/>
    </xf>
    <xf numFmtId="0" fontId="55" fillId="0" borderId="68" xfId="0" applyFont="1" applyFill="1" applyBorder="1" applyAlignment="1" applyProtection="1">
      <alignment horizontal="right" vertical="center"/>
      <protection/>
    </xf>
    <xf numFmtId="0" fontId="56" fillId="0" borderId="12" xfId="0" applyFont="1" applyFill="1" applyBorder="1" applyAlignment="1" applyProtection="1">
      <alignment horizontal="right" vertical="center"/>
      <protection/>
    </xf>
    <xf numFmtId="0" fontId="56" fillId="0" borderId="41" xfId="0" applyFont="1" applyFill="1" applyBorder="1" applyAlignment="1" applyProtection="1">
      <alignment horizontal="right" vertical="center"/>
      <protection/>
    </xf>
    <xf numFmtId="0" fontId="56" fillId="0" borderId="68" xfId="0" applyFont="1" applyFill="1" applyBorder="1" applyAlignment="1" applyProtection="1">
      <alignment horizontal="right" vertical="center"/>
      <protection/>
    </xf>
    <xf numFmtId="0" fontId="0" fillId="0" borderId="0" xfId="0" applyFill="1" applyAlignment="1">
      <alignment vertical="center" wrapText="1"/>
    </xf>
    <xf numFmtId="0" fontId="50" fillId="0" borderId="53" xfId="0" applyFont="1" applyFill="1" applyBorder="1" applyAlignment="1">
      <alignment horizontal="center" vertical="center" wrapText="1"/>
    </xf>
    <xf numFmtId="0" fontId="50" fillId="0" borderId="85" xfId="0" applyFont="1" applyFill="1" applyBorder="1" applyAlignment="1">
      <alignment horizontal="center" vertical="center" wrapText="1"/>
    </xf>
    <xf numFmtId="0" fontId="50" fillId="0" borderId="11" xfId="0" applyFont="1" applyFill="1" applyBorder="1" applyAlignment="1">
      <alignment horizontal="center" vertical="center" wrapText="1"/>
    </xf>
    <xf numFmtId="183" fontId="5" fillId="0" borderId="41" xfId="62" applyNumberFormat="1" applyFont="1" applyFill="1" applyBorder="1" applyAlignment="1" applyProtection="1">
      <alignment horizontal="right" vertical="center" shrinkToFit="1"/>
      <protection locked="0"/>
    </xf>
    <xf numFmtId="183" fontId="5" fillId="0" borderId="40" xfId="62" applyNumberFormat="1" applyFont="1" applyFill="1" applyBorder="1" applyAlignment="1" applyProtection="1">
      <alignment horizontal="right" vertical="center" shrinkToFit="1"/>
      <protection/>
    </xf>
    <xf numFmtId="182" fontId="5" fillId="0" borderId="10" xfId="62" applyNumberFormat="1" applyFont="1" applyFill="1" applyBorder="1" applyAlignment="1">
      <alignment horizontal="right" vertical="center"/>
      <protection/>
    </xf>
    <xf numFmtId="182" fontId="5" fillId="0" borderId="39" xfId="62" applyNumberFormat="1" applyFont="1" applyFill="1" applyBorder="1" applyAlignment="1" applyProtection="1">
      <alignment horizontal="right" vertical="center" shrinkToFit="1"/>
      <protection hidden="1"/>
    </xf>
    <xf numFmtId="182" fontId="5" fillId="0" borderId="10" xfId="62" applyNumberFormat="1" applyFont="1" applyFill="1" applyBorder="1" applyAlignment="1" applyProtection="1">
      <alignment horizontal="right" vertical="center" shrinkToFit="1"/>
      <protection hidden="1"/>
    </xf>
    <xf numFmtId="0" fontId="5" fillId="0" borderId="35" xfId="62" applyFont="1" applyFill="1" applyBorder="1" applyAlignment="1">
      <alignment horizontal="center" vertical="center"/>
      <protection/>
    </xf>
    <xf numFmtId="183" fontId="5" fillId="0" borderId="99" xfId="62" applyNumberFormat="1" applyFont="1" applyFill="1" applyBorder="1" applyAlignment="1" applyProtection="1">
      <alignment horizontal="right" vertical="center" shrinkToFit="1"/>
      <protection/>
    </xf>
    <xf numFmtId="182" fontId="5" fillId="0" borderId="20" xfId="62" applyNumberFormat="1" applyFont="1" applyFill="1" applyBorder="1" applyAlignment="1" applyProtection="1">
      <alignment horizontal="right" vertical="center" shrinkToFit="1"/>
      <protection/>
    </xf>
    <xf numFmtId="182" fontId="5" fillId="0" borderId="99" xfId="62" applyNumberFormat="1" applyFont="1" applyFill="1" applyBorder="1" applyAlignment="1" applyProtection="1">
      <alignment horizontal="right" vertical="center" shrinkToFit="1"/>
      <protection/>
    </xf>
    <xf numFmtId="180" fontId="5" fillId="0" borderId="13" xfId="62" applyNumberFormat="1" applyFont="1" applyFill="1" applyBorder="1" applyAlignment="1" applyProtection="1">
      <alignment horizontal="right" vertical="center" shrinkToFit="1"/>
      <protection/>
    </xf>
    <xf numFmtId="180" fontId="5" fillId="0" borderId="37" xfId="62" applyNumberFormat="1" applyFont="1" applyFill="1" applyBorder="1" applyAlignment="1">
      <alignment horizontal="right" vertical="center" shrinkToFit="1"/>
      <protection/>
    </xf>
    <xf numFmtId="180" fontId="5" fillId="0" borderId="40" xfId="62" applyNumberFormat="1" applyFont="1" applyFill="1" applyBorder="1" applyAlignment="1">
      <alignment horizontal="right" vertical="center" shrinkToFit="1"/>
      <protection/>
    </xf>
    <xf numFmtId="0" fontId="53" fillId="0" borderId="10" xfId="0" applyFont="1" applyFill="1" applyBorder="1" applyAlignment="1">
      <alignment horizontal="center" vertical="center" wrapText="1"/>
    </xf>
    <xf numFmtId="0" fontId="53" fillId="0" borderId="83"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2" fillId="0" borderId="100" xfId="0" applyFont="1" applyBorder="1" applyAlignment="1">
      <alignment vertical="center"/>
    </xf>
    <xf numFmtId="0" fontId="0" fillId="0" borderId="68" xfId="0" applyFont="1" applyFill="1" applyBorder="1" applyAlignment="1" applyProtection="1">
      <alignment vertical="center"/>
      <protection/>
    </xf>
    <xf numFmtId="0" fontId="0" fillId="0" borderId="101" xfId="0" applyFont="1" applyFill="1" applyBorder="1" applyAlignment="1" applyProtection="1">
      <alignment vertical="center"/>
      <protection/>
    </xf>
    <xf numFmtId="0" fontId="0" fillId="0" borderId="102" xfId="0" applyFont="1" applyFill="1" applyBorder="1" applyAlignment="1" applyProtection="1">
      <alignment horizontal="left" vertical="center" wrapText="1"/>
      <protection/>
    </xf>
    <xf numFmtId="0" fontId="6" fillId="0" borderId="103" xfId="0" applyFont="1" applyFill="1" applyBorder="1" applyAlignment="1" applyProtection="1">
      <alignment horizontal="right" vertical="center"/>
      <protection/>
    </xf>
    <xf numFmtId="0" fontId="6" fillId="0" borderId="104" xfId="0" applyFont="1" applyFill="1" applyBorder="1" applyAlignment="1" applyProtection="1">
      <alignment horizontal="right" vertical="center"/>
      <protection/>
    </xf>
    <xf numFmtId="0" fontId="6" fillId="0" borderId="102" xfId="0" applyFont="1" applyFill="1" applyBorder="1" applyAlignment="1" applyProtection="1">
      <alignment horizontal="right" vertical="center"/>
      <protection/>
    </xf>
    <xf numFmtId="0" fontId="6" fillId="0" borderId="105" xfId="0" applyFont="1" applyFill="1" applyBorder="1" applyAlignment="1" applyProtection="1">
      <alignment horizontal="right" vertical="center"/>
      <protection/>
    </xf>
    <xf numFmtId="0" fontId="6" fillId="0" borderId="106" xfId="0" applyFont="1" applyFill="1" applyBorder="1" applyAlignment="1" applyProtection="1">
      <alignment horizontal="right" vertical="center"/>
      <protection/>
    </xf>
    <xf numFmtId="0" fontId="6" fillId="0" borderId="107" xfId="0" applyFont="1" applyFill="1" applyBorder="1" applyAlignment="1" applyProtection="1">
      <alignment horizontal="right" vertical="center"/>
      <protection/>
    </xf>
    <xf numFmtId="0" fontId="6" fillId="0" borderId="108" xfId="0" applyFont="1" applyFill="1" applyBorder="1" applyAlignment="1" applyProtection="1">
      <alignment horizontal="right" vertical="center"/>
      <protection/>
    </xf>
    <xf numFmtId="0" fontId="6" fillId="0" borderId="109" xfId="0" applyFont="1" applyFill="1" applyBorder="1" applyAlignment="1" applyProtection="1">
      <alignment horizontal="right" vertical="center"/>
      <protection/>
    </xf>
    <xf numFmtId="0" fontId="6" fillId="0" borderId="101" xfId="0" applyFont="1" applyFill="1" applyBorder="1" applyAlignment="1" applyProtection="1">
      <alignment horizontal="right" vertical="center"/>
      <protection/>
    </xf>
    <xf numFmtId="0" fontId="6" fillId="0" borderId="110" xfId="0" applyFont="1" applyFill="1" applyBorder="1" applyAlignment="1" applyProtection="1">
      <alignment horizontal="right" vertical="center"/>
      <protection/>
    </xf>
    <xf numFmtId="0" fontId="6" fillId="0" borderId="111" xfId="0" applyFont="1" applyFill="1" applyBorder="1" applyAlignment="1" applyProtection="1">
      <alignment horizontal="right" vertical="center"/>
      <protection/>
    </xf>
    <xf numFmtId="0" fontId="6" fillId="0" borderId="112" xfId="0" applyFont="1" applyFill="1" applyBorder="1" applyAlignment="1" applyProtection="1">
      <alignment horizontal="right" vertical="center"/>
      <protection/>
    </xf>
    <xf numFmtId="0" fontId="50" fillId="0" borderId="0" xfId="0" applyFont="1" applyFill="1" applyAlignment="1">
      <alignment vertical="center"/>
    </xf>
    <xf numFmtId="0" fontId="52" fillId="0" borderId="0" xfId="0" applyFont="1" applyFill="1" applyAlignment="1">
      <alignment vertical="center"/>
    </xf>
    <xf numFmtId="0" fontId="0" fillId="0" borderId="0" xfId="0" applyFill="1" applyBorder="1" applyAlignment="1">
      <alignment vertical="center"/>
    </xf>
    <xf numFmtId="0" fontId="5" fillId="0" borderId="71" xfId="62" applyFont="1" applyFill="1" applyBorder="1" applyAlignment="1">
      <alignment vertical="center"/>
      <protection/>
    </xf>
    <xf numFmtId="183" fontId="5" fillId="0" borderId="72" xfId="62" applyNumberFormat="1" applyFont="1" applyFill="1" applyBorder="1" applyAlignment="1">
      <alignment horizontal="right" vertical="center"/>
      <protection/>
    </xf>
    <xf numFmtId="183" fontId="5" fillId="0" borderId="71" xfId="62" applyNumberFormat="1" applyFont="1" applyFill="1" applyBorder="1" applyAlignment="1" applyProtection="1">
      <alignment horizontal="right" vertical="center" shrinkToFit="1"/>
      <protection/>
    </xf>
    <xf numFmtId="182" fontId="5" fillId="0" borderId="113" xfId="62" applyNumberFormat="1" applyFont="1" applyFill="1" applyBorder="1" applyAlignment="1" applyProtection="1">
      <alignment horizontal="right" vertical="center" shrinkToFit="1"/>
      <protection hidden="1"/>
    </xf>
    <xf numFmtId="183" fontId="5" fillId="0" borderId="71" xfId="62" applyNumberFormat="1" applyFont="1" applyFill="1" applyBorder="1" applyAlignment="1" applyProtection="1">
      <alignment horizontal="right" vertical="center" shrinkToFit="1"/>
      <protection locked="0"/>
    </xf>
    <xf numFmtId="182" fontId="5" fillId="0" borderId="113" xfId="62" applyNumberFormat="1" applyFont="1" applyFill="1" applyBorder="1" applyAlignment="1" applyProtection="1">
      <alignment horizontal="right" vertical="center" shrinkToFit="1"/>
      <protection/>
    </xf>
    <xf numFmtId="183" fontId="5" fillId="0" borderId="114" xfId="62" applyNumberFormat="1" applyFont="1" applyFill="1" applyBorder="1" applyAlignment="1" applyProtection="1">
      <alignment horizontal="right" vertical="center" shrinkToFit="1"/>
      <protection locked="0"/>
    </xf>
    <xf numFmtId="182" fontId="5" fillId="0" borderId="75" xfId="62" applyNumberFormat="1" applyFont="1" applyFill="1" applyBorder="1" applyAlignment="1" applyProtection="1">
      <alignment horizontal="right" vertical="center" shrinkToFit="1"/>
      <protection/>
    </xf>
    <xf numFmtId="183" fontId="5" fillId="0" borderId="114" xfId="62" applyNumberFormat="1" applyFont="1" applyFill="1" applyBorder="1" applyAlignment="1" applyProtection="1">
      <alignment horizontal="right" vertical="center" shrinkToFit="1"/>
      <protection/>
    </xf>
    <xf numFmtId="182" fontId="5" fillId="0" borderId="75" xfId="62" applyNumberFormat="1" applyFont="1" applyFill="1" applyBorder="1" applyAlignment="1" applyProtection="1">
      <alignment horizontal="right" vertical="center" shrinkToFit="1"/>
      <protection hidden="1"/>
    </xf>
    <xf numFmtId="183" fontId="5" fillId="0" borderId="72" xfId="62" applyNumberFormat="1" applyFont="1" applyFill="1" applyBorder="1" applyAlignment="1" applyProtection="1">
      <alignment horizontal="right" vertical="center" shrinkToFit="1"/>
      <protection locked="0"/>
    </xf>
    <xf numFmtId="183" fontId="5" fillId="0" borderId="72" xfId="62" applyNumberFormat="1" applyFont="1" applyFill="1" applyBorder="1" applyAlignment="1">
      <alignment horizontal="right" vertical="center" shrinkToFit="1"/>
      <protection/>
    </xf>
    <xf numFmtId="0" fontId="57" fillId="0" borderId="10" xfId="0" applyFont="1" applyFill="1" applyBorder="1" applyAlignment="1" applyProtection="1">
      <alignment vertical="top"/>
      <protection/>
    </xf>
    <xf numFmtId="0" fontId="57" fillId="0" borderId="39" xfId="0" applyFont="1" applyFill="1" applyBorder="1" applyAlignment="1" applyProtection="1">
      <alignment vertical="top"/>
      <protection/>
    </xf>
    <xf numFmtId="180" fontId="5" fillId="0" borderId="115" xfId="62" applyNumberFormat="1" applyFont="1" applyFill="1" applyBorder="1" applyAlignment="1">
      <alignment horizontal="right" vertical="center" shrinkToFit="1"/>
      <protection/>
    </xf>
    <xf numFmtId="180" fontId="5" fillId="0" borderId="29" xfId="62" applyNumberFormat="1" applyFont="1" applyFill="1" applyBorder="1" applyAlignment="1" applyProtection="1">
      <alignment horizontal="right" vertical="center" shrinkToFit="1"/>
      <protection locked="0"/>
    </xf>
    <xf numFmtId="182" fontId="5" fillId="0" borderId="18" xfId="62" applyNumberFormat="1" applyFont="1" applyFill="1" applyBorder="1" applyAlignment="1" applyProtection="1">
      <alignment horizontal="right" vertical="center" shrinkToFit="1"/>
      <protection/>
    </xf>
    <xf numFmtId="180" fontId="5" fillId="0" borderId="17" xfId="62" applyNumberFormat="1" applyFont="1" applyFill="1" applyBorder="1" applyAlignment="1" applyProtection="1">
      <alignment horizontal="right" vertical="center" shrinkToFit="1"/>
      <protection locked="0"/>
    </xf>
    <xf numFmtId="182" fontId="5" fillId="0" borderId="44" xfId="62" applyNumberFormat="1" applyFont="1" applyFill="1" applyBorder="1" applyAlignment="1" applyProtection="1">
      <alignment horizontal="right" vertical="center" shrinkToFit="1"/>
      <protection/>
    </xf>
    <xf numFmtId="180" fontId="5" fillId="0" borderId="66" xfId="62" applyNumberFormat="1" applyFont="1" applyFill="1" applyBorder="1" applyAlignment="1" applyProtection="1">
      <alignment horizontal="right" vertical="center" shrinkToFit="1"/>
      <protection locked="0"/>
    </xf>
    <xf numFmtId="180" fontId="5" fillId="0" borderId="116" xfId="62" applyNumberFormat="1" applyFont="1" applyFill="1" applyBorder="1" applyAlignment="1" applyProtection="1">
      <alignment horizontal="right" vertical="center" shrinkToFit="1"/>
      <protection/>
    </xf>
    <xf numFmtId="183" fontId="5" fillId="0" borderId="117" xfId="62" applyNumberFormat="1" applyFont="1" applyFill="1" applyBorder="1" applyAlignment="1" applyProtection="1">
      <alignment horizontal="right" vertical="center" shrinkToFit="1"/>
      <protection/>
    </xf>
    <xf numFmtId="180" fontId="5" fillId="0" borderId="118" xfId="62" applyNumberFormat="1" applyFont="1" applyFill="1" applyBorder="1" applyAlignment="1" applyProtection="1">
      <alignment horizontal="right" vertical="center" shrinkToFit="1"/>
      <protection locked="0"/>
    </xf>
    <xf numFmtId="182" fontId="5" fillId="0" borderId="119" xfId="62" applyNumberFormat="1" applyFont="1" applyFill="1" applyBorder="1" applyAlignment="1" applyProtection="1">
      <alignment horizontal="right" vertical="center" shrinkToFit="1"/>
      <protection/>
    </xf>
    <xf numFmtId="180" fontId="5" fillId="0" borderId="116" xfId="62" applyNumberFormat="1" applyFont="1" applyFill="1" applyBorder="1" applyAlignment="1" applyProtection="1">
      <alignment horizontal="right" vertical="center" shrinkToFit="1"/>
      <protection locked="0"/>
    </xf>
    <xf numFmtId="182" fontId="5" fillId="0" borderId="117" xfId="62" applyNumberFormat="1" applyFont="1" applyFill="1" applyBorder="1" applyAlignment="1" applyProtection="1">
      <alignment horizontal="right" vertical="center" shrinkToFit="1"/>
      <protection/>
    </xf>
    <xf numFmtId="180" fontId="5" fillId="0" borderId="14" xfId="62" applyNumberFormat="1" applyFont="1" applyFill="1" applyBorder="1" applyAlignment="1" applyProtection="1">
      <alignment horizontal="right" vertical="center" shrinkToFit="1"/>
      <protection/>
    </xf>
    <xf numFmtId="180" fontId="5" fillId="0" borderId="118" xfId="62" applyNumberFormat="1" applyFont="1" applyFill="1" applyBorder="1" applyAlignment="1" applyProtection="1">
      <alignment horizontal="right" vertical="center" shrinkToFit="1"/>
      <protection/>
    </xf>
    <xf numFmtId="183" fontId="5" fillId="0" borderId="20" xfId="62" applyNumberFormat="1" applyFont="1" applyFill="1" applyBorder="1" applyAlignment="1">
      <alignment horizontal="right" vertical="center" shrinkToFit="1"/>
      <protection/>
    </xf>
    <xf numFmtId="183" fontId="5" fillId="0" borderId="99" xfId="62" applyNumberFormat="1" applyFont="1" applyFill="1" applyBorder="1" applyAlignment="1">
      <alignment horizontal="right" vertical="center" shrinkToFit="1"/>
      <protection/>
    </xf>
    <xf numFmtId="0" fontId="52" fillId="0" borderId="74" xfId="0" applyFont="1" applyFill="1" applyBorder="1" applyAlignment="1">
      <alignment vertical="center"/>
    </xf>
    <xf numFmtId="0" fontId="0" fillId="0" borderId="120" xfId="0" applyFill="1" applyBorder="1" applyAlignment="1">
      <alignment vertical="center"/>
    </xf>
    <xf numFmtId="0" fontId="0" fillId="0" borderId="12" xfId="0" applyFill="1" applyBorder="1" applyAlignment="1">
      <alignment vertical="center"/>
    </xf>
    <xf numFmtId="0" fontId="0" fillId="0" borderId="121" xfId="0" applyFill="1" applyBorder="1" applyAlignment="1">
      <alignment vertical="center"/>
    </xf>
    <xf numFmtId="0" fontId="0" fillId="0" borderId="122" xfId="0" applyFill="1" applyBorder="1" applyAlignment="1">
      <alignment vertical="center"/>
    </xf>
    <xf numFmtId="183" fontId="5" fillId="0" borderId="32" xfId="62" applyNumberFormat="1" applyFont="1" applyFill="1" applyBorder="1" applyAlignment="1">
      <alignment horizontal="right" vertical="center" shrinkToFit="1"/>
      <protection/>
    </xf>
    <xf numFmtId="183" fontId="5" fillId="0" borderId="22" xfId="62" applyNumberFormat="1" applyFont="1" applyFill="1" applyBorder="1" applyAlignment="1">
      <alignment horizontal="right" vertical="center" shrinkToFit="1"/>
      <protection/>
    </xf>
    <xf numFmtId="0" fontId="52" fillId="0" borderId="67" xfId="0" applyFont="1" applyFill="1" applyBorder="1" applyAlignment="1">
      <alignment vertical="center"/>
    </xf>
    <xf numFmtId="0" fontId="52" fillId="0" borderId="41" xfId="0" applyFont="1" applyFill="1" applyBorder="1" applyAlignment="1">
      <alignment vertical="center"/>
    </xf>
    <xf numFmtId="0" fontId="52" fillId="0" borderId="68" xfId="0" applyFont="1" applyFill="1" applyBorder="1" applyAlignment="1">
      <alignment vertical="center"/>
    </xf>
    <xf numFmtId="0" fontId="52" fillId="0" borderId="69" xfId="0" applyFont="1" applyFill="1" applyBorder="1" applyAlignment="1">
      <alignment vertical="center"/>
    </xf>
    <xf numFmtId="0" fontId="52" fillId="0" borderId="37" xfId="0" applyFont="1" applyFill="1" applyBorder="1" applyAlignment="1">
      <alignment vertical="center"/>
    </xf>
    <xf numFmtId="0" fontId="52" fillId="0" borderId="39" xfId="0" applyFont="1" applyFill="1" applyBorder="1" applyAlignment="1">
      <alignment vertical="center"/>
    </xf>
    <xf numFmtId="0" fontId="7" fillId="0" borderId="67" xfId="0" applyFont="1" applyFill="1" applyBorder="1" applyAlignment="1" applyProtection="1">
      <alignment horizontal="right" vertical="center"/>
      <protection/>
    </xf>
    <xf numFmtId="0" fontId="7" fillId="0" borderId="123" xfId="0" applyFont="1" applyFill="1" applyBorder="1" applyAlignment="1" applyProtection="1">
      <alignment horizontal="left" vertical="center" wrapText="1"/>
      <protection/>
    </xf>
    <xf numFmtId="0" fontId="7" fillId="0" borderId="124" xfId="0" applyFont="1" applyFill="1" applyBorder="1" applyAlignment="1" applyProtection="1">
      <alignment horizontal="right" vertical="center"/>
      <protection/>
    </xf>
    <xf numFmtId="0" fontId="7" fillId="0" borderId="125" xfId="0" applyFont="1" applyFill="1" applyBorder="1" applyAlignment="1" applyProtection="1">
      <alignment horizontal="right" vertical="center"/>
      <protection/>
    </xf>
    <xf numFmtId="0" fontId="7" fillId="0" borderId="126" xfId="0" applyFont="1" applyFill="1" applyBorder="1" applyAlignment="1" applyProtection="1">
      <alignment horizontal="right" vertical="center"/>
      <protection/>
    </xf>
    <xf numFmtId="0" fontId="7" fillId="0" borderId="14" xfId="0" applyFont="1" applyFill="1" applyBorder="1" applyAlignment="1" applyProtection="1">
      <alignment horizontal="left" vertical="center" wrapText="1"/>
      <protection/>
    </xf>
    <xf numFmtId="0" fontId="7" fillId="0" borderId="127" xfId="0" applyFont="1" applyFill="1" applyBorder="1" applyAlignment="1" applyProtection="1">
      <alignment horizontal="right" vertical="center"/>
      <protection/>
    </xf>
    <xf numFmtId="0" fontId="7" fillId="0" borderId="41" xfId="0" applyFont="1" applyFill="1" applyBorder="1" applyAlignment="1" applyProtection="1">
      <alignment horizontal="right" vertical="center"/>
      <protection/>
    </xf>
    <xf numFmtId="0" fontId="7" fillId="0" borderId="37" xfId="0" applyFont="1" applyFill="1" applyBorder="1" applyAlignment="1" applyProtection="1">
      <alignment horizontal="right" vertical="center"/>
      <protection/>
    </xf>
    <xf numFmtId="0" fontId="7" fillId="0" borderId="37" xfId="0" applyFont="1" applyFill="1" applyBorder="1" applyAlignment="1" applyProtection="1">
      <alignment horizontal="left" vertical="center" wrapText="1"/>
      <protection/>
    </xf>
    <xf numFmtId="0" fontId="50" fillId="0" borderId="77" xfId="0" applyFont="1" applyFill="1" applyBorder="1" applyAlignment="1">
      <alignment vertical="center"/>
    </xf>
    <xf numFmtId="0" fontId="7" fillId="0" borderId="128" xfId="0" applyFont="1" applyFill="1" applyBorder="1" applyAlignment="1" applyProtection="1">
      <alignment horizontal="right" vertical="center"/>
      <protection/>
    </xf>
    <xf numFmtId="0" fontId="7" fillId="0" borderId="129" xfId="0" applyFont="1" applyFill="1" applyBorder="1" applyAlignment="1" applyProtection="1">
      <alignment horizontal="right" vertical="center"/>
      <protection/>
    </xf>
    <xf numFmtId="0" fontId="7" fillId="0" borderId="130" xfId="0" applyFont="1" applyFill="1" applyBorder="1" applyAlignment="1" applyProtection="1">
      <alignment horizontal="right" vertical="center"/>
      <protection/>
    </xf>
    <xf numFmtId="0" fontId="7" fillId="0" borderId="131" xfId="0" applyFont="1" applyFill="1" applyBorder="1" applyAlignment="1" applyProtection="1">
      <alignment horizontal="right" vertical="center"/>
      <protection/>
    </xf>
    <xf numFmtId="0" fontId="7" fillId="0" borderId="132" xfId="0" applyFont="1" applyFill="1" applyBorder="1" applyAlignment="1" applyProtection="1">
      <alignment horizontal="right" vertical="center"/>
      <protection/>
    </xf>
    <xf numFmtId="0" fontId="7" fillId="0" borderId="133" xfId="0" applyFont="1" applyFill="1" applyBorder="1" applyAlignment="1" applyProtection="1">
      <alignment horizontal="right" vertical="center"/>
      <protection/>
    </xf>
    <xf numFmtId="0" fontId="7" fillId="0" borderId="134" xfId="0" applyFont="1" applyFill="1" applyBorder="1" applyAlignment="1" applyProtection="1">
      <alignment horizontal="right" vertical="center"/>
      <protection/>
    </xf>
    <xf numFmtId="0" fontId="7" fillId="0" borderId="68" xfId="0" applyFont="1" applyFill="1" applyBorder="1" applyAlignment="1" applyProtection="1">
      <alignment horizontal="right" vertical="center"/>
      <protection/>
    </xf>
    <xf numFmtId="0" fontId="7" fillId="0" borderId="12" xfId="0" applyFont="1" applyFill="1" applyBorder="1" applyAlignment="1" applyProtection="1">
      <alignment horizontal="right" vertical="center"/>
      <protection/>
    </xf>
    <xf numFmtId="0" fontId="7" fillId="0" borderId="135" xfId="0" applyFont="1" applyFill="1" applyBorder="1" applyAlignment="1" applyProtection="1">
      <alignment horizontal="right" vertical="center"/>
      <protection/>
    </xf>
    <xf numFmtId="0" fontId="7" fillId="0" borderId="136" xfId="0" applyFont="1" applyFill="1" applyBorder="1" applyAlignment="1" applyProtection="1">
      <alignment horizontal="right" vertical="center"/>
      <protection/>
    </xf>
    <xf numFmtId="0" fontId="50" fillId="0" borderId="41" xfId="0" applyFont="1" applyFill="1" applyBorder="1" applyAlignment="1">
      <alignment horizontal="center" vertical="center" wrapText="1"/>
    </xf>
    <xf numFmtId="0" fontId="50" fillId="0" borderId="68" xfId="0" applyFont="1" applyFill="1" applyBorder="1" applyAlignment="1">
      <alignment horizontal="center" vertical="center" wrapText="1"/>
    </xf>
    <xf numFmtId="0" fontId="50" fillId="0" borderId="53" xfId="0" applyFont="1" applyFill="1" applyBorder="1" applyAlignment="1">
      <alignment horizontal="center" vertical="center" wrapText="1"/>
    </xf>
    <xf numFmtId="0" fontId="50" fillId="0" borderId="85"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0" fillId="0" borderId="84" xfId="0" applyFont="1" applyFill="1" applyBorder="1" applyAlignment="1">
      <alignment horizontal="center" vertical="center" wrapText="1"/>
    </xf>
    <xf numFmtId="0" fontId="0" fillId="0" borderId="98" xfId="0" applyFill="1" applyBorder="1" applyAlignment="1">
      <alignment vertical="center"/>
    </xf>
    <xf numFmtId="0" fontId="50" fillId="0" borderId="83"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3" fillId="0" borderId="90" xfId="0" applyFont="1" applyFill="1" applyBorder="1" applyAlignment="1">
      <alignment horizontal="center" vertical="center" textRotation="255" wrapText="1"/>
    </xf>
    <xf numFmtId="0" fontId="50" fillId="0" borderId="0" xfId="0" applyFont="1" applyFill="1" applyBorder="1" applyAlignment="1">
      <alignment horizontal="center" vertical="center" wrapText="1"/>
    </xf>
    <xf numFmtId="0" fontId="53" fillId="0" borderId="53" xfId="0" applyFont="1" applyFill="1" applyBorder="1" applyAlignment="1">
      <alignment horizontal="center" vertical="center" textRotation="255" wrapText="1"/>
    </xf>
    <xf numFmtId="0" fontId="53" fillId="0" borderId="13" xfId="0" applyFont="1" applyFill="1" applyBorder="1" applyAlignment="1">
      <alignment horizontal="center" vertical="center" textRotation="255" wrapText="1"/>
    </xf>
    <xf numFmtId="0" fontId="53" fillId="0" borderId="10" xfId="0" applyFont="1" applyFill="1" applyBorder="1" applyAlignment="1">
      <alignment horizontal="center" vertical="center" wrapText="1"/>
    </xf>
    <xf numFmtId="0" fontId="50" fillId="0" borderId="90" xfId="0" applyFont="1" applyFill="1" applyBorder="1" applyAlignment="1">
      <alignment horizontal="center" vertical="center" textRotation="255" wrapText="1"/>
    </xf>
    <xf numFmtId="0" fontId="50" fillId="0" borderId="24" xfId="0" applyFont="1" applyFill="1" applyBorder="1" applyAlignment="1">
      <alignment horizontal="center" vertical="center" textRotation="255" wrapText="1"/>
    </xf>
    <xf numFmtId="0" fontId="50" fillId="0" borderId="0" xfId="0" applyFont="1" applyFill="1" applyBorder="1" applyAlignment="1">
      <alignment horizontal="center" vertical="center" textRotation="255" wrapText="1"/>
    </xf>
    <xf numFmtId="0" fontId="53" fillId="0" borderId="83"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0" fillId="0" borderId="41" xfId="0" applyFont="1" applyFill="1" applyBorder="1" applyAlignment="1">
      <alignment vertical="center"/>
    </xf>
    <xf numFmtId="0" fontId="0" fillId="0" borderId="0" xfId="0" applyFont="1" applyFill="1" applyAlignment="1">
      <alignment vertical="center"/>
    </xf>
    <xf numFmtId="0" fontId="53" fillId="0" borderId="84" xfId="0" applyFont="1" applyFill="1" applyBorder="1" applyAlignment="1">
      <alignment horizontal="center" vertical="center" wrapText="1"/>
    </xf>
    <xf numFmtId="0" fontId="53" fillId="0" borderId="16" xfId="0" applyFont="1" applyFill="1" applyBorder="1" applyAlignment="1">
      <alignment vertical="center" wrapText="1"/>
    </xf>
    <xf numFmtId="0" fontId="0" fillId="0" borderId="67" xfId="0" applyFont="1" applyFill="1" applyBorder="1" applyAlignment="1">
      <alignment vertical="center"/>
    </xf>
    <xf numFmtId="0" fontId="0" fillId="0" borderId="37"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39" xfId="0" applyFont="1" applyFill="1" applyBorder="1" applyAlignment="1">
      <alignment vertical="center"/>
    </xf>
    <xf numFmtId="0" fontId="0" fillId="0" borderId="70"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horizontal="center" vertical="center"/>
    </xf>
    <xf numFmtId="0" fontId="0" fillId="0" borderId="77" xfId="0" applyFont="1" applyFill="1" applyBorder="1" applyAlignment="1">
      <alignment vertical="center"/>
    </xf>
    <xf numFmtId="0" fontId="0" fillId="0" borderId="76"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86" xfId="0" applyFill="1" applyBorder="1" applyAlignment="1">
      <alignment vertical="center"/>
    </xf>
    <xf numFmtId="0" fontId="0" fillId="0" borderId="97" xfId="0" applyFill="1" applyBorder="1" applyAlignment="1">
      <alignment vertical="center"/>
    </xf>
    <xf numFmtId="0" fontId="0" fillId="0" borderId="100" xfId="0" applyFill="1" applyBorder="1" applyAlignment="1">
      <alignment vertical="center"/>
    </xf>
    <xf numFmtId="0" fontId="52" fillId="0" borderId="86" xfId="0" applyFont="1" applyFill="1" applyBorder="1" applyAlignment="1">
      <alignment vertical="center"/>
    </xf>
    <xf numFmtId="0" fontId="52" fillId="0" borderId="71" xfId="0" applyFont="1" applyFill="1" applyBorder="1" applyAlignment="1">
      <alignment vertical="center"/>
    </xf>
    <xf numFmtId="0" fontId="52" fillId="0" borderId="97" xfId="0" applyFont="1" applyFill="1" applyBorder="1" applyAlignment="1">
      <alignment vertical="center"/>
    </xf>
    <xf numFmtId="0" fontId="52" fillId="0" borderId="72" xfId="0" applyFont="1" applyFill="1" applyBorder="1" applyAlignment="1">
      <alignment vertical="center"/>
    </xf>
    <xf numFmtId="0" fontId="52" fillId="0" borderId="73" xfId="0" applyFont="1" applyFill="1" applyBorder="1" applyAlignment="1">
      <alignment vertical="center"/>
    </xf>
    <xf numFmtId="0" fontId="52" fillId="0" borderId="70" xfId="0" applyFont="1" applyFill="1" applyBorder="1" applyAlignment="1">
      <alignment vertical="center"/>
    </xf>
    <xf numFmtId="0" fontId="52" fillId="0" borderId="75" xfId="0" applyFont="1" applyFill="1" applyBorder="1" applyAlignment="1">
      <alignment vertical="center"/>
    </xf>
    <xf numFmtId="0" fontId="52" fillId="0" borderId="76" xfId="0" applyFont="1" applyFill="1" applyBorder="1" applyAlignment="1">
      <alignment horizontal="center" vertical="center"/>
    </xf>
    <xf numFmtId="0" fontId="52" fillId="0" borderId="100" xfId="0" applyFont="1" applyFill="1" applyBorder="1" applyAlignment="1">
      <alignment vertical="center"/>
    </xf>
    <xf numFmtId="0" fontId="52" fillId="0" borderId="12" xfId="0" applyFont="1" applyFill="1" applyBorder="1" applyAlignment="1">
      <alignment vertical="center"/>
    </xf>
    <xf numFmtId="0" fontId="52" fillId="0" borderId="122" xfId="0" applyFont="1" applyFill="1" applyBorder="1" applyAlignment="1">
      <alignment vertical="center"/>
    </xf>
    <xf numFmtId="0" fontId="52" fillId="0" borderId="89" xfId="0" applyFont="1" applyFill="1" applyBorder="1" applyAlignment="1">
      <alignment vertical="center"/>
    </xf>
    <xf numFmtId="0" fontId="52" fillId="0" borderId="100" xfId="0" applyFont="1" applyFill="1" applyBorder="1" applyAlignment="1">
      <alignment horizontal="center" vertical="center"/>
    </xf>
    <xf numFmtId="180" fontId="5" fillId="0" borderId="17" xfId="62" applyNumberFormat="1" applyFont="1" applyFill="1" applyBorder="1" applyAlignment="1" applyProtection="1">
      <alignment horizontal="right" vertical="center" shrinkToFit="1"/>
      <protection/>
    </xf>
    <xf numFmtId="0" fontId="5" fillId="0" borderId="98"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0" xfId="62" applyFont="1" applyFill="1" applyAlignment="1">
      <alignment horizontal="left" vertical="center"/>
      <protection/>
    </xf>
    <xf numFmtId="0" fontId="4" fillId="0" borderId="0" xfId="62" applyFont="1" applyFill="1" applyAlignment="1">
      <alignment horizontal="center"/>
      <protection/>
    </xf>
    <xf numFmtId="0" fontId="5" fillId="0" borderId="116" xfId="62" applyFont="1" applyFill="1" applyBorder="1" applyAlignment="1">
      <alignment horizontal="center" vertical="center" wrapText="1"/>
      <protection/>
    </xf>
    <xf numFmtId="0" fontId="5" fillId="0" borderId="119" xfId="62" applyFont="1" applyFill="1" applyBorder="1" applyAlignment="1">
      <alignment horizontal="center" vertical="center" wrapText="1"/>
      <protection/>
    </xf>
    <xf numFmtId="0" fontId="5" fillId="0" borderId="37" xfId="62" applyFont="1" applyFill="1" applyBorder="1" applyAlignment="1">
      <alignment horizontal="center" vertical="center"/>
      <protection/>
    </xf>
    <xf numFmtId="0" fontId="5" fillId="0" borderId="12" xfId="62" applyFont="1" applyFill="1" applyBorder="1" applyAlignment="1">
      <alignment horizontal="center" vertical="center"/>
      <protection/>
    </xf>
    <xf numFmtId="0" fontId="5" fillId="0" borderId="39" xfId="62" applyFont="1" applyFill="1" applyBorder="1" applyAlignment="1">
      <alignment horizontal="center" vertical="center"/>
      <protection/>
    </xf>
    <xf numFmtId="0" fontId="5" fillId="0" borderId="11" xfId="62" applyFont="1" applyFill="1" applyBorder="1" applyAlignment="1">
      <alignment vertical="center"/>
      <protection/>
    </xf>
    <xf numFmtId="0" fontId="5" fillId="0" borderId="12" xfId="62" applyFont="1" applyFill="1" applyBorder="1" applyAlignment="1">
      <alignment vertical="center"/>
      <protection/>
    </xf>
    <xf numFmtId="0" fontId="5" fillId="0" borderId="11" xfId="62" applyFont="1" applyFill="1" applyBorder="1" applyAlignment="1">
      <alignment vertical="center" shrinkToFit="1"/>
      <protection/>
    </xf>
    <xf numFmtId="0" fontId="5" fillId="0" borderId="98" xfId="62" applyFont="1" applyFill="1" applyBorder="1" applyAlignment="1">
      <alignment vertical="center" shrinkToFit="1"/>
      <protection/>
    </xf>
    <xf numFmtId="0" fontId="5" fillId="0" borderId="46" xfId="62" applyFont="1" applyFill="1" applyBorder="1" applyAlignment="1">
      <alignment vertical="center" shrinkToFit="1"/>
      <protection/>
    </xf>
    <xf numFmtId="0" fontId="5" fillId="0" borderId="11" xfId="62" applyFont="1" applyFill="1" applyBorder="1" applyAlignment="1">
      <alignment horizontal="center" vertical="center"/>
      <protection/>
    </xf>
    <xf numFmtId="0" fontId="5" fillId="0" borderId="98"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116" xfId="62" applyFont="1" applyFill="1" applyBorder="1" applyAlignment="1">
      <alignment horizontal="center" vertical="center"/>
      <protection/>
    </xf>
    <xf numFmtId="0" fontId="5" fillId="0" borderId="119" xfId="62" applyFont="1" applyFill="1" applyBorder="1" applyAlignment="1">
      <alignment horizontal="center" vertical="center"/>
      <protection/>
    </xf>
    <xf numFmtId="0" fontId="4" fillId="0" borderId="0" xfId="62" applyFont="1" applyFill="1" applyAlignment="1">
      <alignment horizontal="center" vertical="center"/>
      <protection/>
    </xf>
    <xf numFmtId="180" fontId="5" fillId="0" borderId="53" xfId="62" applyNumberFormat="1" applyFont="1" applyFill="1" applyBorder="1" applyAlignment="1">
      <alignment horizontal="center" vertical="center" wrapText="1"/>
      <protection/>
    </xf>
    <xf numFmtId="180" fontId="5" fillId="0" borderId="115" xfId="62" applyNumberFormat="1" applyFont="1" applyFill="1" applyBorder="1" applyAlignment="1">
      <alignment horizontal="center" vertical="center" wrapText="1"/>
      <protection/>
    </xf>
    <xf numFmtId="0" fontId="5" fillId="0" borderId="20" xfId="62" applyFont="1" applyFill="1" applyBorder="1" applyAlignment="1">
      <alignment vertical="center" shrinkToFit="1"/>
      <protection/>
    </xf>
    <xf numFmtId="0" fontId="52" fillId="0" borderId="12" xfId="63" applyFont="1" applyBorder="1" applyAlignment="1">
      <alignment horizontal="center" vertical="center"/>
      <protection/>
    </xf>
    <xf numFmtId="0" fontId="52" fillId="0" borderId="39" xfId="63" applyFont="1" applyBorder="1" applyAlignment="1">
      <alignment horizontal="center" vertical="center"/>
      <protection/>
    </xf>
    <xf numFmtId="180" fontId="5" fillId="0" borderId="11" xfId="62" applyNumberFormat="1" applyFont="1" applyFill="1" applyBorder="1" applyAlignment="1">
      <alignment horizontal="center" vertical="center"/>
      <protection/>
    </xf>
    <xf numFmtId="180" fontId="5" fillId="0" borderId="17" xfId="62" applyNumberFormat="1" applyFont="1" applyFill="1" applyBorder="1" applyAlignment="1">
      <alignment horizontal="center" vertical="center"/>
      <protection/>
    </xf>
    <xf numFmtId="0" fontId="5" fillId="0" borderId="46" xfId="62" applyFont="1" applyFill="1" applyBorder="1" applyAlignment="1">
      <alignment horizontal="center" vertical="center"/>
      <protection/>
    </xf>
    <xf numFmtId="0" fontId="52" fillId="0" borderId="13" xfId="63" applyFont="1" applyBorder="1" applyAlignment="1">
      <alignment horizontal="center" vertical="center"/>
      <protection/>
    </xf>
    <xf numFmtId="0" fontId="52" fillId="0" borderId="0" xfId="63" applyFont="1" applyAlignment="1">
      <alignment horizontal="center" vertical="center"/>
      <protection/>
    </xf>
    <xf numFmtId="0" fontId="52" fillId="0" borderId="20" xfId="63" applyFont="1" applyBorder="1" applyAlignment="1">
      <alignment horizontal="center" vertical="center"/>
      <protection/>
    </xf>
    <xf numFmtId="0" fontId="52" fillId="0" borderId="14" xfId="63" applyFont="1" applyBorder="1" applyAlignment="1">
      <alignment horizontal="center" vertical="center"/>
      <protection/>
    </xf>
    <xf numFmtId="0" fontId="52" fillId="0" borderId="15" xfId="63" applyFont="1" applyBorder="1" applyAlignment="1">
      <alignment horizontal="center" vertical="center"/>
      <protection/>
    </xf>
    <xf numFmtId="0" fontId="52" fillId="0" borderId="10" xfId="63" applyFont="1" applyBorder="1" applyAlignment="1">
      <alignment horizontal="center" vertical="center"/>
      <protection/>
    </xf>
    <xf numFmtId="180" fontId="5" fillId="0" borderId="53" xfId="62" applyNumberFormat="1" applyFont="1" applyFill="1" applyBorder="1" applyAlignment="1">
      <alignment horizontal="center" vertical="center" shrinkToFit="1"/>
      <protection/>
    </xf>
    <xf numFmtId="180" fontId="52" fillId="0" borderId="115" xfId="63" applyNumberFormat="1" applyFont="1" applyBorder="1" applyAlignment="1">
      <alignment horizontal="center" vertical="center" shrinkToFit="1"/>
      <protection/>
    </xf>
    <xf numFmtId="0" fontId="0" fillId="0" borderId="98"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98" xfId="62" applyFont="1" applyFill="1" applyBorder="1" applyAlignment="1">
      <alignment horizontal="center" vertical="center"/>
      <protection/>
    </xf>
    <xf numFmtId="0" fontId="2" fillId="0" borderId="11" xfId="62" applyFont="1" applyFill="1" applyBorder="1" applyAlignment="1">
      <alignment horizontal="center" vertical="center" wrapText="1"/>
      <protection/>
    </xf>
    <xf numFmtId="0" fontId="2" fillId="0" borderId="46" xfId="62" applyFont="1" applyFill="1" applyBorder="1" applyAlignment="1">
      <alignment horizontal="center" vertical="center"/>
      <protection/>
    </xf>
    <xf numFmtId="0" fontId="5" fillId="0" borderId="37" xfId="62" applyFont="1" applyFill="1" applyBorder="1" applyAlignment="1">
      <alignment horizontal="center" vertical="center" shrinkToFit="1"/>
      <protection/>
    </xf>
    <xf numFmtId="0" fontId="52" fillId="0" borderId="12" xfId="63" applyFont="1" applyBorder="1" applyAlignment="1">
      <alignment horizontal="center" vertical="center" shrinkToFit="1"/>
      <protection/>
    </xf>
    <xf numFmtId="0" fontId="52" fillId="0" borderId="39" xfId="63" applyFont="1" applyBorder="1" applyAlignment="1">
      <alignment horizontal="center" vertical="center" shrinkToFit="1"/>
      <protection/>
    </xf>
    <xf numFmtId="0" fontId="5" fillId="0" borderId="53"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53" xfId="62" applyFont="1" applyFill="1" applyBorder="1" applyAlignment="1">
      <alignment horizontal="center" vertical="center" wrapText="1"/>
      <protection/>
    </xf>
    <xf numFmtId="0" fontId="5" fillId="0" borderId="24"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115" xfId="62" applyFont="1" applyFill="1" applyBorder="1" applyAlignment="1">
      <alignment horizontal="center" vertical="center" wrapText="1"/>
      <protection/>
    </xf>
    <xf numFmtId="0" fontId="5" fillId="0" borderId="17" xfId="62" applyFont="1" applyFill="1" applyBorder="1" applyAlignment="1">
      <alignment horizontal="center" vertical="center"/>
      <protection/>
    </xf>
    <xf numFmtId="0" fontId="53" fillId="0" borderId="41" xfId="0" applyFont="1" applyFill="1" applyBorder="1" applyAlignment="1">
      <alignment horizontal="center" vertical="center" textRotation="255" wrapText="1"/>
    </xf>
    <xf numFmtId="0" fontId="53" fillId="0" borderId="68" xfId="0" applyFont="1" applyFill="1" applyBorder="1" applyAlignment="1">
      <alignment horizontal="center" vertical="center" textRotation="255" wrapText="1"/>
    </xf>
    <xf numFmtId="0" fontId="50" fillId="0" borderId="41" xfId="0" applyFont="1" applyFill="1" applyBorder="1" applyAlignment="1">
      <alignment horizontal="center" vertical="center" wrapText="1"/>
    </xf>
    <xf numFmtId="0" fontId="50" fillId="0" borderId="68" xfId="0" applyFont="1" applyFill="1" applyBorder="1" applyAlignment="1">
      <alignment horizontal="center" vertical="center" wrapText="1"/>
    </xf>
    <xf numFmtId="0" fontId="53" fillId="0" borderId="39" xfId="0" applyFont="1" applyFill="1" applyBorder="1" applyAlignment="1">
      <alignment horizontal="center" vertical="center" textRotation="255" wrapText="1"/>
    </xf>
    <xf numFmtId="0" fontId="50" fillId="0" borderId="137" xfId="0" applyFont="1" applyFill="1" applyBorder="1" applyAlignment="1">
      <alignment horizontal="center" vertical="center" wrapText="1"/>
    </xf>
    <xf numFmtId="0" fontId="50" fillId="0" borderId="138" xfId="0" applyFont="1" applyFill="1" applyBorder="1" applyAlignment="1">
      <alignment horizontal="center" vertical="center" wrapText="1"/>
    </xf>
    <xf numFmtId="0" fontId="53" fillId="0" borderId="139" xfId="0" applyFont="1" applyFill="1" applyBorder="1" applyAlignment="1">
      <alignment horizontal="center" vertical="center"/>
    </xf>
    <xf numFmtId="0" fontId="53" fillId="0" borderId="137" xfId="0" applyFont="1" applyFill="1" applyBorder="1" applyAlignment="1">
      <alignment horizontal="center" vertical="center"/>
    </xf>
    <xf numFmtId="0" fontId="53" fillId="0" borderId="138" xfId="0" applyFont="1" applyFill="1" applyBorder="1" applyAlignment="1">
      <alignment horizontal="center" vertical="center"/>
    </xf>
    <xf numFmtId="0" fontId="50" fillId="0" borderId="67" xfId="0" applyFont="1" applyFill="1" applyBorder="1" applyAlignment="1">
      <alignment horizontal="center" vertical="center" wrapText="1"/>
    </xf>
    <xf numFmtId="0" fontId="50" fillId="0" borderId="140" xfId="0" applyFont="1" applyFill="1" applyBorder="1" applyAlignment="1">
      <alignment horizontal="center" vertical="center" wrapText="1"/>
    </xf>
    <xf numFmtId="0" fontId="50" fillId="0" borderId="69" xfId="0" applyFont="1" applyFill="1" applyBorder="1" applyAlignment="1">
      <alignment horizontal="center" vertical="center" wrapText="1"/>
    </xf>
    <xf numFmtId="0" fontId="50" fillId="0" borderId="141" xfId="0" applyFont="1" applyFill="1" applyBorder="1" applyAlignment="1">
      <alignment horizontal="center" vertical="center" wrapText="1"/>
    </xf>
    <xf numFmtId="0" fontId="50" fillId="0" borderId="82" xfId="0" applyFont="1" applyFill="1" applyBorder="1" applyAlignment="1">
      <alignment horizontal="center" vertical="center"/>
    </xf>
    <xf numFmtId="0" fontId="50" fillId="0" borderId="83" xfId="0" applyFont="1" applyFill="1" applyBorder="1" applyAlignment="1">
      <alignment horizontal="center" vertical="center"/>
    </xf>
    <xf numFmtId="0" fontId="50" fillId="0" borderId="84" xfId="0" applyFont="1" applyFill="1" applyBorder="1" applyAlignment="1">
      <alignment horizontal="center" vertical="center"/>
    </xf>
    <xf numFmtId="0" fontId="50" fillId="0" borderId="142" xfId="0" applyFont="1" applyFill="1" applyBorder="1" applyAlignment="1">
      <alignment horizontal="center" vertical="center" wrapText="1"/>
    </xf>
    <xf numFmtId="0" fontId="50" fillId="0" borderId="37"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50" fillId="0" borderId="84" xfId="0" applyFont="1" applyFill="1" applyBorder="1" applyAlignment="1">
      <alignment horizontal="center" vertical="center" wrapText="1"/>
    </xf>
    <xf numFmtId="0" fontId="50" fillId="0" borderId="53"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140"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84"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53" xfId="0" applyFont="1" applyFill="1" applyBorder="1" applyAlignment="1">
      <alignment horizontal="center" vertical="center" wrapText="1"/>
    </xf>
    <xf numFmtId="0" fontId="53" fillId="0" borderId="137" xfId="0" applyFont="1" applyFill="1" applyBorder="1" applyAlignment="1">
      <alignment horizontal="center" vertical="center" wrapText="1"/>
    </xf>
    <xf numFmtId="0" fontId="53" fillId="0" borderId="138" xfId="0" applyFont="1" applyFill="1" applyBorder="1" applyAlignment="1">
      <alignment horizontal="center" vertical="center" wrapText="1"/>
    </xf>
    <xf numFmtId="0" fontId="53" fillId="0" borderId="141" xfId="0" applyFont="1" applyFill="1" applyBorder="1" applyAlignment="1">
      <alignment horizontal="center" vertical="center" wrapText="1"/>
    </xf>
    <xf numFmtId="0" fontId="53" fillId="0" borderId="82" xfId="0" applyFont="1" applyFill="1" applyBorder="1" applyAlignment="1">
      <alignment horizontal="center" vertical="center" wrapText="1"/>
    </xf>
    <xf numFmtId="0" fontId="53" fillId="0" borderId="82" xfId="0" applyFont="1" applyFill="1" applyBorder="1" applyAlignment="1">
      <alignment horizontal="center" vertical="center"/>
    </xf>
    <xf numFmtId="0" fontId="53" fillId="0" borderId="83" xfId="0" applyFont="1" applyFill="1" applyBorder="1" applyAlignment="1">
      <alignment horizontal="center" vertical="center"/>
    </xf>
    <xf numFmtId="0" fontId="53" fillId="0" borderId="84" xfId="0" applyFont="1" applyFill="1" applyBorder="1" applyAlignment="1">
      <alignment horizontal="center" vertical="center"/>
    </xf>
    <xf numFmtId="0" fontId="53" fillId="0" borderId="142"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0" fillId="0" borderId="83" xfId="0" applyFont="1" applyFill="1" applyBorder="1" applyAlignment="1">
      <alignment horizontal="center" vertical="center" wrapText="1"/>
    </xf>
    <xf numFmtId="0" fontId="50" fillId="0" borderId="143" xfId="0" applyFont="1" applyFill="1" applyBorder="1" applyAlignment="1">
      <alignment horizontal="center" vertical="center" wrapText="1"/>
    </xf>
    <xf numFmtId="0" fontId="50" fillId="0" borderId="144" xfId="0" applyFont="1" applyFill="1" applyBorder="1" applyAlignment="1">
      <alignment horizontal="center" vertical="center" wrapText="1"/>
    </xf>
    <xf numFmtId="0" fontId="50" fillId="0" borderId="145" xfId="0" applyFont="1" applyFill="1" applyBorder="1" applyAlignment="1">
      <alignment horizontal="center" vertical="center" wrapText="1"/>
    </xf>
    <xf numFmtId="0" fontId="50" fillId="0" borderId="146"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85" xfId="0" applyFont="1" applyFill="1" applyBorder="1" applyAlignment="1">
      <alignment horizontal="center" vertical="center" wrapText="1"/>
    </xf>
    <xf numFmtId="0" fontId="50" fillId="0" borderId="90" xfId="0" applyFont="1" applyFill="1" applyBorder="1" applyAlignment="1">
      <alignment horizontal="center" vertical="center" wrapText="1"/>
    </xf>
    <xf numFmtId="0" fontId="50" fillId="0" borderId="148" xfId="0" applyFont="1" applyFill="1" applyBorder="1" applyAlignment="1">
      <alignment horizontal="center" vertical="center" wrapText="1"/>
    </xf>
    <xf numFmtId="0" fontId="50" fillId="0" borderId="14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5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51" xfId="0" applyFont="1" applyFill="1" applyBorder="1" applyAlignment="1">
      <alignment horizontal="center" vertical="center" wrapText="1"/>
    </xf>
    <xf numFmtId="0" fontId="50" fillId="0" borderId="152" xfId="0" applyFont="1" applyFill="1" applyBorder="1" applyAlignment="1">
      <alignment horizontal="center" vertical="center" wrapText="1"/>
    </xf>
    <xf numFmtId="0" fontId="50" fillId="0" borderId="153" xfId="0" applyFont="1" applyFill="1" applyBorder="1" applyAlignment="1">
      <alignment horizontal="center" vertical="center" wrapText="1"/>
    </xf>
    <xf numFmtId="0" fontId="50" fillId="0" borderId="154" xfId="0" applyFont="1" applyFill="1" applyBorder="1" applyAlignment="1">
      <alignment horizontal="center" vertical="center" wrapText="1"/>
    </xf>
    <xf numFmtId="0" fontId="50" fillId="0" borderId="15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56" xfId="0" applyFont="1" applyFill="1" applyBorder="1" applyAlignment="1">
      <alignment horizontal="center" vertical="center" wrapText="1"/>
    </xf>
    <xf numFmtId="0" fontId="50" fillId="0" borderId="87"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98" xfId="0" applyFont="1" applyFill="1" applyBorder="1" applyAlignment="1">
      <alignment horizontal="center" vertical="center" wrapText="1"/>
    </xf>
    <xf numFmtId="0" fontId="50" fillId="0" borderId="157"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58" xfId="0" applyFont="1" applyFill="1" applyBorder="1" applyAlignment="1">
      <alignment horizontal="center" vertical="center" wrapText="1"/>
    </xf>
    <xf numFmtId="0" fontId="53" fillId="0" borderId="85" xfId="0" applyFont="1" applyFill="1" applyBorder="1" applyAlignment="1">
      <alignment horizontal="center" vertical="center" textRotation="255" wrapText="1"/>
    </xf>
    <xf numFmtId="0" fontId="53" fillId="0" borderId="90" xfId="0" applyFont="1" applyFill="1" applyBorder="1" applyAlignment="1">
      <alignment horizontal="center" vertical="center" textRotation="255" wrapText="1"/>
    </xf>
    <xf numFmtId="0" fontId="53" fillId="0" borderId="156" xfId="0" applyFont="1" applyFill="1" applyBorder="1" applyAlignment="1">
      <alignment horizontal="center" vertical="center" textRotation="255" wrapText="1"/>
    </xf>
    <xf numFmtId="0" fontId="53" fillId="0" borderId="150" xfId="0" applyFont="1" applyFill="1" applyBorder="1" applyAlignment="1">
      <alignment horizontal="center" vertical="center" textRotation="255" wrapText="1"/>
    </xf>
    <xf numFmtId="0" fontId="53" fillId="0" borderId="83" xfId="0" applyFont="1" applyFill="1" applyBorder="1" applyAlignment="1">
      <alignment horizontal="center" vertical="center" textRotation="255" wrapText="1"/>
    </xf>
    <xf numFmtId="0" fontId="53" fillId="0" borderId="84" xfId="0" applyFont="1" applyFill="1" applyBorder="1" applyAlignment="1">
      <alignment horizontal="center" vertical="center" textRotation="255" wrapText="1"/>
    </xf>
    <xf numFmtId="0" fontId="53" fillId="0" borderId="152" xfId="0" applyFont="1" applyFill="1" applyBorder="1" applyAlignment="1">
      <alignment horizontal="center" vertical="center" wrapText="1"/>
    </xf>
    <xf numFmtId="0" fontId="53" fillId="0" borderId="147"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46" xfId="0" applyFont="1" applyFill="1" applyBorder="1" applyAlignment="1">
      <alignment horizontal="center" vertical="center" wrapText="1"/>
    </xf>
    <xf numFmtId="0" fontId="53" fillId="0" borderId="53" xfId="0" applyFont="1" applyFill="1" applyBorder="1" applyAlignment="1">
      <alignment horizontal="center" vertical="center" textRotation="255" wrapText="1"/>
    </xf>
    <xf numFmtId="0" fontId="53" fillId="0" borderId="16" xfId="0" applyFont="1" applyFill="1" applyBorder="1" applyAlignment="1">
      <alignment horizontal="center" vertical="center" textRotation="255" wrapText="1"/>
    </xf>
    <xf numFmtId="0" fontId="53" fillId="0" borderId="157" xfId="0" applyFont="1" applyFill="1" applyBorder="1" applyAlignment="1">
      <alignment horizontal="center" vertical="center" textRotation="255" wrapText="1"/>
    </xf>
    <xf numFmtId="0" fontId="53" fillId="0" borderId="158" xfId="0" applyFont="1" applyFill="1" applyBorder="1" applyAlignment="1">
      <alignment horizontal="center" vertical="center" textRotation="255" wrapText="1"/>
    </xf>
    <xf numFmtId="0" fontId="53" fillId="0" borderId="37" xfId="0" applyFont="1" applyFill="1" applyBorder="1" applyAlignment="1">
      <alignment horizontal="center" vertical="center" textRotation="255" wrapText="1"/>
    </xf>
    <xf numFmtId="0" fontId="53" fillId="0" borderId="11" xfId="0" applyFont="1" applyFill="1" applyBorder="1" applyAlignment="1">
      <alignment horizontal="center" vertical="center" textRotation="255" wrapText="1"/>
    </xf>
    <xf numFmtId="0" fontId="53" fillId="0" borderId="53" xfId="0" applyFont="1" applyFill="1" applyBorder="1" applyAlignment="1">
      <alignment horizontal="center" vertical="top" textRotation="255" wrapText="1"/>
    </xf>
    <xf numFmtId="0" fontId="53" fillId="0" borderId="16" xfId="0" applyFont="1" applyFill="1" applyBorder="1" applyAlignment="1">
      <alignment horizontal="center" vertical="top" textRotation="255" wrapText="1"/>
    </xf>
    <xf numFmtId="0" fontId="53" fillId="0" borderId="24" xfId="0" applyFont="1" applyFill="1" applyBorder="1" applyAlignment="1">
      <alignment horizontal="center" vertical="center" textRotation="255" wrapText="1"/>
    </xf>
    <xf numFmtId="0" fontId="53" fillId="0" borderId="67" xfId="0" applyFont="1" applyFill="1" applyBorder="1" applyAlignment="1">
      <alignment horizontal="center" vertical="center" textRotation="255" wrapText="1"/>
    </xf>
    <xf numFmtId="0" fontId="53" fillId="0" borderId="148" xfId="0" applyFont="1" applyFill="1" applyBorder="1" applyAlignment="1">
      <alignment horizontal="center" vertical="center" textRotation="255" wrapText="1"/>
    </xf>
    <xf numFmtId="0" fontId="53" fillId="0" borderId="12" xfId="0" applyFont="1" applyFill="1" applyBorder="1" applyAlignment="1">
      <alignment horizontal="center" vertical="center" wrapText="1"/>
    </xf>
    <xf numFmtId="0" fontId="53" fillId="0" borderId="159" xfId="0" applyFont="1" applyFill="1" applyBorder="1" applyAlignment="1">
      <alignment horizontal="center" vertical="center" wrapText="1"/>
    </xf>
    <xf numFmtId="0" fontId="53" fillId="0" borderId="24" xfId="0" applyFont="1" applyFill="1" applyBorder="1" applyAlignment="1">
      <alignment horizontal="center" vertical="top" textRotation="255" wrapText="1"/>
    </xf>
    <xf numFmtId="0" fontId="53" fillId="0" borderId="85" xfId="0" applyFont="1" applyFill="1" applyBorder="1" applyAlignment="1">
      <alignment horizontal="center" vertical="top" textRotation="255" wrapText="1"/>
    </xf>
    <xf numFmtId="0" fontId="53" fillId="0" borderId="90" xfId="0" applyFont="1" applyFill="1" applyBorder="1" applyAlignment="1">
      <alignment horizontal="center" vertical="top" textRotation="255" wrapText="1"/>
    </xf>
    <xf numFmtId="0" fontId="53" fillId="0" borderId="156" xfId="0" applyFont="1" applyFill="1" applyBorder="1" applyAlignment="1">
      <alignment horizontal="center" vertical="top" textRotation="255" wrapText="1"/>
    </xf>
    <xf numFmtId="0" fontId="53" fillId="0" borderId="46" xfId="0" applyFont="1" applyFill="1" applyBorder="1" applyAlignment="1">
      <alignment horizontal="center" vertical="center" textRotation="255" wrapText="1"/>
    </xf>
    <xf numFmtId="0" fontId="53" fillId="0" borderId="20" xfId="0" applyFont="1" applyFill="1" applyBorder="1" applyAlignment="1">
      <alignment horizontal="center" vertical="center" textRotation="255" wrapText="1"/>
    </xf>
    <xf numFmtId="0" fontId="53" fillId="0" borderId="10" xfId="0" applyFont="1" applyFill="1" applyBorder="1" applyAlignment="1">
      <alignment horizontal="center" vertical="center" textRotation="255" wrapText="1"/>
    </xf>
    <xf numFmtId="0" fontId="53" fillId="0" borderId="153" xfId="0" applyFont="1" applyFill="1" applyBorder="1" applyAlignment="1">
      <alignment horizontal="center" vertical="center" wrapText="1"/>
    </xf>
    <xf numFmtId="0" fontId="53" fillId="0" borderId="144" xfId="0" applyFont="1" applyFill="1" applyBorder="1" applyAlignment="1">
      <alignment horizontal="center" vertical="center" wrapText="1"/>
    </xf>
    <xf numFmtId="0" fontId="53" fillId="0" borderId="145"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88"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48" xfId="0" applyFont="1" applyFill="1" applyBorder="1" applyAlignment="1">
      <alignment horizontal="center" vertical="center" wrapText="1"/>
    </xf>
    <xf numFmtId="0" fontId="53" fillId="0" borderId="13" xfId="0" applyFont="1" applyFill="1" applyBorder="1" applyAlignment="1">
      <alignment horizontal="center" vertical="center" textRotation="255" wrapText="1"/>
    </xf>
    <xf numFmtId="0" fontId="53" fillId="0" borderId="14" xfId="0" applyFont="1" applyFill="1" applyBorder="1" applyAlignment="1">
      <alignment horizontal="center" vertical="center" textRotation="255" wrapText="1"/>
    </xf>
    <xf numFmtId="0" fontId="53" fillId="0" borderId="144" xfId="0" applyFont="1" applyFill="1" applyBorder="1" applyAlignment="1">
      <alignment horizontal="center" vertical="center" textRotation="255" wrapText="1"/>
    </xf>
    <xf numFmtId="0" fontId="53" fillId="0" borderId="0" xfId="0" applyFont="1" applyFill="1" applyBorder="1" applyAlignment="1">
      <alignment horizontal="center" vertical="center" textRotation="255" wrapText="1"/>
    </xf>
    <xf numFmtId="0" fontId="53" fillId="0" borderId="15" xfId="0" applyFont="1" applyFill="1" applyBorder="1" applyAlignment="1">
      <alignment horizontal="center" vertical="center" textRotation="255" wrapText="1"/>
    </xf>
    <xf numFmtId="0" fontId="53" fillId="0" borderId="160" xfId="0" applyFont="1" applyFill="1" applyBorder="1" applyAlignment="1">
      <alignment horizontal="center" vertical="center" textRotation="255" wrapText="1"/>
    </xf>
    <xf numFmtId="0" fontId="53" fillId="0" borderId="151" xfId="0" applyFont="1" applyFill="1" applyBorder="1" applyAlignment="1">
      <alignment horizontal="center" vertical="center" wrapText="1"/>
    </xf>
    <xf numFmtId="0" fontId="50" fillId="0" borderId="143" xfId="0" applyFont="1" applyFill="1" applyBorder="1" applyAlignment="1">
      <alignment horizontal="center" vertical="center" textRotation="255" wrapText="1"/>
    </xf>
    <xf numFmtId="0" fontId="50" fillId="0" borderId="13" xfId="0" applyFont="1" applyFill="1" applyBorder="1" applyAlignment="1">
      <alignment horizontal="center" vertical="center" textRotation="255" wrapText="1"/>
    </xf>
    <xf numFmtId="0" fontId="53" fillId="0" borderId="151" xfId="0" applyFont="1" applyFill="1" applyBorder="1" applyAlignment="1">
      <alignment horizontal="center" vertical="center" textRotation="255" wrapText="1"/>
    </xf>
    <xf numFmtId="0" fontId="53" fillId="0" borderId="87" xfId="0" applyFont="1" applyFill="1" applyBorder="1" applyAlignment="1">
      <alignment horizontal="center" vertical="center" textRotation="255" wrapText="1"/>
    </xf>
    <xf numFmtId="0" fontId="53" fillId="0" borderId="88" xfId="0" applyFont="1" applyFill="1" applyBorder="1" applyAlignment="1">
      <alignment horizontal="center" vertical="center" textRotation="255" wrapText="1"/>
    </xf>
    <xf numFmtId="0" fontId="53" fillId="0" borderId="154" xfId="0" applyFont="1" applyFill="1" applyBorder="1" applyAlignment="1">
      <alignment horizontal="center" vertical="center" textRotation="255" wrapText="1"/>
    </xf>
    <xf numFmtId="0" fontId="53" fillId="0" borderId="155" xfId="0" applyFont="1" applyFill="1" applyBorder="1" applyAlignment="1">
      <alignment horizontal="center" vertical="center" textRotation="255" wrapText="1"/>
    </xf>
    <xf numFmtId="0" fontId="53" fillId="0" borderId="161" xfId="0" applyFont="1" applyFill="1" applyBorder="1" applyAlignment="1">
      <alignment horizontal="center" vertical="center" textRotation="255" wrapText="1"/>
    </xf>
    <xf numFmtId="0" fontId="50" fillId="0" borderId="85" xfId="0" applyFont="1" applyFill="1" applyBorder="1" applyAlignment="1">
      <alignment horizontal="center" vertical="center" textRotation="255" wrapText="1"/>
    </xf>
    <xf numFmtId="0" fontId="50" fillId="0" borderId="156" xfId="0" applyFont="1" applyFill="1" applyBorder="1" applyAlignment="1">
      <alignment horizontal="center" vertical="center" textRotation="255" wrapText="1"/>
    </xf>
    <xf numFmtId="0" fontId="50" fillId="0" borderId="53" xfId="0" applyFont="1" applyFill="1" applyBorder="1" applyAlignment="1">
      <alignment horizontal="center" vertical="center" textRotation="255" wrapText="1"/>
    </xf>
    <xf numFmtId="0" fontId="50" fillId="0" borderId="16" xfId="0" applyFont="1" applyFill="1" applyBorder="1" applyAlignment="1">
      <alignment horizontal="center" vertical="center" textRotation="255" wrapText="1"/>
    </xf>
    <xf numFmtId="0" fontId="50" fillId="0" borderId="53" xfId="0" applyFont="1" applyFill="1" applyBorder="1" applyAlignment="1">
      <alignment horizontal="center" vertical="top" textRotation="255" wrapText="1"/>
    </xf>
    <xf numFmtId="0" fontId="50" fillId="0" borderId="16" xfId="0" applyFont="1" applyFill="1" applyBorder="1" applyAlignment="1">
      <alignment horizontal="center" vertical="top" textRotation="255" wrapText="1"/>
    </xf>
    <xf numFmtId="0" fontId="50" fillId="0" borderId="150" xfId="0" applyFont="1" applyFill="1" applyBorder="1" applyAlignment="1">
      <alignment horizontal="center" vertical="center" textRotation="255" wrapText="1"/>
    </xf>
    <xf numFmtId="0" fontId="50" fillId="0" borderId="83" xfId="0" applyFont="1" applyFill="1" applyBorder="1" applyAlignment="1">
      <alignment horizontal="center" vertical="center" textRotation="255" wrapText="1"/>
    </xf>
    <xf numFmtId="0" fontId="50" fillId="0" borderId="84" xfId="0" applyFont="1" applyFill="1" applyBorder="1" applyAlignment="1">
      <alignment horizontal="center" vertical="center" textRotation="255" wrapText="1"/>
    </xf>
    <xf numFmtId="0" fontId="50" fillId="0" borderId="24" xfId="0" applyFont="1" applyFill="1" applyBorder="1" applyAlignment="1">
      <alignment horizontal="center" vertical="center" textRotation="255" wrapText="1"/>
    </xf>
    <xf numFmtId="0" fontId="50" fillId="0" borderId="90" xfId="0" applyFont="1" applyFill="1" applyBorder="1" applyAlignment="1">
      <alignment horizontal="center" vertical="center" textRotation="255" wrapText="1"/>
    </xf>
    <xf numFmtId="0" fontId="50" fillId="0" borderId="24" xfId="0" applyFont="1" applyFill="1" applyBorder="1" applyAlignment="1">
      <alignment horizontal="center" vertical="top" textRotation="255" wrapText="1"/>
    </xf>
    <xf numFmtId="0" fontId="50" fillId="0" borderId="85" xfId="0" applyFont="1" applyFill="1" applyBorder="1" applyAlignment="1">
      <alignment horizontal="center" vertical="top" textRotation="255" wrapText="1"/>
    </xf>
    <xf numFmtId="0" fontId="50" fillId="0" borderId="90" xfId="0" applyFont="1" applyFill="1" applyBorder="1" applyAlignment="1">
      <alignment horizontal="center" vertical="top" textRotation="255" wrapText="1"/>
    </xf>
    <xf numFmtId="0" fontId="50" fillId="0" borderId="156" xfId="0" applyFont="1" applyFill="1" applyBorder="1" applyAlignment="1">
      <alignment horizontal="center" vertical="top" textRotation="255" wrapText="1"/>
    </xf>
    <xf numFmtId="0" fontId="50" fillId="0" borderId="39" xfId="0" applyFont="1" applyFill="1" applyBorder="1" applyAlignment="1">
      <alignment horizontal="center" vertical="center" wrapText="1"/>
    </xf>
    <xf numFmtId="0" fontId="50" fillId="0" borderId="86"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59" xfId="0" applyFont="1" applyFill="1" applyBorder="1" applyAlignment="1">
      <alignment horizontal="center" vertical="center" wrapText="1"/>
    </xf>
    <xf numFmtId="0" fontId="50" fillId="0" borderId="82" xfId="0" applyFont="1" applyFill="1" applyBorder="1" applyAlignment="1">
      <alignment horizontal="center" vertical="center" textRotation="255" wrapText="1"/>
    </xf>
    <xf numFmtId="0" fontId="50" fillId="0" borderId="160" xfId="0" applyFont="1" applyFill="1" applyBorder="1" applyAlignment="1">
      <alignment horizontal="center" vertical="center" textRotation="255" wrapText="1"/>
    </xf>
    <xf numFmtId="0" fontId="50" fillId="0" borderId="154" xfId="0" applyFont="1" applyFill="1" applyBorder="1" applyAlignment="1">
      <alignment horizontal="center" vertical="center" textRotation="255" wrapText="1"/>
    </xf>
    <xf numFmtId="0" fontId="50" fillId="0" borderId="155" xfId="0" applyFont="1" applyFill="1" applyBorder="1" applyAlignment="1">
      <alignment horizontal="center" vertical="center" textRotation="255" wrapText="1"/>
    </xf>
    <xf numFmtId="0" fontId="50" fillId="0" borderId="161" xfId="0" applyFont="1" applyFill="1" applyBorder="1" applyAlignment="1">
      <alignment horizontal="center" vertical="center" textRotation="255" wrapText="1"/>
    </xf>
    <xf numFmtId="0" fontId="53" fillId="0" borderId="98" xfId="0" applyFont="1" applyFill="1" applyBorder="1" applyAlignment="1">
      <alignment horizontal="center" vertical="center" textRotation="255" wrapText="1"/>
    </xf>
    <xf numFmtId="0" fontId="53" fillId="0" borderId="11" xfId="0" applyFont="1" applyFill="1" applyBorder="1" applyAlignment="1">
      <alignment horizontal="center" vertical="top" textRotation="255" wrapText="1"/>
    </xf>
    <xf numFmtId="0" fontId="53" fillId="0" borderId="13" xfId="0" applyFont="1" applyFill="1" applyBorder="1" applyAlignment="1">
      <alignment horizontal="center" vertical="top" textRotation="255" wrapText="1"/>
    </xf>
    <xf numFmtId="0" fontId="53" fillId="0" borderId="14" xfId="0" applyFont="1" applyFill="1" applyBorder="1" applyAlignment="1">
      <alignment horizontal="center" vertical="top" textRotation="255" wrapText="1"/>
    </xf>
    <xf numFmtId="0" fontId="53" fillId="0" borderId="143" xfId="0" applyFont="1" applyFill="1" applyBorder="1" applyAlignment="1">
      <alignment horizontal="center" vertical="center" wrapText="1"/>
    </xf>
    <xf numFmtId="0" fontId="53" fillId="0" borderId="143" xfId="0" applyFont="1" applyFill="1" applyBorder="1" applyAlignment="1">
      <alignment horizontal="center" vertical="center" textRotation="255" wrapText="1"/>
    </xf>
    <xf numFmtId="0" fontId="53" fillId="0" borderId="87" xfId="0" applyFont="1" applyFill="1" applyBorder="1" applyAlignment="1">
      <alignment horizontal="center" vertical="center" wrapText="1"/>
    </xf>
    <xf numFmtId="0" fontId="53" fillId="0" borderId="139"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98" xfId="0" applyFont="1" applyFill="1" applyBorder="1" applyAlignment="1">
      <alignment horizontal="center" vertical="center" wrapText="1"/>
    </xf>
    <xf numFmtId="0" fontId="53" fillId="0" borderId="157"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8" xfId="0" applyFont="1" applyFill="1" applyBorder="1" applyAlignment="1">
      <alignment horizontal="center" vertical="center" wrapText="1"/>
    </xf>
    <xf numFmtId="0" fontId="50"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68" xfId="0" applyFont="1" applyFill="1" applyBorder="1" applyAlignment="1">
      <alignment horizontal="center" vertical="center"/>
    </xf>
    <xf numFmtId="0" fontId="50" fillId="0" borderId="39" xfId="0" applyFont="1" applyFill="1" applyBorder="1" applyAlignment="1">
      <alignment horizontal="center" vertical="center" textRotation="255" wrapText="1"/>
    </xf>
    <xf numFmtId="0" fontId="50" fillId="0" borderId="41" xfId="0" applyFont="1" applyFill="1" applyBorder="1" applyAlignment="1">
      <alignment horizontal="center" vertical="center" textRotation="255" wrapText="1"/>
    </xf>
    <xf numFmtId="0" fontId="50" fillId="0" borderId="151" xfId="0" applyFont="1" applyFill="1" applyBorder="1" applyAlignment="1">
      <alignment horizontal="center" vertical="center" textRotation="255" wrapText="1"/>
    </xf>
    <xf numFmtId="0" fontId="50" fillId="0" borderId="87" xfId="0" applyFont="1" applyFill="1" applyBorder="1" applyAlignment="1">
      <alignment horizontal="center" vertical="center" textRotation="255" wrapText="1"/>
    </xf>
    <xf numFmtId="0" fontId="50" fillId="0" borderId="88" xfId="0" applyFont="1" applyFill="1" applyBorder="1" applyAlignment="1">
      <alignment horizontal="center" vertical="center" textRotation="255" wrapText="1"/>
    </xf>
    <xf numFmtId="0" fontId="50" fillId="0" borderId="108" xfId="0" applyFont="1" applyFill="1" applyBorder="1" applyAlignment="1">
      <alignment horizontal="center" vertical="center" textRotation="255" wrapText="1"/>
    </xf>
    <xf numFmtId="0" fontId="50" fillId="0" borderId="67" xfId="0" applyFont="1" applyFill="1" applyBorder="1" applyAlignment="1">
      <alignment horizontal="center" vertical="center" textRotation="255" wrapText="1"/>
    </xf>
    <xf numFmtId="0" fontId="50" fillId="0" borderId="109" xfId="0" applyFont="1" applyFill="1" applyBorder="1" applyAlignment="1">
      <alignment horizontal="center" vertical="center" textRotation="255" wrapText="1"/>
    </xf>
    <xf numFmtId="0" fontId="50" fillId="0" borderId="162" xfId="0" applyFont="1" applyFill="1" applyBorder="1" applyAlignment="1">
      <alignment horizontal="center" vertical="center" textRotation="255" wrapText="1"/>
    </xf>
    <xf numFmtId="0" fontId="50" fillId="0" borderId="120" xfId="0" applyFont="1" applyFill="1" applyBorder="1" applyAlignment="1">
      <alignment horizontal="center" vertical="center" textRotation="255" wrapText="1"/>
    </xf>
    <xf numFmtId="0" fontId="50" fillId="0" borderId="39" xfId="0" applyFont="1" applyFill="1" applyBorder="1" applyAlignment="1">
      <alignment horizontal="center" vertical="center"/>
    </xf>
    <xf numFmtId="0" fontId="53" fillId="0" borderId="146" xfId="0" applyFont="1" applyFill="1" applyBorder="1" applyAlignment="1">
      <alignment horizontal="center" vertical="center" wrapText="1"/>
    </xf>
    <xf numFmtId="0" fontId="50" fillId="0" borderId="144" xfId="0" applyFont="1" applyFill="1" applyBorder="1" applyAlignment="1">
      <alignment horizontal="center" vertical="center" textRotation="255" wrapText="1"/>
    </xf>
    <xf numFmtId="0" fontId="50" fillId="0" borderId="0" xfId="0" applyFont="1" applyFill="1" applyBorder="1" applyAlignment="1">
      <alignment horizontal="center" vertical="center" textRotation="255" wrapText="1"/>
    </xf>
    <xf numFmtId="0" fontId="53" fillId="0" borderId="41" xfId="0" applyFont="1" applyFill="1" applyBorder="1" applyAlignment="1">
      <alignment horizontal="center" vertical="center"/>
    </xf>
    <xf numFmtId="0" fontId="53" fillId="0" borderId="68" xfId="0" applyFont="1" applyFill="1" applyBorder="1" applyAlignment="1">
      <alignment horizontal="center" vertical="center"/>
    </xf>
    <xf numFmtId="0" fontId="50" fillId="0" borderId="68" xfId="0" applyFont="1" applyFill="1" applyBorder="1" applyAlignment="1">
      <alignment horizontal="center" vertical="center" textRotation="255" wrapText="1"/>
    </xf>
    <xf numFmtId="0" fontId="53" fillId="0" borderId="83" xfId="0" applyFont="1" applyFill="1" applyBorder="1" applyAlignment="1">
      <alignment horizontal="center" vertical="center" wrapText="1"/>
    </xf>
    <xf numFmtId="0" fontId="50" fillId="0" borderId="87" xfId="0" applyFont="1" applyFill="1" applyBorder="1" applyAlignment="1">
      <alignment horizontal="center" vertical="center"/>
    </xf>
    <xf numFmtId="0" fontId="53" fillId="0" borderId="20" xfId="0" applyFont="1" applyFill="1" applyBorder="1" applyAlignment="1">
      <alignment horizontal="center" vertical="center" wrapText="1"/>
    </xf>
    <xf numFmtId="0" fontId="53" fillId="0" borderId="46" xfId="0" applyFont="1" applyFill="1" applyBorder="1" applyAlignment="1">
      <alignment horizontal="center" vertical="center" wrapText="1"/>
    </xf>
    <xf numFmtId="0" fontId="53" fillId="0" borderId="86"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51" xfId="0" applyFont="1" applyFill="1" applyBorder="1" applyAlignment="1">
      <alignment horizontal="center" vertical="center"/>
    </xf>
    <xf numFmtId="0" fontId="53" fillId="0" borderId="87" xfId="0" applyFont="1" applyFill="1" applyBorder="1" applyAlignment="1">
      <alignment horizontal="center" vertical="center"/>
    </xf>
    <xf numFmtId="0" fontId="53" fillId="0" borderId="88" xfId="0" applyFont="1" applyFill="1" applyBorder="1" applyAlignment="1">
      <alignment horizontal="center" vertical="center"/>
    </xf>
    <xf numFmtId="0" fontId="53" fillId="0" borderId="140" xfId="0" applyFont="1" applyFill="1" applyBorder="1" applyAlignment="1">
      <alignment horizontal="center" vertical="center" textRotation="255" wrapText="1"/>
    </xf>
    <xf numFmtId="0" fontId="53" fillId="0" borderId="69" xfId="0" applyFont="1" applyFill="1" applyBorder="1" applyAlignment="1">
      <alignment horizontal="center" vertical="center" textRotation="255" wrapText="1"/>
    </xf>
    <xf numFmtId="0" fontId="53" fillId="0" borderId="163" xfId="0" applyFont="1" applyFill="1" applyBorder="1" applyAlignment="1">
      <alignment horizontal="center" vertical="center" textRotation="255" wrapText="1"/>
    </xf>
    <xf numFmtId="0" fontId="53" fillId="0" borderId="131" xfId="62" applyFont="1" applyFill="1" applyBorder="1" applyAlignment="1">
      <alignment horizontal="center" vertical="center" wrapText="1"/>
      <protection/>
    </xf>
    <xf numFmtId="0" fontId="53" fillId="0" borderId="83" xfId="62" applyFont="1" applyFill="1" applyBorder="1" applyAlignment="1">
      <alignment horizontal="center" vertical="center" wrapText="1"/>
      <protection/>
    </xf>
    <xf numFmtId="0" fontId="53" fillId="0" borderId="76" xfId="62" applyFont="1" applyFill="1" applyBorder="1" applyAlignment="1">
      <alignment horizontal="center" vertical="center" wrapText="1"/>
      <protection/>
    </xf>
    <xf numFmtId="0" fontId="56" fillId="0" borderId="68" xfId="0" applyFont="1" applyFill="1" applyBorder="1" applyAlignment="1" applyProtection="1">
      <alignment horizontal="center" vertical="center" wrapText="1"/>
      <protection/>
    </xf>
    <xf numFmtId="0" fontId="50" fillId="0" borderId="67" xfId="0" applyFont="1" applyFill="1" applyBorder="1" applyAlignment="1" applyProtection="1">
      <alignment horizontal="center" vertical="center"/>
      <protection/>
    </xf>
    <xf numFmtId="0" fontId="50" fillId="0" borderId="103" xfId="0" applyFont="1" applyFill="1" applyBorder="1" applyAlignment="1" applyProtection="1">
      <alignment horizontal="center" vertical="center"/>
      <protection/>
    </xf>
    <xf numFmtId="0" fontId="50" fillId="0" borderId="108" xfId="0" applyFont="1" applyFill="1" applyBorder="1" applyAlignment="1" applyProtection="1">
      <alignment horizontal="center" vertical="center"/>
      <protection/>
    </xf>
    <xf numFmtId="0" fontId="56" fillId="0" borderId="41" xfId="0" applyFont="1" applyFill="1" applyBorder="1" applyAlignment="1" applyProtection="1">
      <alignment horizontal="center" vertical="center" wrapText="1"/>
      <protection/>
    </xf>
    <xf numFmtId="0" fontId="0" fillId="0" borderId="39"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58" fillId="0" borderId="153"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wrapText="1"/>
      <protection/>
    </xf>
    <xf numFmtId="0" fontId="0" fillId="0" borderId="139" xfId="0" applyFill="1" applyBorder="1" applyAlignment="1" applyProtection="1">
      <alignment horizontal="center" vertical="center"/>
      <protection/>
    </xf>
    <xf numFmtId="0" fontId="0" fillId="0" borderId="137" xfId="0" applyFill="1" applyBorder="1" applyAlignment="1" applyProtection="1">
      <alignment horizontal="center" vertical="center"/>
      <protection/>
    </xf>
    <xf numFmtId="0" fontId="0" fillId="0" borderId="138" xfId="0" applyFill="1" applyBorder="1" applyAlignment="1" applyProtection="1">
      <alignment horizontal="center" vertical="center"/>
      <protection/>
    </xf>
    <xf numFmtId="0" fontId="58" fillId="0" borderId="41" xfId="0" applyFont="1" applyFill="1" applyBorder="1" applyAlignment="1" applyProtection="1">
      <alignment horizontal="center" vertical="center" wrapText="1"/>
      <protection/>
    </xf>
    <xf numFmtId="0" fontId="57" fillId="0" borderId="41" xfId="0" applyFont="1" applyFill="1" applyBorder="1" applyAlignment="1" applyProtection="1">
      <alignment horizontal="center"/>
      <protection/>
    </xf>
    <xf numFmtId="0" fontId="57" fillId="0" borderId="37" xfId="0" applyFont="1" applyFill="1" applyBorder="1" applyAlignment="1" applyProtection="1">
      <alignment horizontal="center"/>
      <protection/>
    </xf>
    <xf numFmtId="0" fontId="6" fillId="0" borderId="153"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58" fillId="0" borderId="37" xfId="0" applyFont="1" applyFill="1" applyBorder="1" applyAlignment="1" applyProtection="1">
      <alignment horizontal="center" vertical="center" wrapText="1"/>
      <protection/>
    </xf>
    <xf numFmtId="0" fontId="0" fillId="0" borderId="82" xfId="0" applyFill="1" applyBorder="1" applyAlignment="1" applyProtection="1">
      <alignment horizontal="center" wrapText="1"/>
      <protection/>
    </xf>
    <xf numFmtId="0" fontId="0" fillId="0" borderId="83" xfId="0" applyFill="1" applyBorder="1" applyAlignment="1" applyProtection="1">
      <alignment horizontal="center" wrapText="1"/>
      <protection/>
    </xf>
    <xf numFmtId="0" fontId="0" fillId="0" borderId="84" xfId="0" applyFill="1" applyBorder="1" applyAlignment="1" applyProtection="1">
      <alignment horizontal="center" wrapText="1"/>
      <protection/>
    </xf>
    <xf numFmtId="0" fontId="50" fillId="0" borderId="153" xfId="0" applyFont="1" applyFill="1" applyBorder="1" applyAlignment="1" applyProtection="1">
      <alignment horizontal="center"/>
      <protection/>
    </xf>
    <xf numFmtId="0" fontId="50" fillId="0" borderId="12" xfId="0" applyFont="1" applyFill="1" applyBorder="1" applyAlignment="1" applyProtection="1">
      <alignment horizontal="center"/>
      <protection/>
    </xf>
    <xf numFmtId="0" fontId="58" fillId="0" borderId="141" xfId="0" applyFont="1" applyFill="1" applyBorder="1" applyAlignment="1" applyProtection="1">
      <alignment horizontal="center" vertical="center" wrapText="1"/>
      <protection/>
    </xf>
    <xf numFmtId="0" fontId="57" fillId="0" borderId="137" xfId="0" applyFont="1" applyFill="1" applyBorder="1" applyAlignment="1" applyProtection="1">
      <alignment horizontal="center"/>
      <protection/>
    </xf>
    <xf numFmtId="0" fontId="57" fillId="0" borderId="138" xfId="0" applyFont="1" applyFill="1" applyBorder="1" applyAlignment="1" applyProtection="1">
      <alignment horizontal="center"/>
      <protection/>
    </xf>
    <xf numFmtId="0" fontId="57" fillId="0" borderId="150" xfId="0" applyFont="1" applyFill="1" applyBorder="1" applyAlignment="1" applyProtection="1">
      <alignment horizontal="center"/>
      <protection/>
    </xf>
    <xf numFmtId="0" fontId="57" fillId="0" borderId="68" xfId="0" applyFont="1" applyFill="1" applyBorder="1" applyAlignment="1" applyProtection="1">
      <alignment horizontal="center"/>
      <protection/>
    </xf>
    <xf numFmtId="0" fontId="58" fillId="0" borderId="149" xfId="0" applyFont="1" applyFill="1" applyBorder="1" applyAlignment="1" applyProtection="1">
      <alignment horizontal="center" vertical="center" wrapText="1"/>
      <protection/>
    </xf>
    <xf numFmtId="0" fontId="58" fillId="0" borderId="137" xfId="0" applyFont="1" applyFill="1" applyBorder="1" applyAlignment="1" applyProtection="1">
      <alignment horizontal="center" vertical="center"/>
      <protection/>
    </xf>
    <xf numFmtId="0" fontId="58" fillId="0" borderId="142" xfId="0" applyFont="1" applyFill="1" applyBorder="1" applyAlignment="1" applyProtection="1">
      <alignment horizontal="center" vertical="center"/>
      <protection/>
    </xf>
    <xf numFmtId="0" fontId="0" fillId="0" borderId="153" xfId="0" applyFill="1" applyBorder="1" applyAlignment="1">
      <alignment horizontal="center" vertical="center" wrapText="1"/>
    </xf>
    <xf numFmtId="0" fontId="0" fillId="0" borderId="147" xfId="0" applyFill="1" applyBorder="1" applyAlignment="1">
      <alignment horizontal="center" vertical="center" wrapText="1"/>
    </xf>
    <xf numFmtId="0" fontId="57" fillId="0" borderId="84" xfId="0" applyFont="1" applyFill="1" applyBorder="1" applyAlignment="1" applyProtection="1">
      <alignment/>
      <protection/>
    </xf>
    <xf numFmtId="0" fontId="57" fillId="0" borderId="67" xfId="0" applyFont="1" applyFill="1" applyBorder="1" applyAlignment="1" applyProtection="1">
      <alignment/>
      <protection/>
    </xf>
    <xf numFmtId="0" fontId="58" fillId="0" borderId="68" xfId="0" applyFont="1" applyFill="1" applyBorder="1" applyAlignment="1" applyProtection="1">
      <alignment horizontal="center" vertical="center" wrapText="1"/>
      <protection/>
    </xf>
    <xf numFmtId="0" fontId="57" fillId="0" borderId="41"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22"/>
  <sheetViews>
    <sheetView view="pageBreakPreview" zoomScale="75" zoomScaleSheetLayoutView="75" workbookViewId="0" topLeftCell="A1">
      <pane xSplit="4" ySplit="5" topLeftCell="E6" activePane="bottomRight" state="frozen"/>
      <selection pane="topLeft" activeCell="A1" sqref="A1"/>
      <selection pane="topRight" activeCell="E1" sqref="E1"/>
      <selection pane="bottomLeft" activeCell="A6" sqref="A6"/>
      <selection pane="bottomRight" activeCell="K17" sqref="K17"/>
    </sheetView>
  </sheetViews>
  <sheetFormatPr defaultColWidth="9.00390625" defaultRowHeight="13.5"/>
  <cols>
    <col min="1" max="1" width="2.75390625" style="39" customWidth="1"/>
    <col min="2" max="3" width="2.625" style="39" customWidth="1"/>
    <col min="4" max="4" width="64.875" style="39" customWidth="1"/>
    <col min="5" max="14" width="9.75390625" style="39" customWidth="1"/>
    <col min="15" max="16384" width="9.00390625" style="39" customWidth="1"/>
  </cols>
  <sheetData>
    <row r="1" s="2" customFormat="1" ht="12.75">
      <c r="B1" s="2" t="s">
        <v>14</v>
      </c>
    </row>
    <row r="2" spans="2:14" s="2" customFormat="1" ht="16.5" customHeight="1">
      <c r="B2" s="466" t="s">
        <v>355</v>
      </c>
      <c r="C2" s="466"/>
      <c r="D2" s="466"/>
      <c r="E2" s="466"/>
      <c r="F2" s="466"/>
      <c r="G2" s="466"/>
      <c r="H2" s="466"/>
      <c r="I2" s="466"/>
      <c r="J2" s="466"/>
      <c r="K2" s="466"/>
      <c r="L2" s="466"/>
      <c r="M2" s="466"/>
      <c r="N2" s="466"/>
    </row>
    <row r="3" s="2" customFormat="1" ht="12.75"/>
    <row r="4" spans="2:14" ht="36" customHeight="1">
      <c r="B4" s="477" t="s">
        <v>15</v>
      </c>
      <c r="C4" s="478"/>
      <c r="D4" s="478"/>
      <c r="E4" s="481" t="s">
        <v>16</v>
      </c>
      <c r="F4" s="482"/>
      <c r="G4" s="481" t="s">
        <v>28</v>
      </c>
      <c r="H4" s="482"/>
      <c r="I4" s="481" t="s">
        <v>22</v>
      </c>
      <c r="J4" s="482"/>
      <c r="K4" s="481" t="s">
        <v>29</v>
      </c>
      <c r="L4" s="482"/>
      <c r="M4" s="467" t="s">
        <v>39</v>
      </c>
      <c r="N4" s="468"/>
    </row>
    <row r="5" spans="2:14" ht="19.5" customHeight="1" thickBot="1">
      <c r="B5" s="479"/>
      <c r="C5" s="480"/>
      <c r="D5" s="480"/>
      <c r="E5" s="66" t="s">
        <v>20</v>
      </c>
      <c r="F5" s="33" t="s">
        <v>21</v>
      </c>
      <c r="G5" s="67" t="s">
        <v>20</v>
      </c>
      <c r="H5" s="19" t="s">
        <v>21</v>
      </c>
      <c r="I5" s="67" t="s">
        <v>20</v>
      </c>
      <c r="J5" s="19" t="s">
        <v>21</v>
      </c>
      <c r="K5" s="66" t="s">
        <v>20</v>
      </c>
      <c r="L5" s="33" t="s">
        <v>21</v>
      </c>
      <c r="M5" s="66" t="s">
        <v>20</v>
      </c>
      <c r="N5" s="33" t="s">
        <v>21</v>
      </c>
    </row>
    <row r="6" spans="2:14" ht="19.5" customHeight="1" thickBot="1" thickTop="1">
      <c r="B6" s="469" t="s">
        <v>17</v>
      </c>
      <c r="C6" s="470"/>
      <c r="D6" s="471"/>
      <c r="E6" s="89">
        <f>SUM(E7+E16)</f>
        <v>14053</v>
      </c>
      <c r="F6" s="90">
        <v>100</v>
      </c>
      <c r="G6" s="91">
        <f>SUM(G7+G16)</f>
        <v>6805</v>
      </c>
      <c r="H6" s="92">
        <f>G6/E6*100</f>
        <v>48.423824094499395</v>
      </c>
      <c r="I6" s="91">
        <f>SUM(I7+I16)</f>
        <v>6267</v>
      </c>
      <c r="J6" s="92">
        <f>I6/E6*100</f>
        <v>44.595460044118695</v>
      </c>
      <c r="K6" s="93">
        <f>SUM(K7+K16)</f>
        <v>958</v>
      </c>
      <c r="L6" s="92">
        <f>K6/E6*100</f>
        <v>6.817049740268982</v>
      </c>
      <c r="M6" s="93">
        <f>SUM(M7+M16)</f>
        <v>23</v>
      </c>
      <c r="N6" s="94">
        <f>M6/E6*100</f>
        <v>0.16366612111292964</v>
      </c>
    </row>
    <row r="7" spans="2:14" ht="19.5" customHeight="1" thickBot="1" thickTop="1">
      <c r="B7" s="472" t="s">
        <v>26</v>
      </c>
      <c r="C7" s="473"/>
      <c r="D7" s="473"/>
      <c r="E7" s="89">
        <f>SUM('別表4-1'!C10)</f>
        <v>13561</v>
      </c>
      <c r="F7" s="90">
        <v>100</v>
      </c>
      <c r="G7" s="91">
        <f>SUM('別表4-1'!D10)</f>
        <v>6442</v>
      </c>
      <c r="H7" s="95">
        <f>G7/E7*100</f>
        <v>47.50387139591476</v>
      </c>
      <c r="I7" s="91">
        <f>SUM('別表4-1'!Z10)</f>
        <v>6191</v>
      </c>
      <c r="J7" s="95">
        <f>I7/E7*100</f>
        <v>45.65297544428877</v>
      </c>
      <c r="K7" s="93">
        <f>SUM('別表4-1'!AA10)</f>
        <v>911</v>
      </c>
      <c r="L7" s="96">
        <f>K7/E7*100</f>
        <v>6.717793673032962</v>
      </c>
      <c r="M7" s="93">
        <f>SUM('別表4-1'!AB10)</f>
        <v>17</v>
      </c>
      <c r="N7" s="97">
        <f>M7/E7*100</f>
        <v>0.12535948676351302</v>
      </c>
    </row>
    <row r="8" spans="2:14" ht="19.5" customHeight="1" thickTop="1">
      <c r="B8" s="20"/>
      <c r="C8" s="4" t="s">
        <v>30</v>
      </c>
      <c r="D8" s="7" t="s">
        <v>51</v>
      </c>
      <c r="E8" s="98">
        <f>'別表4-2'!C10</f>
        <v>13404</v>
      </c>
      <c r="F8" s="99">
        <v>100</v>
      </c>
      <c r="G8" s="100">
        <f>'別表4-2'!D10</f>
        <v>6410</v>
      </c>
      <c r="H8" s="69">
        <v>100</v>
      </c>
      <c r="I8" s="100">
        <f>'別表4-2'!Z10</f>
        <v>6066</v>
      </c>
      <c r="J8" s="101">
        <v>100</v>
      </c>
      <c r="K8" s="98">
        <f>'別表4-2'!AA10</f>
        <v>911</v>
      </c>
      <c r="L8" s="99">
        <v>100</v>
      </c>
      <c r="M8" s="98">
        <f>'別表4-2'!AB10</f>
        <v>17</v>
      </c>
      <c r="N8" s="99">
        <v>100</v>
      </c>
    </row>
    <row r="9" spans="2:14" ht="19.5" customHeight="1">
      <c r="B9" s="20"/>
      <c r="C9" s="6"/>
      <c r="D9" s="18" t="s">
        <v>359</v>
      </c>
      <c r="E9" s="25">
        <v>3503</v>
      </c>
      <c r="F9" s="34">
        <f>E9/E8*100</f>
        <v>26.13398985377499</v>
      </c>
      <c r="G9" s="27">
        <v>480</v>
      </c>
      <c r="H9" s="31">
        <f>G9/G8*100</f>
        <v>7.48829953198128</v>
      </c>
      <c r="I9" s="27">
        <v>2889</v>
      </c>
      <c r="J9" s="36">
        <f>I9/I8*100</f>
        <v>47.62611275964392</v>
      </c>
      <c r="K9" s="25">
        <v>126</v>
      </c>
      <c r="L9" s="41">
        <f>K9/K8*100</f>
        <v>13.830954994511528</v>
      </c>
      <c r="M9" s="25">
        <v>8</v>
      </c>
      <c r="N9" s="41">
        <f>M9/M8*100</f>
        <v>47.05882352941176</v>
      </c>
    </row>
    <row r="10" spans="2:14" ht="19.5" customHeight="1">
      <c r="B10" s="20"/>
      <c r="C10" s="6"/>
      <c r="D10" s="18" t="s">
        <v>348</v>
      </c>
      <c r="E10" s="25">
        <v>2024</v>
      </c>
      <c r="F10" s="34">
        <f>E10/E8*100</f>
        <v>15.099970158161744</v>
      </c>
      <c r="G10" s="27">
        <v>1690</v>
      </c>
      <c r="H10" s="31">
        <f>G10/G8*100</f>
        <v>26.365054602184085</v>
      </c>
      <c r="I10" s="27">
        <v>245</v>
      </c>
      <c r="J10" s="36">
        <f>I10/I8*100</f>
        <v>4.038905374216947</v>
      </c>
      <c r="K10" s="25">
        <v>88</v>
      </c>
      <c r="L10" s="41">
        <f>K10/K8*100</f>
        <v>9.659714599341383</v>
      </c>
      <c r="M10" s="25">
        <v>1</v>
      </c>
      <c r="N10" s="41">
        <f>M10/M8*100</f>
        <v>5.88235294117647</v>
      </c>
    </row>
    <row r="11" spans="2:14" ht="19.5" customHeight="1">
      <c r="B11" s="20"/>
      <c r="C11" s="6"/>
      <c r="D11" s="22" t="s">
        <v>349</v>
      </c>
      <c r="E11" s="25">
        <v>1782</v>
      </c>
      <c r="F11" s="34">
        <f>E11/E8*100</f>
        <v>13.294538943598926</v>
      </c>
      <c r="G11" s="27">
        <v>1768</v>
      </c>
      <c r="H11" s="31">
        <f>G11/G8*100</f>
        <v>27.581903276131047</v>
      </c>
      <c r="I11" s="27">
        <v>11</v>
      </c>
      <c r="J11" s="36">
        <f>I11/I8*100</f>
        <v>0.1813386086383119</v>
      </c>
      <c r="K11" s="25">
        <v>3</v>
      </c>
      <c r="L11" s="41">
        <f>K11/K8*100</f>
        <v>0.3293084522502744</v>
      </c>
      <c r="M11" s="25">
        <v>0</v>
      </c>
      <c r="N11" s="41">
        <f>M11/M8*100</f>
        <v>0</v>
      </c>
    </row>
    <row r="12" spans="2:14" ht="19.5" customHeight="1">
      <c r="B12" s="20"/>
      <c r="C12" s="8"/>
      <c r="D12" s="23" t="s">
        <v>9</v>
      </c>
      <c r="E12" s="30">
        <f>SUM(E8-E9-E10-E11)</f>
        <v>6095</v>
      </c>
      <c r="F12" s="35">
        <f>E12/E8*100</f>
        <v>45.47150104446434</v>
      </c>
      <c r="G12" s="28">
        <f>SUM(G8-G9-G10-G11)</f>
        <v>2472</v>
      </c>
      <c r="H12" s="42">
        <f>G12/G8*100</f>
        <v>38.564742589703584</v>
      </c>
      <c r="I12" s="28">
        <f>SUM(I8-I9-I10-I11)</f>
        <v>2921</v>
      </c>
      <c r="J12" s="37">
        <f>I12/I8*100</f>
        <v>48.153643257500825</v>
      </c>
      <c r="K12" s="30">
        <f>SUM(K8-K9-K10-K11)</f>
        <v>694</v>
      </c>
      <c r="L12" s="42">
        <f>K12/K8*100</f>
        <v>76.18002195389681</v>
      </c>
      <c r="M12" s="30">
        <f>SUM(M8-M9-M10-M11)</f>
        <v>8</v>
      </c>
      <c r="N12" s="42">
        <f>M12/M8*100</f>
        <v>47.05882352941176</v>
      </c>
    </row>
    <row r="13" spans="2:14" ht="19.5" customHeight="1">
      <c r="B13" s="20"/>
      <c r="C13" s="6" t="s">
        <v>50</v>
      </c>
      <c r="D13" s="21" t="s">
        <v>52</v>
      </c>
      <c r="E13" s="24">
        <f>'別表4-3'!C10</f>
        <v>154</v>
      </c>
      <c r="F13" s="68">
        <v>100</v>
      </c>
      <c r="G13" s="26">
        <f>'別表4-3'!D10</f>
        <v>30</v>
      </c>
      <c r="H13" s="69">
        <v>100</v>
      </c>
      <c r="I13" s="26">
        <f>'別表4-3'!Z10</f>
        <v>124</v>
      </c>
      <c r="J13" s="69">
        <v>100</v>
      </c>
      <c r="K13" s="24">
        <f>'別表4-3'!AA10</f>
        <v>0</v>
      </c>
      <c r="L13" s="68">
        <v>100</v>
      </c>
      <c r="M13" s="24">
        <f>'別表4-3'!AB10</f>
        <v>0</v>
      </c>
      <c r="N13" s="68">
        <v>100</v>
      </c>
    </row>
    <row r="14" spans="2:14" ht="19.5" customHeight="1">
      <c r="B14" s="20"/>
      <c r="C14" s="8"/>
      <c r="D14" s="23" t="s">
        <v>338</v>
      </c>
      <c r="E14" s="30">
        <v>153</v>
      </c>
      <c r="F14" s="35">
        <f>E14/E13*100</f>
        <v>99.35064935064936</v>
      </c>
      <c r="G14" s="28">
        <v>29</v>
      </c>
      <c r="H14" s="372">
        <f>G14/G13*100</f>
        <v>96.66666666666667</v>
      </c>
      <c r="I14" s="28">
        <v>124</v>
      </c>
      <c r="J14" s="42">
        <f>I14/I13*100</f>
        <v>100</v>
      </c>
      <c r="K14" s="30">
        <v>0</v>
      </c>
      <c r="L14" s="42">
        <v>0</v>
      </c>
      <c r="M14" s="30">
        <v>0</v>
      </c>
      <c r="N14" s="373">
        <v>0</v>
      </c>
    </row>
    <row r="15" spans="2:14" ht="19.5" customHeight="1" thickBot="1">
      <c r="B15" s="20"/>
      <c r="C15" s="6" t="s">
        <v>18</v>
      </c>
      <c r="D15" s="7"/>
      <c r="E15" s="98">
        <f>'別表4-4'!C10</f>
        <v>3</v>
      </c>
      <c r="F15" s="366">
        <v>100</v>
      </c>
      <c r="G15" s="100">
        <f>'別表4-4'!D10</f>
        <v>2</v>
      </c>
      <c r="H15" s="69">
        <v>100</v>
      </c>
      <c r="I15" s="100">
        <f>'別表4-4'!Z10</f>
        <v>1</v>
      </c>
      <c r="J15" s="365">
        <v>100</v>
      </c>
      <c r="K15" s="98">
        <f>'別表4-4'!AA10</f>
        <v>0</v>
      </c>
      <c r="L15" s="366">
        <v>100</v>
      </c>
      <c r="M15" s="98">
        <f>'別表4-4'!AB10</f>
        <v>0</v>
      </c>
      <c r="N15" s="366">
        <v>100</v>
      </c>
    </row>
    <row r="16" spans="2:14" ht="19.5" customHeight="1" thickBot="1" thickTop="1">
      <c r="B16" s="474" t="s">
        <v>27</v>
      </c>
      <c r="C16" s="475"/>
      <c r="D16" s="476"/>
      <c r="E16" s="89">
        <f>SUM('別表4-5'!C10)</f>
        <v>492</v>
      </c>
      <c r="F16" s="102">
        <v>100</v>
      </c>
      <c r="G16" s="91">
        <f>SUM('別表4-5'!D10)</f>
        <v>363</v>
      </c>
      <c r="H16" s="103">
        <f>G16/E16*100</f>
        <v>73.78048780487805</v>
      </c>
      <c r="I16" s="91">
        <f>SUM('別表4-5'!Z10)</f>
        <v>76</v>
      </c>
      <c r="J16" s="103">
        <f>I16/E16*100</f>
        <v>15.447154471544716</v>
      </c>
      <c r="K16" s="93">
        <f>SUM('別表4-5'!AA10)</f>
        <v>47</v>
      </c>
      <c r="L16" s="104">
        <f>K16/E16*100</f>
        <v>9.552845528455284</v>
      </c>
      <c r="M16" s="93">
        <f>SUM('別表4-5'!AB10)</f>
        <v>6</v>
      </c>
      <c r="N16" s="97">
        <f>M16/E16*100</f>
        <v>1.2195121951219512</v>
      </c>
    </row>
    <row r="17" spans="2:14" ht="19.5" customHeight="1" thickTop="1">
      <c r="B17" s="6"/>
      <c r="C17" s="7"/>
      <c r="D17" s="18" t="s">
        <v>337</v>
      </c>
      <c r="E17" s="24">
        <v>287</v>
      </c>
      <c r="F17" s="71">
        <f>E17/E16*100</f>
        <v>58.333333333333336</v>
      </c>
      <c r="G17" s="26">
        <v>227</v>
      </c>
      <c r="H17" s="72">
        <f>G17/G16*100</f>
        <v>62.53443526170799</v>
      </c>
      <c r="I17" s="26">
        <v>26</v>
      </c>
      <c r="J17" s="56">
        <f>I17/I16*100</f>
        <v>34.21052631578947</v>
      </c>
      <c r="K17" s="24">
        <v>33</v>
      </c>
      <c r="L17" s="55">
        <f>K17/K16*100</f>
        <v>70.2127659574468</v>
      </c>
      <c r="M17" s="24">
        <v>1</v>
      </c>
      <c r="N17" s="55">
        <f>M17/M16*100</f>
        <v>16.666666666666664</v>
      </c>
    </row>
    <row r="18" spans="2:14" ht="19.5" customHeight="1">
      <c r="B18" s="6"/>
      <c r="C18" s="7"/>
      <c r="D18" s="22" t="s">
        <v>350</v>
      </c>
      <c r="E18" s="24">
        <v>76</v>
      </c>
      <c r="F18" s="71">
        <f>E18/E16*100</f>
        <v>15.447154471544716</v>
      </c>
      <c r="G18" s="26">
        <v>59</v>
      </c>
      <c r="H18" s="72">
        <f>G18/G16*100</f>
        <v>16.2534435261708</v>
      </c>
      <c r="I18" s="26">
        <v>5</v>
      </c>
      <c r="J18" s="56">
        <f>I18/I16*100</f>
        <v>6.578947368421052</v>
      </c>
      <c r="K18" s="24">
        <v>7</v>
      </c>
      <c r="L18" s="55">
        <f>K18/K16*100</f>
        <v>14.893617021276595</v>
      </c>
      <c r="M18" s="24">
        <v>5</v>
      </c>
      <c r="N18" s="55">
        <f>M18/M16*100</f>
        <v>83.33333333333334</v>
      </c>
    </row>
    <row r="19" spans="2:14" ht="19.5" customHeight="1">
      <c r="B19" s="8"/>
      <c r="C19" s="9"/>
      <c r="D19" s="23" t="s">
        <v>19</v>
      </c>
      <c r="E19" s="30">
        <f>SUM(E16-E17-E18)</f>
        <v>129</v>
      </c>
      <c r="F19" s="35">
        <f>E19/E16*100</f>
        <v>26.21951219512195</v>
      </c>
      <c r="G19" s="28">
        <f>SUM(G16-G17-G18)</f>
        <v>77</v>
      </c>
      <c r="H19" s="32">
        <f>G19/G16*100</f>
        <v>21.21212121212121</v>
      </c>
      <c r="I19" s="28">
        <f>SUM(I16-I17-I18)</f>
        <v>45</v>
      </c>
      <c r="J19" s="37">
        <f>I19/I16*100</f>
        <v>59.210526315789465</v>
      </c>
      <c r="K19" s="30">
        <f>SUM(K16-K17-K18)</f>
        <v>7</v>
      </c>
      <c r="L19" s="42">
        <f>K19/K16*100</f>
        <v>14.893617021276595</v>
      </c>
      <c r="M19" s="30">
        <f>SUM(M16-M17-M18)</f>
        <v>0</v>
      </c>
      <c r="N19" s="42">
        <f>M19/M16*100</f>
        <v>0</v>
      </c>
    </row>
    <row r="20" spans="2:14" ht="22.5" customHeight="1">
      <c r="B20" s="463" t="s">
        <v>358</v>
      </c>
      <c r="C20" s="463"/>
      <c r="D20" s="463"/>
      <c r="E20" s="463"/>
      <c r="F20" s="463"/>
      <c r="G20" s="463"/>
      <c r="H20" s="463"/>
      <c r="I20" s="463"/>
      <c r="J20" s="463"/>
      <c r="K20" s="463"/>
      <c r="L20" s="463"/>
      <c r="M20" s="463"/>
      <c r="N20" s="463"/>
    </row>
    <row r="21" spans="2:14" ht="22.5" customHeight="1">
      <c r="B21" s="464"/>
      <c r="C21" s="464"/>
      <c r="D21" s="464"/>
      <c r="E21" s="464"/>
      <c r="F21" s="464"/>
      <c r="G21" s="464"/>
      <c r="H21" s="464"/>
      <c r="I21" s="464"/>
      <c r="J21" s="464"/>
      <c r="K21" s="464"/>
      <c r="L21" s="464"/>
      <c r="M21" s="464"/>
      <c r="N21" s="464"/>
    </row>
    <row r="22" spans="2:14" ht="20.25" customHeight="1">
      <c r="B22" s="465"/>
      <c r="C22" s="465"/>
      <c r="D22" s="465"/>
      <c r="E22" s="465"/>
      <c r="F22" s="465"/>
      <c r="G22" s="465"/>
      <c r="H22" s="465"/>
      <c r="I22" s="465"/>
      <c r="J22" s="465"/>
      <c r="K22" s="465"/>
      <c r="L22" s="465"/>
      <c r="M22" s="465"/>
      <c r="N22" s="465"/>
    </row>
  </sheetData>
  <sheetProtection/>
  <mergeCells count="13">
    <mergeCell ref="G4:H4"/>
    <mergeCell ref="K4:L4"/>
    <mergeCell ref="I4:J4"/>
    <mergeCell ref="B20:N20"/>
    <mergeCell ref="B21:N21"/>
    <mergeCell ref="B22:N22"/>
    <mergeCell ref="B2:N2"/>
    <mergeCell ref="M4:N4"/>
    <mergeCell ref="B6:D6"/>
    <mergeCell ref="B7:D7"/>
    <mergeCell ref="B16:D16"/>
    <mergeCell ref="B4:D5"/>
    <mergeCell ref="E4:F4"/>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B1:AJ9"/>
  <sheetViews>
    <sheetView view="pageBreakPreview" zoomScale="60" zoomScaleNormal="8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J22" sqref="J22"/>
    </sheetView>
  </sheetViews>
  <sheetFormatPr defaultColWidth="9.00390625" defaultRowHeight="13.5"/>
  <cols>
    <col min="1" max="1" width="3.375" style="154" customWidth="1"/>
    <col min="2" max="2" width="22.50390625" style="154" customWidth="1"/>
    <col min="3" max="7" width="9.375" style="154" customWidth="1"/>
    <col min="8" max="17" width="7.75390625" style="154" customWidth="1"/>
    <col min="18" max="18" width="8.625" style="154" customWidth="1"/>
    <col min="19" max="30" width="7.75390625" style="154" customWidth="1"/>
    <col min="31" max="32" width="9.50390625" style="154" customWidth="1"/>
    <col min="33" max="36" width="5.875" style="183" customWidth="1"/>
    <col min="37" max="16384" width="8.875" style="154" customWidth="1"/>
  </cols>
  <sheetData>
    <row r="1" spans="2:36" s="334" customFormat="1" ht="23.25" customHeight="1" thickBot="1">
      <c r="B1" s="153" t="s">
        <v>54</v>
      </c>
      <c r="AG1" s="154"/>
      <c r="AH1" s="154"/>
      <c r="AI1" s="154"/>
      <c r="AJ1" s="155" t="s">
        <v>55</v>
      </c>
    </row>
    <row r="2" spans="2:36" s="334" customFormat="1" ht="30" customHeight="1" thickTop="1">
      <c r="B2" s="531"/>
      <c r="C2" s="534" t="s">
        <v>56</v>
      </c>
      <c r="D2" s="530" t="s">
        <v>57</v>
      </c>
      <c r="E2" s="522"/>
      <c r="F2" s="522"/>
      <c r="G2" s="523"/>
      <c r="H2" s="530" t="s">
        <v>58</v>
      </c>
      <c r="I2" s="522"/>
      <c r="J2" s="523"/>
      <c r="K2" s="530" t="s">
        <v>59</v>
      </c>
      <c r="L2" s="523"/>
      <c r="M2" s="536" t="s">
        <v>60</v>
      </c>
      <c r="N2" s="522"/>
      <c r="O2" s="522"/>
      <c r="P2" s="522"/>
      <c r="Q2" s="522"/>
      <c r="R2" s="523"/>
      <c r="S2" s="528" t="s">
        <v>61</v>
      </c>
      <c r="T2" s="530" t="s">
        <v>62</v>
      </c>
      <c r="U2" s="522" t="s">
        <v>63</v>
      </c>
      <c r="V2" s="522"/>
      <c r="W2" s="522"/>
      <c r="X2" s="522"/>
      <c r="Y2" s="522"/>
      <c r="Z2" s="522"/>
      <c r="AA2" s="523"/>
      <c r="AB2" s="530" t="s">
        <v>64</v>
      </c>
      <c r="AC2" s="522" t="s">
        <v>65</v>
      </c>
      <c r="AD2" s="522" t="s">
        <v>66</v>
      </c>
      <c r="AE2" s="522" t="s">
        <v>67</v>
      </c>
      <c r="AF2" s="523"/>
      <c r="AG2" s="524" t="s">
        <v>68</v>
      </c>
      <c r="AH2" s="525"/>
      <c r="AI2" s="525"/>
      <c r="AJ2" s="526"/>
    </row>
    <row r="3" spans="2:36" s="334" customFormat="1" ht="18" customHeight="1">
      <c r="B3" s="532"/>
      <c r="C3" s="535"/>
      <c r="D3" s="527" t="s">
        <v>69</v>
      </c>
      <c r="E3" s="519" t="s">
        <v>70</v>
      </c>
      <c r="F3" s="519" t="s">
        <v>71</v>
      </c>
      <c r="G3" s="520" t="s">
        <v>72</v>
      </c>
      <c r="H3" s="527" t="s">
        <v>73</v>
      </c>
      <c r="I3" s="519" t="s">
        <v>74</v>
      </c>
      <c r="J3" s="520" t="s">
        <v>72</v>
      </c>
      <c r="K3" s="527" t="s">
        <v>75</v>
      </c>
      <c r="L3" s="520" t="s">
        <v>76</v>
      </c>
      <c r="M3" s="537"/>
      <c r="N3" s="519" t="s">
        <v>77</v>
      </c>
      <c r="O3" s="519"/>
      <c r="P3" s="519"/>
      <c r="Q3" s="519"/>
      <c r="R3" s="520"/>
      <c r="S3" s="529"/>
      <c r="T3" s="527"/>
      <c r="U3" s="519" t="s">
        <v>78</v>
      </c>
      <c r="V3" s="519" t="s">
        <v>79</v>
      </c>
      <c r="W3" s="519" t="s">
        <v>80</v>
      </c>
      <c r="X3" s="519" t="s">
        <v>81</v>
      </c>
      <c r="Y3" s="519" t="s">
        <v>82</v>
      </c>
      <c r="Z3" s="519" t="s">
        <v>72</v>
      </c>
      <c r="AA3" s="520" t="s">
        <v>83</v>
      </c>
      <c r="AB3" s="527"/>
      <c r="AC3" s="519"/>
      <c r="AD3" s="519"/>
      <c r="AE3" s="519" t="s">
        <v>84</v>
      </c>
      <c r="AF3" s="520" t="s">
        <v>85</v>
      </c>
      <c r="AG3" s="521" t="s">
        <v>86</v>
      </c>
      <c r="AH3" s="517" t="s">
        <v>87</v>
      </c>
      <c r="AI3" s="517" t="s">
        <v>88</v>
      </c>
      <c r="AJ3" s="518" t="s">
        <v>89</v>
      </c>
    </row>
    <row r="4" spans="2:36" s="334" customFormat="1" ht="18" customHeight="1">
      <c r="B4" s="532"/>
      <c r="C4" s="535"/>
      <c r="D4" s="527"/>
      <c r="E4" s="519"/>
      <c r="F4" s="519"/>
      <c r="G4" s="520"/>
      <c r="H4" s="527"/>
      <c r="I4" s="519"/>
      <c r="J4" s="520"/>
      <c r="K4" s="527"/>
      <c r="L4" s="520"/>
      <c r="M4" s="527"/>
      <c r="N4" s="538"/>
      <c r="O4" s="519"/>
      <c r="P4" s="519"/>
      <c r="Q4" s="519"/>
      <c r="R4" s="520"/>
      <c r="S4" s="529"/>
      <c r="T4" s="527"/>
      <c r="U4" s="519"/>
      <c r="V4" s="519"/>
      <c r="W4" s="519"/>
      <c r="X4" s="519"/>
      <c r="Y4" s="519"/>
      <c r="Z4" s="519"/>
      <c r="AA4" s="520"/>
      <c r="AB4" s="527"/>
      <c r="AC4" s="519"/>
      <c r="AD4" s="519"/>
      <c r="AE4" s="519"/>
      <c r="AF4" s="520"/>
      <c r="AG4" s="521"/>
      <c r="AH4" s="517"/>
      <c r="AI4" s="517"/>
      <c r="AJ4" s="518"/>
    </row>
    <row r="5" spans="2:36" s="156" customFormat="1" ht="43.5" customHeight="1">
      <c r="B5" s="533"/>
      <c r="C5" s="535"/>
      <c r="D5" s="527"/>
      <c r="E5" s="519"/>
      <c r="F5" s="519"/>
      <c r="G5" s="520"/>
      <c r="H5" s="527"/>
      <c r="I5" s="519"/>
      <c r="J5" s="520"/>
      <c r="K5" s="527"/>
      <c r="L5" s="520"/>
      <c r="M5" s="527"/>
      <c r="N5" s="157"/>
      <c r="O5" s="402" t="s">
        <v>90</v>
      </c>
      <c r="P5" s="402" t="s">
        <v>91</v>
      </c>
      <c r="Q5" s="402" t="s">
        <v>92</v>
      </c>
      <c r="R5" s="403" t="s">
        <v>72</v>
      </c>
      <c r="S5" s="529"/>
      <c r="T5" s="527"/>
      <c r="U5" s="519"/>
      <c r="V5" s="519"/>
      <c r="W5" s="519"/>
      <c r="X5" s="519"/>
      <c r="Y5" s="519"/>
      <c r="Z5" s="519"/>
      <c r="AA5" s="520"/>
      <c r="AB5" s="527"/>
      <c r="AC5" s="519"/>
      <c r="AD5" s="519"/>
      <c r="AE5" s="519"/>
      <c r="AF5" s="520"/>
      <c r="AG5" s="521"/>
      <c r="AH5" s="517"/>
      <c r="AI5" s="517"/>
      <c r="AJ5" s="518"/>
    </row>
    <row r="6" spans="2:36" ht="24" customHeight="1">
      <c r="B6" s="158" t="s">
        <v>344</v>
      </c>
      <c r="C6" s="159">
        <f>SUM(D6:G6)</f>
        <v>9101</v>
      </c>
      <c r="D6" s="158">
        <v>8660</v>
      </c>
      <c r="E6" s="160">
        <v>24</v>
      </c>
      <c r="F6" s="160">
        <v>255</v>
      </c>
      <c r="G6" s="161">
        <v>162</v>
      </c>
      <c r="H6" s="158">
        <v>0</v>
      </c>
      <c r="I6" s="160">
        <v>2</v>
      </c>
      <c r="J6" s="161">
        <v>9099</v>
      </c>
      <c r="K6" s="158">
        <v>2</v>
      </c>
      <c r="L6" s="161">
        <v>0</v>
      </c>
      <c r="M6" s="158">
        <v>62</v>
      </c>
      <c r="N6" s="160">
        <v>1</v>
      </c>
      <c r="O6" s="160">
        <v>0</v>
      </c>
      <c r="P6" s="160">
        <v>0</v>
      </c>
      <c r="Q6" s="160">
        <v>1</v>
      </c>
      <c r="R6" s="161">
        <v>0</v>
      </c>
      <c r="S6" s="162">
        <v>1138</v>
      </c>
      <c r="T6" s="158">
        <v>1722</v>
      </c>
      <c r="U6" s="160">
        <v>311</v>
      </c>
      <c r="V6" s="160">
        <v>3</v>
      </c>
      <c r="W6" s="160">
        <v>46</v>
      </c>
      <c r="X6" s="160">
        <v>2</v>
      </c>
      <c r="Y6" s="160">
        <v>8</v>
      </c>
      <c r="Z6" s="160">
        <v>538</v>
      </c>
      <c r="AA6" s="161">
        <v>819</v>
      </c>
      <c r="AB6" s="158">
        <v>9</v>
      </c>
      <c r="AC6" s="160">
        <v>0</v>
      </c>
      <c r="AD6" s="160">
        <v>4</v>
      </c>
      <c r="AE6" s="160">
        <v>5</v>
      </c>
      <c r="AF6" s="161">
        <v>4</v>
      </c>
      <c r="AG6" s="187">
        <v>38</v>
      </c>
      <c r="AH6" s="160">
        <v>2</v>
      </c>
      <c r="AI6" s="160">
        <v>0</v>
      </c>
      <c r="AJ6" s="161">
        <v>5</v>
      </c>
    </row>
    <row r="7" spans="2:36" ht="24" customHeight="1">
      <c r="B7" s="158" t="s">
        <v>345</v>
      </c>
      <c r="C7" s="159">
        <f>SUM(D7:G7)</f>
        <v>2321</v>
      </c>
      <c r="D7" s="158">
        <v>2088</v>
      </c>
      <c r="E7" s="160">
        <v>20</v>
      </c>
      <c r="F7" s="160">
        <v>47</v>
      </c>
      <c r="G7" s="161">
        <v>166</v>
      </c>
      <c r="H7" s="158">
        <v>3</v>
      </c>
      <c r="I7" s="160">
        <v>0</v>
      </c>
      <c r="J7" s="161">
        <v>2318</v>
      </c>
      <c r="K7" s="158">
        <v>2</v>
      </c>
      <c r="L7" s="161">
        <v>0</v>
      </c>
      <c r="M7" s="158">
        <v>47</v>
      </c>
      <c r="N7" s="160">
        <v>15</v>
      </c>
      <c r="O7" s="160">
        <v>0</v>
      </c>
      <c r="P7" s="160">
        <v>3</v>
      </c>
      <c r="Q7" s="160">
        <v>1</v>
      </c>
      <c r="R7" s="161">
        <v>11</v>
      </c>
      <c r="S7" s="162">
        <v>446</v>
      </c>
      <c r="T7" s="158">
        <v>221</v>
      </c>
      <c r="U7" s="160">
        <v>117</v>
      </c>
      <c r="V7" s="160">
        <v>0</v>
      </c>
      <c r="W7" s="160">
        <v>38</v>
      </c>
      <c r="X7" s="160">
        <v>0</v>
      </c>
      <c r="Y7" s="160">
        <v>2</v>
      </c>
      <c r="Z7" s="160">
        <v>90</v>
      </c>
      <c r="AA7" s="161">
        <v>6</v>
      </c>
      <c r="AB7" s="158">
        <v>18</v>
      </c>
      <c r="AC7" s="160">
        <v>0</v>
      </c>
      <c r="AD7" s="160">
        <v>10</v>
      </c>
      <c r="AE7" s="160">
        <v>12</v>
      </c>
      <c r="AF7" s="161">
        <v>6</v>
      </c>
      <c r="AG7" s="187">
        <v>49</v>
      </c>
      <c r="AH7" s="424">
        <v>12</v>
      </c>
      <c r="AI7" s="160">
        <v>0</v>
      </c>
      <c r="AJ7" s="161">
        <v>25</v>
      </c>
    </row>
    <row r="8" spans="2:36" ht="24" customHeight="1" thickBot="1">
      <c r="B8" s="166" t="s">
        <v>346</v>
      </c>
      <c r="C8" s="167">
        <f>SUM(D8:G8)</f>
        <v>1982</v>
      </c>
      <c r="D8" s="166">
        <v>1910</v>
      </c>
      <c r="E8" s="168">
        <v>3</v>
      </c>
      <c r="F8" s="168">
        <v>8</v>
      </c>
      <c r="G8" s="169">
        <v>61</v>
      </c>
      <c r="H8" s="166">
        <v>1</v>
      </c>
      <c r="I8" s="168">
        <v>0</v>
      </c>
      <c r="J8" s="169">
        <v>1981</v>
      </c>
      <c r="K8" s="166">
        <v>9</v>
      </c>
      <c r="L8" s="169">
        <v>0</v>
      </c>
      <c r="M8" s="166">
        <v>34</v>
      </c>
      <c r="N8" s="168">
        <v>0</v>
      </c>
      <c r="O8" s="168">
        <v>0</v>
      </c>
      <c r="P8" s="168">
        <v>0</v>
      </c>
      <c r="Q8" s="168">
        <v>0</v>
      </c>
      <c r="R8" s="169">
        <v>0</v>
      </c>
      <c r="S8" s="170">
        <v>186</v>
      </c>
      <c r="T8" s="166">
        <v>142</v>
      </c>
      <c r="U8" s="168">
        <v>72</v>
      </c>
      <c r="V8" s="168">
        <v>7</v>
      </c>
      <c r="W8" s="168">
        <v>4</v>
      </c>
      <c r="X8" s="168">
        <v>0</v>
      </c>
      <c r="Y8" s="168">
        <v>2</v>
      </c>
      <c r="Z8" s="168">
        <v>54</v>
      </c>
      <c r="AA8" s="169">
        <v>9</v>
      </c>
      <c r="AB8" s="166">
        <v>4</v>
      </c>
      <c r="AC8" s="168">
        <v>0</v>
      </c>
      <c r="AD8" s="168">
        <v>3</v>
      </c>
      <c r="AE8" s="168">
        <v>2</v>
      </c>
      <c r="AF8" s="169">
        <v>2</v>
      </c>
      <c r="AG8" s="188">
        <v>25</v>
      </c>
      <c r="AH8" s="168">
        <v>1</v>
      </c>
      <c r="AI8" s="168">
        <v>2</v>
      </c>
      <c r="AJ8" s="169">
        <v>4</v>
      </c>
    </row>
    <row r="9" spans="2:36" ht="25.5" customHeight="1" thickBot="1" thickTop="1">
      <c r="B9" s="174" t="s">
        <v>93</v>
      </c>
      <c r="C9" s="175">
        <f aca="true" t="shared" si="0" ref="C9:AJ9">SUM(C6:C8)</f>
        <v>13404</v>
      </c>
      <c r="D9" s="176">
        <f t="shared" si="0"/>
        <v>12658</v>
      </c>
      <c r="E9" s="177">
        <f t="shared" si="0"/>
        <v>47</v>
      </c>
      <c r="F9" s="177">
        <f t="shared" si="0"/>
        <v>310</v>
      </c>
      <c r="G9" s="178">
        <f t="shared" si="0"/>
        <v>389</v>
      </c>
      <c r="H9" s="176">
        <f t="shared" si="0"/>
        <v>4</v>
      </c>
      <c r="I9" s="177">
        <f t="shared" si="0"/>
        <v>2</v>
      </c>
      <c r="J9" s="178">
        <f t="shared" si="0"/>
        <v>13398</v>
      </c>
      <c r="K9" s="176">
        <f t="shared" si="0"/>
        <v>13</v>
      </c>
      <c r="L9" s="178">
        <f t="shared" si="0"/>
        <v>0</v>
      </c>
      <c r="M9" s="176">
        <f t="shared" si="0"/>
        <v>143</v>
      </c>
      <c r="N9" s="177">
        <f t="shared" si="0"/>
        <v>16</v>
      </c>
      <c r="O9" s="177">
        <f t="shared" si="0"/>
        <v>0</v>
      </c>
      <c r="P9" s="177">
        <f t="shared" si="0"/>
        <v>3</v>
      </c>
      <c r="Q9" s="177">
        <f t="shared" si="0"/>
        <v>2</v>
      </c>
      <c r="R9" s="178">
        <f t="shared" si="0"/>
        <v>11</v>
      </c>
      <c r="S9" s="179">
        <f t="shared" si="0"/>
        <v>1770</v>
      </c>
      <c r="T9" s="176">
        <f t="shared" si="0"/>
        <v>2085</v>
      </c>
      <c r="U9" s="177">
        <f t="shared" si="0"/>
        <v>500</v>
      </c>
      <c r="V9" s="177">
        <f t="shared" si="0"/>
        <v>10</v>
      </c>
      <c r="W9" s="177">
        <f t="shared" si="0"/>
        <v>88</v>
      </c>
      <c r="X9" s="177">
        <f t="shared" si="0"/>
        <v>2</v>
      </c>
      <c r="Y9" s="177">
        <f t="shared" si="0"/>
        <v>12</v>
      </c>
      <c r="Z9" s="177">
        <f t="shared" si="0"/>
        <v>682</v>
      </c>
      <c r="AA9" s="178">
        <f t="shared" si="0"/>
        <v>834</v>
      </c>
      <c r="AB9" s="176">
        <f t="shared" si="0"/>
        <v>31</v>
      </c>
      <c r="AC9" s="177">
        <f t="shared" si="0"/>
        <v>0</v>
      </c>
      <c r="AD9" s="177">
        <f t="shared" si="0"/>
        <v>17</v>
      </c>
      <c r="AE9" s="177">
        <f t="shared" si="0"/>
        <v>19</v>
      </c>
      <c r="AF9" s="178">
        <f t="shared" si="0"/>
        <v>12</v>
      </c>
      <c r="AG9" s="189">
        <f t="shared" si="0"/>
        <v>112</v>
      </c>
      <c r="AH9" s="177">
        <f t="shared" si="0"/>
        <v>15</v>
      </c>
      <c r="AI9" s="177">
        <f t="shared" si="0"/>
        <v>2</v>
      </c>
      <c r="AJ9" s="178">
        <f t="shared" si="0"/>
        <v>34</v>
      </c>
    </row>
    <row r="10" ht="13.5" thickTop="1"/>
  </sheetData>
  <sheetProtection/>
  <mergeCells count="38">
    <mergeCell ref="B2:B5"/>
    <mergeCell ref="C2:C5"/>
    <mergeCell ref="D2:G2"/>
    <mergeCell ref="H2:J2"/>
    <mergeCell ref="K2:L2"/>
    <mergeCell ref="M2:R2"/>
    <mergeCell ref="L3:L5"/>
    <mergeCell ref="M3:M5"/>
    <mergeCell ref="N3:R4"/>
    <mergeCell ref="S2:S5"/>
    <mergeCell ref="T2:T5"/>
    <mergeCell ref="U2:AA2"/>
    <mergeCell ref="AB2:AB5"/>
    <mergeCell ref="AC2:AC5"/>
    <mergeCell ref="AD2:AD5"/>
    <mergeCell ref="U3:U5"/>
    <mergeCell ref="V3:V5"/>
    <mergeCell ref="W3:W5"/>
    <mergeCell ref="X3:X5"/>
    <mergeCell ref="AE2:AF2"/>
    <mergeCell ref="AG2:AJ2"/>
    <mergeCell ref="D3:D5"/>
    <mergeCell ref="E3:E5"/>
    <mergeCell ref="F3:F5"/>
    <mergeCell ref="G3:G5"/>
    <mergeCell ref="H3:H5"/>
    <mergeCell ref="I3:I5"/>
    <mergeCell ref="J3:J5"/>
    <mergeCell ref="K3:K5"/>
    <mergeCell ref="AH3:AH5"/>
    <mergeCell ref="AI3:AI5"/>
    <mergeCell ref="AJ3:AJ5"/>
    <mergeCell ref="Y3:Y5"/>
    <mergeCell ref="Z3:Z5"/>
    <mergeCell ref="AA3:AA5"/>
    <mergeCell ref="AE3:AE5"/>
    <mergeCell ref="AF3:AF5"/>
    <mergeCell ref="AG3:A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11.xml><?xml version="1.0" encoding="utf-8"?>
<worksheet xmlns="http://schemas.openxmlformats.org/spreadsheetml/2006/main" xmlns:r="http://schemas.openxmlformats.org/officeDocument/2006/relationships">
  <sheetPr>
    <pageSetUpPr fitToPage="1"/>
  </sheetPr>
  <dimension ref="B1:AJ9"/>
  <sheetViews>
    <sheetView view="pageBreakPreview" zoomScale="60" zoomScaleNormal="89"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L25" sqref="L25"/>
    </sheetView>
  </sheetViews>
  <sheetFormatPr defaultColWidth="9.00390625" defaultRowHeight="13.5"/>
  <cols>
    <col min="1" max="1" width="8.875" style="154" customWidth="1"/>
    <col min="2" max="2" width="22.50390625" style="154" customWidth="1"/>
    <col min="3" max="7" width="9.375" style="154" customWidth="1"/>
    <col min="8" max="30" width="7.75390625" style="154" customWidth="1"/>
    <col min="31" max="32" width="9.00390625" style="154" customWidth="1"/>
    <col min="33" max="33" width="7.625" style="183" customWidth="1"/>
    <col min="34" max="36" width="5.875" style="183" customWidth="1"/>
    <col min="37" max="16384" width="8.875" style="154" customWidth="1"/>
  </cols>
  <sheetData>
    <row r="1" spans="2:36" s="233" customFormat="1" ht="23.25" customHeight="1" thickBot="1">
      <c r="B1" s="253" t="s">
        <v>94</v>
      </c>
      <c r="AG1" s="425"/>
      <c r="AH1" s="425"/>
      <c r="AI1" s="425"/>
      <c r="AJ1" s="254" t="s">
        <v>55</v>
      </c>
    </row>
    <row r="2" spans="2:36" s="233" customFormat="1" ht="30" customHeight="1" thickTop="1">
      <c r="B2" s="550"/>
      <c r="C2" s="553" t="s">
        <v>176</v>
      </c>
      <c r="D2" s="548" t="s">
        <v>57</v>
      </c>
      <c r="E2" s="546"/>
      <c r="F2" s="546"/>
      <c r="G2" s="547"/>
      <c r="H2" s="548" t="s">
        <v>58</v>
      </c>
      <c r="I2" s="546"/>
      <c r="J2" s="547"/>
      <c r="K2" s="548" t="s">
        <v>59</v>
      </c>
      <c r="L2" s="547"/>
      <c r="M2" s="549" t="s">
        <v>60</v>
      </c>
      <c r="N2" s="546"/>
      <c r="O2" s="546"/>
      <c r="P2" s="546"/>
      <c r="Q2" s="546"/>
      <c r="R2" s="547"/>
      <c r="S2" s="541" t="s">
        <v>61</v>
      </c>
      <c r="T2" s="548" t="s">
        <v>62</v>
      </c>
      <c r="U2" s="546" t="s">
        <v>63</v>
      </c>
      <c r="V2" s="546"/>
      <c r="W2" s="546"/>
      <c r="X2" s="546"/>
      <c r="Y2" s="546"/>
      <c r="Z2" s="546"/>
      <c r="AA2" s="547"/>
      <c r="AB2" s="548" t="s">
        <v>64</v>
      </c>
      <c r="AC2" s="546" t="s">
        <v>65</v>
      </c>
      <c r="AD2" s="546" t="s">
        <v>66</v>
      </c>
      <c r="AE2" s="546" t="s">
        <v>67</v>
      </c>
      <c r="AF2" s="547"/>
      <c r="AG2" s="524" t="s">
        <v>68</v>
      </c>
      <c r="AH2" s="525"/>
      <c r="AI2" s="525"/>
      <c r="AJ2" s="526"/>
    </row>
    <row r="3" spans="2:36" s="233" customFormat="1" ht="18" customHeight="1">
      <c r="B3" s="551"/>
      <c r="C3" s="554"/>
      <c r="D3" s="544" t="s">
        <v>69</v>
      </c>
      <c r="E3" s="539" t="s">
        <v>70</v>
      </c>
      <c r="F3" s="539" t="s">
        <v>71</v>
      </c>
      <c r="G3" s="540" t="s">
        <v>72</v>
      </c>
      <c r="H3" s="544" t="s">
        <v>73</v>
      </c>
      <c r="I3" s="539" t="s">
        <v>74</v>
      </c>
      <c r="J3" s="540" t="s">
        <v>72</v>
      </c>
      <c r="K3" s="544" t="s">
        <v>75</v>
      </c>
      <c r="L3" s="540" t="s">
        <v>76</v>
      </c>
      <c r="M3" s="543"/>
      <c r="N3" s="539" t="s">
        <v>77</v>
      </c>
      <c r="O3" s="539"/>
      <c r="P3" s="539"/>
      <c r="Q3" s="539"/>
      <c r="R3" s="540"/>
      <c r="S3" s="542"/>
      <c r="T3" s="544"/>
      <c r="U3" s="539" t="s">
        <v>78</v>
      </c>
      <c r="V3" s="539" t="s">
        <v>79</v>
      </c>
      <c r="W3" s="539" t="s">
        <v>80</v>
      </c>
      <c r="X3" s="539" t="s">
        <v>81</v>
      </c>
      <c r="Y3" s="539" t="s">
        <v>82</v>
      </c>
      <c r="Z3" s="539" t="s">
        <v>72</v>
      </c>
      <c r="AA3" s="540" t="s">
        <v>83</v>
      </c>
      <c r="AB3" s="544"/>
      <c r="AC3" s="539"/>
      <c r="AD3" s="539"/>
      <c r="AE3" s="539" t="s">
        <v>84</v>
      </c>
      <c r="AF3" s="540" t="s">
        <v>85</v>
      </c>
      <c r="AG3" s="521" t="s">
        <v>86</v>
      </c>
      <c r="AH3" s="517" t="s">
        <v>87</v>
      </c>
      <c r="AI3" s="517" t="s">
        <v>88</v>
      </c>
      <c r="AJ3" s="518" t="s">
        <v>89</v>
      </c>
    </row>
    <row r="4" spans="2:36" s="233" customFormat="1" ht="18" customHeight="1">
      <c r="B4" s="551"/>
      <c r="C4" s="554"/>
      <c r="D4" s="544"/>
      <c r="E4" s="539"/>
      <c r="F4" s="539"/>
      <c r="G4" s="540"/>
      <c r="H4" s="544"/>
      <c r="I4" s="539"/>
      <c r="J4" s="540"/>
      <c r="K4" s="544"/>
      <c r="L4" s="540"/>
      <c r="M4" s="544"/>
      <c r="N4" s="545"/>
      <c r="O4" s="539"/>
      <c r="P4" s="539"/>
      <c r="Q4" s="539"/>
      <c r="R4" s="540"/>
      <c r="S4" s="542"/>
      <c r="T4" s="544"/>
      <c r="U4" s="539"/>
      <c r="V4" s="539"/>
      <c r="W4" s="539"/>
      <c r="X4" s="539"/>
      <c r="Y4" s="539"/>
      <c r="Z4" s="539"/>
      <c r="AA4" s="540"/>
      <c r="AB4" s="544"/>
      <c r="AC4" s="539"/>
      <c r="AD4" s="539"/>
      <c r="AE4" s="539"/>
      <c r="AF4" s="540"/>
      <c r="AG4" s="521"/>
      <c r="AH4" s="517"/>
      <c r="AI4" s="517"/>
      <c r="AJ4" s="518"/>
    </row>
    <row r="5" spans="2:36" s="236" customFormat="1" ht="43.5" customHeight="1">
      <c r="B5" s="552"/>
      <c r="C5" s="554"/>
      <c r="D5" s="544"/>
      <c r="E5" s="539"/>
      <c r="F5" s="539"/>
      <c r="G5" s="540"/>
      <c r="H5" s="544"/>
      <c r="I5" s="539"/>
      <c r="J5" s="540"/>
      <c r="K5" s="544"/>
      <c r="L5" s="540"/>
      <c r="M5" s="544"/>
      <c r="N5" s="427"/>
      <c r="O5" s="407" t="s">
        <v>90</v>
      </c>
      <c r="P5" s="407" t="s">
        <v>91</v>
      </c>
      <c r="Q5" s="407" t="s">
        <v>92</v>
      </c>
      <c r="R5" s="408" t="s">
        <v>72</v>
      </c>
      <c r="S5" s="542"/>
      <c r="T5" s="544"/>
      <c r="U5" s="539"/>
      <c r="V5" s="539"/>
      <c r="W5" s="539"/>
      <c r="X5" s="539"/>
      <c r="Y5" s="539"/>
      <c r="Z5" s="539"/>
      <c r="AA5" s="540"/>
      <c r="AB5" s="544"/>
      <c r="AC5" s="539"/>
      <c r="AD5" s="539"/>
      <c r="AE5" s="539"/>
      <c r="AF5" s="540"/>
      <c r="AG5" s="521"/>
      <c r="AH5" s="517"/>
      <c r="AI5" s="517"/>
      <c r="AJ5" s="518"/>
    </row>
    <row r="6" spans="2:36" s="425" customFormat="1" ht="24" customHeight="1">
      <c r="B6" s="428" t="s">
        <v>344</v>
      </c>
      <c r="C6" s="429">
        <f>SUM(D6:G6)</f>
        <v>5266</v>
      </c>
      <c r="D6" s="428">
        <v>5104</v>
      </c>
      <c r="E6" s="424">
        <v>12</v>
      </c>
      <c r="F6" s="424">
        <v>24</v>
      </c>
      <c r="G6" s="430">
        <v>126</v>
      </c>
      <c r="H6" s="428">
        <v>0</v>
      </c>
      <c r="I6" s="424">
        <v>0</v>
      </c>
      <c r="J6" s="430">
        <v>5266</v>
      </c>
      <c r="K6" s="428">
        <v>0</v>
      </c>
      <c r="L6" s="430">
        <v>0</v>
      </c>
      <c r="M6" s="428">
        <v>54</v>
      </c>
      <c r="N6" s="424">
        <v>1</v>
      </c>
      <c r="O6" s="424">
        <v>0</v>
      </c>
      <c r="P6" s="424">
        <v>0</v>
      </c>
      <c r="Q6" s="424">
        <v>1</v>
      </c>
      <c r="R6" s="430">
        <v>0</v>
      </c>
      <c r="S6" s="431">
        <v>577</v>
      </c>
      <c r="T6" s="428">
        <v>1105</v>
      </c>
      <c r="U6" s="424">
        <v>67</v>
      </c>
      <c r="V6" s="424">
        <v>1</v>
      </c>
      <c r="W6" s="424">
        <v>14</v>
      </c>
      <c r="X6" s="424">
        <v>2</v>
      </c>
      <c r="Y6" s="424">
        <v>1</v>
      </c>
      <c r="Z6" s="424">
        <v>230</v>
      </c>
      <c r="AA6" s="430">
        <v>792</v>
      </c>
      <c r="AB6" s="428">
        <v>3</v>
      </c>
      <c r="AC6" s="424">
        <v>0</v>
      </c>
      <c r="AD6" s="424">
        <v>1</v>
      </c>
      <c r="AE6" s="424">
        <v>1</v>
      </c>
      <c r="AF6" s="430">
        <v>2</v>
      </c>
      <c r="AG6" s="432">
        <v>15</v>
      </c>
      <c r="AH6" s="424">
        <v>0</v>
      </c>
      <c r="AI6" s="424">
        <v>0</v>
      </c>
      <c r="AJ6" s="430">
        <v>1</v>
      </c>
    </row>
    <row r="7" spans="2:36" s="425" customFormat="1" ht="24" customHeight="1">
      <c r="B7" s="428" t="s">
        <v>345</v>
      </c>
      <c r="C7" s="429">
        <f>SUM(D7:G7)</f>
        <v>832</v>
      </c>
      <c r="D7" s="428">
        <v>703</v>
      </c>
      <c r="E7" s="424">
        <v>11</v>
      </c>
      <c r="F7" s="424">
        <v>15</v>
      </c>
      <c r="G7" s="430">
        <v>103</v>
      </c>
      <c r="H7" s="428">
        <v>2</v>
      </c>
      <c r="I7" s="424">
        <v>0</v>
      </c>
      <c r="J7" s="430">
        <v>830</v>
      </c>
      <c r="K7" s="428">
        <v>1</v>
      </c>
      <c r="L7" s="430">
        <v>0</v>
      </c>
      <c r="M7" s="428">
        <v>31</v>
      </c>
      <c r="N7" s="424">
        <v>4</v>
      </c>
      <c r="O7" s="424">
        <v>0</v>
      </c>
      <c r="P7" s="424">
        <v>3</v>
      </c>
      <c r="Q7" s="424">
        <v>0</v>
      </c>
      <c r="R7" s="430">
        <v>1</v>
      </c>
      <c r="S7" s="431">
        <v>204</v>
      </c>
      <c r="T7" s="428">
        <v>53</v>
      </c>
      <c r="U7" s="424">
        <v>23</v>
      </c>
      <c r="V7" s="424">
        <v>0</v>
      </c>
      <c r="W7" s="424">
        <v>1</v>
      </c>
      <c r="X7" s="424">
        <v>0</v>
      </c>
      <c r="Y7" s="424">
        <v>0</v>
      </c>
      <c r="Z7" s="424">
        <v>26</v>
      </c>
      <c r="AA7" s="430">
        <v>3</v>
      </c>
      <c r="AB7" s="428">
        <v>5</v>
      </c>
      <c r="AC7" s="424">
        <v>0</v>
      </c>
      <c r="AD7" s="424">
        <v>3</v>
      </c>
      <c r="AE7" s="424">
        <v>2</v>
      </c>
      <c r="AF7" s="430">
        <v>3</v>
      </c>
      <c r="AG7" s="432">
        <v>18</v>
      </c>
      <c r="AH7" s="424">
        <v>6</v>
      </c>
      <c r="AI7" s="424">
        <v>0</v>
      </c>
      <c r="AJ7" s="430">
        <v>10</v>
      </c>
    </row>
    <row r="8" spans="2:36" s="425" customFormat="1" ht="24" customHeight="1" thickBot="1">
      <c r="B8" s="433" t="s">
        <v>346</v>
      </c>
      <c r="C8" s="434">
        <f>SUM(D8:G8)</f>
        <v>312</v>
      </c>
      <c r="D8" s="433">
        <v>254</v>
      </c>
      <c r="E8" s="435">
        <v>2</v>
      </c>
      <c r="F8" s="435">
        <v>5</v>
      </c>
      <c r="G8" s="436">
        <v>51</v>
      </c>
      <c r="H8" s="433">
        <v>0</v>
      </c>
      <c r="I8" s="435">
        <v>0</v>
      </c>
      <c r="J8" s="436">
        <v>312</v>
      </c>
      <c r="K8" s="433">
        <v>6</v>
      </c>
      <c r="L8" s="436">
        <v>0</v>
      </c>
      <c r="M8" s="433">
        <v>21</v>
      </c>
      <c r="N8" s="435">
        <v>0</v>
      </c>
      <c r="O8" s="435">
        <v>0</v>
      </c>
      <c r="P8" s="435">
        <v>0</v>
      </c>
      <c r="Q8" s="435">
        <v>0</v>
      </c>
      <c r="R8" s="436">
        <v>0</v>
      </c>
      <c r="S8" s="437">
        <v>57</v>
      </c>
      <c r="T8" s="433">
        <v>33</v>
      </c>
      <c r="U8" s="435">
        <v>16</v>
      </c>
      <c r="V8" s="435">
        <v>0</v>
      </c>
      <c r="W8" s="435">
        <v>3</v>
      </c>
      <c r="X8" s="435">
        <v>0</v>
      </c>
      <c r="Y8" s="435">
        <v>0</v>
      </c>
      <c r="Z8" s="435">
        <v>14</v>
      </c>
      <c r="AA8" s="436">
        <v>2</v>
      </c>
      <c r="AB8" s="433">
        <v>1</v>
      </c>
      <c r="AC8" s="435">
        <v>0</v>
      </c>
      <c r="AD8" s="435">
        <v>1</v>
      </c>
      <c r="AE8" s="435">
        <v>0</v>
      </c>
      <c r="AF8" s="436">
        <v>1</v>
      </c>
      <c r="AG8" s="438">
        <v>9</v>
      </c>
      <c r="AH8" s="435">
        <v>1</v>
      </c>
      <c r="AI8" s="435">
        <v>0</v>
      </c>
      <c r="AJ8" s="436">
        <v>1</v>
      </c>
    </row>
    <row r="9" spans="2:36" s="425" customFormat="1" ht="25.5" customHeight="1" thickBot="1" thickTop="1">
      <c r="B9" s="439" t="s">
        <v>93</v>
      </c>
      <c r="C9" s="440">
        <f aca="true" t="shared" si="0" ref="C9:AJ9">SUM(C6:C8)</f>
        <v>6410</v>
      </c>
      <c r="D9" s="441">
        <f t="shared" si="0"/>
        <v>6061</v>
      </c>
      <c r="E9" s="442">
        <f t="shared" si="0"/>
        <v>25</v>
      </c>
      <c r="F9" s="442">
        <f t="shared" si="0"/>
        <v>44</v>
      </c>
      <c r="G9" s="443">
        <f t="shared" si="0"/>
        <v>280</v>
      </c>
      <c r="H9" s="441">
        <f t="shared" si="0"/>
        <v>2</v>
      </c>
      <c r="I9" s="442">
        <f t="shared" si="0"/>
        <v>0</v>
      </c>
      <c r="J9" s="443">
        <f t="shared" si="0"/>
        <v>6408</v>
      </c>
      <c r="K9" s="441">
        <f t="shared" si="0"/>
        <v>7</v>
      </c>
      <c r="L9" s="443">
        <f t="shared" si="0"/>
        <v>0</v>
      </c>
      <c r="M9" s="441">
        <f t="shared" si="0"/>
        <v>106</v>
      </c>
      <c r="N9" s="442">
        <f t="shared" si="0"/>
        <v>5</v>
      </c>
      <c r="O9" s="442">
        <f t="shared" si="0"/>
        <v>0</v>
      </c>
      <c r="P9" s="442">
        <f t="shared" si="0"/>
        <v>3</v>
      </c>
      <c r="Q9" s="442">
        <f t="shared" si="0"/>
        <v>1</v>
      </c>
      <c r="R9" s="443">
        <f t="shared" si="0"/>
        <v>1</v>
      </c>
      <c r="S9" s="444">
        <f t="shared" si="0"/>
        <v>838</v>
      </c>
      <c r="T9" s="441">
        <f t="shared" si="0"/>
        <v>1191</v>
      </c>
      <c r="U9" s="442">
        <f t="shared" si="0"/>
        <v>106</v>
      </c>
      <c r="V9" s="442">
        <f t="shared" si="0"/>
        <v>1</v>
      </c>
      <c r="W9" s="442">
        <f t="shared" si="0"/>
        <v>18</v>
      </c>
      <c r="X9" s="442">
        <f t="shared" si="0"/>
        <v>2</v>
      </c>
      <c r="Y9" s="442">
        <f t="shared" si="0"/>
        <v>1</v>
      </c>
      <c r="Z9" s="442">
        <f t="shared" si="0"/>
        <v>270</v>
      </c>
      <c r="AA9" s="443">
        <f t="shared" si="0"/>
        <v>797</v>
      </c>
      <c r="AB9" s="441">
        <f t="shared" si="0"/>
        <v>9</v>
      </c>
      <c r="AC9" s="442">
        <f t="shared" si="0"/>
        <v>0</v>
      </c>
      <c r="AD9" s="442">
        <f t="shared" si="0"/>
        <v>5</v>
      </c>
      <c r="AE9" s="442">
        <f t="shared" si="0"/>
        <v>3</v>
      </c>
      <c r="AF9" s="443">
        <f t="shared" si="0"/>
        <v>6</v>
      </c>
      <c r="AG9" s="445">
        <f t="shared" si="0"/>
        <v>42</v>
      </c>
      <c r="AH9" s="442">
        <f t="shared" si="0"/>
        <v>7</v>
      </c>
      <c r="AI9" s="442">
        <f t="shared" si="0"/>
        <v>0</v>
      </c>
      <c r="AJ9" s="443">
        <f t="shared" si="0"/>
        <v>12</v>
      </c>
    </row>
    <row r="10" ht="13.5" thickTop="1"/>
  </sheetData>
  <sheetProtection/>
  <mergeCells count="38">
    <mergeCell ref="B2:B5"/>
    <mergeCell ref="C2:C5"/>
    <mergeCell ref="D2:G2"/>
    <mergeCell ref="H2:J2"/>
    <mergeCell ref="K2:L2"/>
    <mergeCell ref="I3:I5"/>
    <mergeCell ref="J3:J5"/>
    <mergeCell ref="K3:K5"/>
    <mergeCell ref="L3:L5"/>
    <mergeCell ref="F3:F5"/>
    <mergeCell ref="M2:R2"/>
    <mergeCell ref="W3:W5"/>
    <mergeCell ref="G3:G5"/>
    <mergeCell ref="H3:H5"/>
    <mergeCell ref="AD2:AD5"/>
    <mergeCell ref="X3:X5"/>
    <mergeCell ref="T2:T5"/>
    <mergeCell ref="U2:AA2"/>
    <mergeCell ref="S2:S5"/>
    <mergeCell ref="M3:M5"/>
    <mergeCell ref="N3:R4"/>
    <mergeCell ref="AC2:AC5"/>
    <mergeCell ref="AG2:AJ2"/>
    <mergeCell ref="D3:D5"/>
    <mergeCell ref="E3:E5"/>
    <mergeCell ref="AE2:AF2"/>
    <mergeCell ref="U3:U5"/>
    <mergeCell ref="V3:V5"/>
    <mergeCell ref="AJ3:AJ5"/>
    <mergeCell ref="Y3:Y5"/>
    <mergeCell ref="Z3:Z5"/>
    <mergeCell ref="AA3:AA5"/>
    <mergeCell ref="AE3:AE5"/>
    <mergeCell ref="AF3:AF5"/>
    <mergeCell ref="AG3:AG5"/>
    <mergeCell ref="AH3:AH5"/>
    <mergeCell ref="AI3:AI5"/>
    <mergeCell ref="AB2:AB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12.xml><?xml version="1.0" encoding="utf-8"?>
<worksheet xmlns="http://schemas.openxmlformats.org/spreadsheetml/2006/main" xmlns:r="http://schemas.openxmlformats.org/officeDocument/2006/relationships">
  <sheetPr>
    <pageSetUpPr fitToPage="1"/>
  </sheetPr>
  <dimension ref="B1:AE9"/>
  <sheetViews>
    <sheetView view="pageBreakPreview" zoomScale="60" zoomScaleNormal="89" zoomScalePageLayoutView="0" workbookViewId="0" topLeftCell="A1">
      <pane xSplit="3" ySplit="5" topLeftCell="X6" activePane="bottomRight" state="frozen"/>
      <selection pane="topLeft" activeCell="A1" sqref="A1"/>
      <selection pane="topRight" activeCell="D1" sqref="D1"/>
      <selection pane="bottomLeft" activeCell="A6" sqref="A6"/>
      <selection pane="bottomRight" activeCell="AO30" sqref="AO30"/>
    </sheetView>
  </sheetViews>
  <sheetFormatPr defaultColWidth="9.00390625" defaultRowHeight="13.5"/>
  <cols>
    <col min="1" max="1" width="8.875" style="183" customWidth="1"/>
    <col min="2" max="2" width="22.50390625" style="183" customWidth="1"/>
    <col min="3" max="7" width="9.375" style="183" customWidth="1"/>
    <col min="8" max="31" width="7.75390625" style="183" customWidth="1"/>
    <col min="32" max="16384" width="8.875" style="183" customWidth="1"/>
  </cols>
  <sheetData>
    <row r="1" spans="2:31" s="334" customFormat="1" ht="23.25" customHeight="1" thickBot="1">
      <c r="B1" s="153" t="s">
        <v>95</v>
      </c>
      <c r="AE1" s="155" t="s">
        <v>55</v>
      </c>
    </row>
    <row r="2" spans="2:31" s="334" customFormat="1" ht="30" customHeight="1" thickTop="1">
      <c r="B2" s="184"/>
      <c r="C2" s="556" t="s">
        <v>96</v>
      </c>
      <c r="D2" s="570" t="s">
        <v>57</v>
      </c>
      <c r="E2" s="557"/>
      <c r="F2" s="557"/>
      <c r="G2" s="558"/>
      <c r="H2" s="571" t="s">
        <v>97</v>
      </c>
      <c r="I2" s="572"/>
      <c r="J2" s="561"/>
      <c r="K2" s="530" t="s">
        <v>59</v>
      </c>
      <c r="L2" s="523"/>
      <c r="M2" s="536" t="s">
        <v>98</v>
      </c>
      <c r="N2" s="522"/>
      <c r="O2" s="522"/>
      <c r="P2" s="522"/>
      <c r="Q2" s="522"/>
      <c r="R2" s="523"/>
      <c r="S2" s="573" t="s">
        <v>61</v>
      </c>
      <c r="T2" s="536" t="s">
        <v>62</v>
      </c>
      <c r="U2" s="556" t="s">
        <v>99</v>
      </c>
      <c r="V2" s="557"/>
      <c r="W2" s="557"/>
      <c r="X2" s="557"/>
      <c r="Y2" s="557"/>
      <c r="Z2" s="557"/>
      <c r="AA2" s="558"/>
      <c r="AB2" s="565" t="s">
        <v>64</v>
      </c>
      <c r="AC2" s="559" t="s">
        <v>100</v>
      </c>
      <c r="AD2" s="534" t="s">
        <v>101</v>
      </c>
      <c r="AE2" s="561"/>
    </row>
    <row r="3" spans="2:31" s="334" customFormat="1" ht="18" customHeight="1">
      <c r="B3" s="185"/>
      <c r="C3" s="569"/>
      <c r="D3" s="527" t="s">
        <v>69</v>
      </c>
      <c r="E3" s="519" t="s">
        <v>70</v>
      </c>
      <c r="F3" s="519" t="s">
        <v>71</v>
      </c>
      <c r="G3" s="520" t="s">
        <v>72</v>
      </c>
      <c r="H3" s="568" t="s">
        <v>73</v>
      </c>
      <c r="I3" s="538" t="s">
        <v>102</v>
      </c>
      <c r="J3" s="562" t="s">
        <v>72</v>
      </c>
      <c r="K3" s="568" t="s">
        <v>75</v>
      </c>
      <c r="L3" s="562" t="s">
        <v>76</v>
      </c>
      <c r="M3" s="577"/>
      <c r="N3" s="578" t="s">
        <v>103</v>
      </c>
      <c r="O3" s="579"/>
      <c r="P3" s="579"/>
      <c r="Q3" s="579"/>
      <c r="R3" s="580"/>
      <c r="S3" s="574"/>
      <c r="T3" s="555"/>
      <c r="U3" s="519" t="s">
        <v>78</v>
      </c>
      <c r="V3" s="519" t="s">
        <v>79</v>
      </c>
      <c r="W3" s="519" t="s">
        <v>80</v>
      </c>
      <c r="X3" s="519" t="s">
        <v>81</v>
      </c>
      <c r="Y3" s="519" t="s">
        <v>82</v>
      </c>
      <c r="Z3" s="519" t="s">
        <v>72</v>
      </c>
      <c r="AA3" s="562" t="s">
        <v>83</v>
      </c>
      <c r="AB3" s="566"/>
      <c r="AC3" s="560"/>
      <c r="AD3" s="538" t="s">
        <v>84</v>
      </c>
      <c r="AE3" s="564" t="s">
        <v>104</v>
      </c>
    </row>
    <row r="4" spans="2:31" s="334" customFormat="1" ht="18" customHeight="1">
      <c r="B4" s="185"/>
      <c r="C4" s="569"/>
      <c r="D4" s="527"/>
      <c r="E4" s="519"/>
      <c r="F4" s="519"/>
      <c r="G4" s="520"/>
      <c r="H4" s="555"/>
      <c r="I4" s="560"/>
      <c r="J4" s="563"/>
      <c r="K4" s="555"/>
      <c r="L4" s="563"/>
      <c r="M4" s="577"/>
      <c r="N4" s="569"/>
      <c r="O4" s="581"/>
      <c r="P4" s="581"/>
      <c r="Q4" s="581"/>
      <c r="R4" s="582"/>
      <c r="S4" s="574"/>
      <c r="T4" s="555"/>
      <c r="U4" s="519"/>
      <c r="V4" s="519"/>
      <c r="W4" s="519"/>
      <c r="X4" s="519"/>
      <c r="Y4" s="519"/>
      <c r="Z4" s="519"/>
      <c r="AA4" s="563"/>
      <c r="AB4" s="566"/>
      <c r="AC4" s="560"/>
      <c r="AD4" s="560"/>
      <c r="AE4" s="564"/>
    </row>
    <row r="5" spans="2:31" s="156" customFormat="1" ht="43.5" customHeight="1">
      <c r="B5" s="186"/>
      <c r="C5" s="569"/>
      <c r="D5" s="568"/>
      <c r="E5" s="538"/>
      <c r="F5" s="538"/>
      <c r="G5" s="562"/>
      <c r="H5" s="537"/>
      <c r="I5" s="575"/>
      <c r="J5" s="576"/>
      <c r="K5" s="537"/>
      <c r="L5" s="576"/>
      <c r="M5" s="577"/>
      <c r="N5" s="193"/>
      <c r="O5" s="404" t="s">
        <v>90</v>
      </c>
      <c r="P5" s="404" t="s">
        <v>91</v>
      </c>
      <c r="Q5" s="406" t="s">
        <v>92</v>
      </c>
      <c r="R5" s="405" t="s">
        <v>72</v>
      </c>
      <c r="S5" s="574"/>
      <c r="T5" s="555"/>
      <c r="U5" s="538"/>
      <c r="V5" s="538"/>
      <c r="W5" s="538"/>
      <c r="X5" s="538"/>
      <c r="Y5" s="538"/>
      <c r="Z5" s="538"/>
      <c r="AA5" s="563"/>
      <c r="AB5" s="567"/>
      <c r="AC5" s="560"/>
      <c r="AD5" s="560"/>
      <c r="AE5" s="564"/>
    </row>
    <row r="6" spans="2:31" s="154" customFormat="1" ht="24" customHeight="1">
      <c r="B6" s="158" t="s">
        <v>344</v>
      </c>
      <c r="C6" s="159">
        <f>SUM(D6:G6)</f>
        <v>134</v>
      </c>
      <c r="D6" s="158">
        <v>133</v>
      </c>
      <c r="E6" s="160">
        <v>1</v>
      </c>
      <c r="F6" s="160">
        <v>0</v>
      </c>
      <c r="G6" s="161">
        <v>0</v>
      </c>
      <c r="H6" s="158">
        <v>0</v>
      </c>
      <c r="I6" s="160">
        <v>0</v>
      </c>
      <c r="J6" s="161">
        <v>134</v>
      </c>
      <c r="K6" s="158">
        <v>0</v>
      </c>
      <c r="L6" s="161">
        <v>0</v>
      </c>
      <c r="M6" s="158">
        <v>0</v>
      </c>
      <c r="N6" s="160">
        <v>0</v>
      </c>
      <c r="O6" s="160">
        <v>0</v>
      </c>
      <c r="P6" s="160">
        <v>0</v>
      </c>
      <c r="Q6" s="160">
        <v>0</v>
      </c>
      <c r="R6" s="161">
        <v>0</v>
      </c>
      <c r="S6" s="162">
        <v>0</v>
      </c>
      <c r="T6" s="158">
        <v>120</v>
      </c>
      <c r="U6" s="160">
        <v>1</v>
      </c>
      <c r="V6" s="160">
        <v>0</v>
      </c>
      <c r="W6" s="160">
        <v>0</v>
      </c>
      <c r="X6" s="160">
        <v>0</v>
      </c>
      <c r="Y6" s="160">
        <v>0</v>
      </c>
      <c r="Z6" s="160">
        <v>119</v>
      </c>
      <c r="AA6" s="161">
        <v>0</v>
      </c>
      <c r="AB6" s="187">
        <v>0</v>
      </c>
      <c r="AC6" s="160">
        <v>0</v>
      </c>
      <c r="AD6" s="160">
        <v>0</v>
      </c>
      <c r="AE6" s="161">
        <v>0</v>
      </c>
    </row>
    <row r="7" spans="2:31" s="154" customFormat="1" ht="24" customHeight="1">
      <c r="B7" s="158" t="s">
        <v>345</v>
      </c>
      <c r="C7" s="159">
        <f>SUM(D7:G7)</f>
        <v>7</v>
      </c>
      <c r="D7" s="158">
        <v>7</v>
      </c>
      <c r="E7" s="160">
        <v>0</v>
      </c>
      <c r="F7" s="160">
        <v>0</v>
      </c>
      <c r="G7" s="161">
        <v>0</v>
      </c>
      <c r="H7" s="158">
        <v>0</v>
      </c>
      <c r="I7" s="160">
        <v>0</v>
      </c>
      <c r="J7" s="161">
        <v>7</v>
      </c>
      <c r="K7" s="158">
        <v>0</v>
      </c>
      <c r="L7" s="161">
        <v>0</v>
      </c>
      <c r="M7" s="158">
        <v>0</v>
      </c>
      <c r="N7" s="160">
        <v>0</v>
      </c>
      <c r="O7" s="160">
        <v>0</v>
      </c>
      <c r="P7" s="160">
        <v>0</v>
      </c>
      <c r="Q7" s="160">
        <v>0</v>
      </c>
      <c r="R7" s="161">
        <v>0</v>
      </c>
      <c r="S7" s="162">
        <v>0</v>
      </c>
      <c r="T7" s="158">
        <v>0</v>
      </c>
      <c r="U7" s="160">
        <v>0</v>
      </c>
      <c r="V7" s="160">
        <v>0</v>
      </c>
      <c r="W7" s="160">
        <v>0</v>
      </c>
      <c r="X7" s="160">
        <v>0</v>
      </c>
      <c r="Y7" s="160">
        <v>0</v>
      </c>
      <c r="Z7" s="160">
        <v>0</v>
      </c>
      <c r="AA7" s="161">
        <v>0</v>
      </c>
      <c r="AB7" s="187">
        <v>0</v>
      </c>
      <c r="AC7" s="160">
        <v>0</v>
      </c>
      <c r="AD7" s="160">
        <v>0</v>
      </c>
      <c r="AE7" s="161">
        <v>0</v>
      </c>
    </row>
    <row r="8" spans="2:31" s="154" customFormat="1" ht="24" customHeight="1" thickBot="1">
      <c r="B8" s="166" t="s">
        <v>346</v>
      </c>
      <c r="C8" s="167">
        <f>SUM(D8:G8)</f>
        <v>13</v>
      </c>
      <c r="D8" s="166">
        <v>13</v>
      </c>
      <c r="E8" s="168">
        <v>0</v>
      </c>
      <c r="F8" s="168">
        <v>0</v>
      </c>
      <c r="G8" s="169">
        <v>0</v>
      </c>
      <c r="H8" s="166">
        <v>0</v>
      </c>
      <c r="I8" s="168">
        <v>0</v>
      </c>
      <c r="J8" s="169">
        <v>13</v>
      </c>
      <c r="K8" s="166">
        <v>0</v>
      </c>
      <c r="L8" s="169">
        <v>0</v>
      </c>
      <c r="M8" s="166">
        <v>0</v>
      </c>
      <c r="N8" s="168">
        <v>0</v>
      </c>
      <c r="O8" s="168">
        <v>0</v>
      </c>
      <c r="P8" s="168">
        <v>0</v>
      </c>
      <c r="Q8" s="168">
        <v>0</v>
      </c>
      <c r="R8" s="169">
        <v>0</v>
      </c>
      <c r="S8" s="170">
        <v>0</v>
      </c>
      <c r="T8" s="166">
        <v>2</v>
      </c>
      <c r="U8" s="168">
        <v>0</v>
      </c>
      <c r="V8" s="168">
        <v>0</v>
      </c>
      <c r="W8" s="168">
        <v>0</v>
      </c>
      <c r="X8" s="168">
        <v>0</v>
      </c>
      <c r="Y8" s="168">
        <v>0</v>
      </c>
      <c r="Z8" s="168">
        <v>0</v>
      </c>
      <c r="AA8" s="169">
        <v>2</v>
      </c>
      <c r="AB8" s="188">
        <v>0</v>
      </c>
      <c r="AC8" s="168">
        <v>0</v>
      </c>
      <c r="AD8" s="168">
        <v>0</v>
      </c>
      <c r="AE8" s="169">
        <v>0</v>
      </c>
    </row>
    <row r="9" spans="2:31" s="154" customFormat="1" ht="25.5" customHeight="1" thickBot="1" thickTop="1">
      <c r="B9" s="174" t="s">
        <v>93</v>
      </c>
      <c r="C9" s="175">
        <f>SUM(D9:G9)</f>
        <v>154</v>
      </c>
      <c r="D9" s="176">
        <f aca="true" t="shared" si="0" ref="D9:AE9">SUM(D6:D8)</f>
        <v>153</v>
      </c>
      <c r="E9" s="177">
        <f t="shared" si="0"/>
        <v>1</v>
      </c>
      <c r="F9" s="177">
        <f t="shared" si="0"/>
        <v>0</v>
      </c>
      <c r="G9" s="178">
        <f t="shared" si="0"/>
        <v>0</v>
      </c>
      <c r="H9" s="176">
        <f t="shared" si="0"/>
        <v>0</v>
      </c>
      <c r="I9" s="177">
        <f t="shared" si="0"/>
        <v>0</v>
      </c>
      <c r="J9" s="178">
        <f t="shared" si="0"/>
        <v>154</v>
      </c>
      <c r="K9" s="176">
        <f t="shared" si="0"/>
        <v>0</v>
      </c>
      <c r="L9" s="178">
        <f t="shared" si="0"/>
        <v>0</v>
      </c>
      <c r="M9" s="176">
        <f t="shared" si="0"/>
        <v>0</v>
      </c>
      <c r="N9" s="177">
        <f t="shared" si="0"/>
        <v>0</v>
      </c>
      <c r="O9" s="177">
        <f t="shared" si="0"/>
        <v>0</v>
      </c>
      <c r="P9" s="177">
        <f t="shared" si="0"/>
        <v>0</v>
      </c>
      <c r="Q9" s="177">
        <f t="shared" si="0"/>
        <v>0</v>
      </c>
      <c r="R9" s="178">
        <f t="shared" si="0"/>
        <v>0</v>
      </c>
      <c r="S9" s="179">
        <f t="shared" si="0"/>
        <v>0</v>
      </c>
      <c r="T9" s="176">
        <f t="shared" si="0"/>
        <v>122</v>
      </c>
      <c r="U9" s="177">
        <f t="shared" si="0"/>
        <v>1</v>
      </c>
      <c r="V9" s="177">
        <f t="shared" si="0"/>
        <v>0</v>
      </c>
      <c r="W9" s="177">
        <f t="shared" si="0"/>
        <v>0</v>
      </c>
      <c r="X9" s="177">
        <f t="shared" si="0"/>
        <v>0</v>
      </c>
      <c r="Y9" s="177">
        <f t="shared" si="0"/>
        <v>0</v>
      </c>
      <c r="Z9" s="177">
        <f t="shared" si="0"/>
        <v>119</v>
      </c>
      <c r="AA9" s="178">
        <f t="shared" si="0"/>
        <v>2</v>
      </c>
      <c r="AB9" s="189">
        <f t="shared" si="0"/>
        <v>0</v>
      </c>
      <c r="AC9" s="177">
        <f t="shared" si="0"/>
        <v>0</v>
      </c>
      <c r="AD9" s="177">
        <f t="shared" si="0"/>
        <v>0</v>
      </c>
      <c r="AE9" s="178">
        <f t="shared" si="0"/>
        <v>0</v>
      </c>
    </row>
    <row r="10" ht="13.5" thickTop="1"/>
  </sheetData>
  <sheetProtection/>
  <mergeCells count="31">
    <mergeCell ref="K2:L2"/>
    <mergeCell ref="M2:R2"/>
    <mergeCell ref="S2:S5"/>
    <mergeCell ref="I3:I5"/>
    <mergeCell ref="J3:J5"/>
    <mergeCell ref="K3:K5"/>
    <mergeCell ref="L3:L5"/>
    <mergeCell ref="M3:M5"/>
    <mergeCell ref="N3:R4"/>
    <mergeCell ref="D3:D5"/>
    <mergeCell ref="E3:E5"/>
    <mergeCell ref="F3:F5"/>
    <mergeCell ref="G3:G5"/>
    <mergeCell ref="H3:H5"/>
    <mergeCell ref="C2:C5"/>
    <mergeCell ref="D2:G2"/>
    <mergeCell ref="H2:J2"/>
    <mergeCell ref="AC2:AC5"/>
    <mergeCell ref="AD2:AE2"/>
    <mergeCell ref="Y3:Y5"/>
    <mergeCell ref="Z3:Z5"/>
    <mergeCell ref="AA3:AA5"/>
    <mergeCell ref="AD3:AD5"/>
    <mergeCell ref="AE3:AE5"/>
    <mergeCell ref="AB2:AB5"/>
    <mergeCell ref="U3:U5"/>
    <mergeCell ref="V3:V5"/>
    <mergeCell ref="W3:W5"/>
    <mergeCell ref="X3:X5"/>
    <mergeCell ref="T2:T5"/>
    <mergeCell ref="U2:AA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sheetPr>
    <pageSetUpPr fitToPage="1"/>
  </sheetPr>
  <dimension ref="A1:AE9"/>
  <sheetViews>
    <sheetView view="pageBreakPreview" zoomScale="60" zoomScaleNormal="94"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O36" sqref="O36"/>
    </sheetView>
  </sheetViews>
  <sheetFormatPr defaultColWidth="9.00390625" defaultRowHeight="13.5"/>
  <cols>
    <col min="1" max="1" width="8.875" style="183" customWidth="1"/>
    <col min="2" max="2" width="22.50390625" style="183" customWidth="1"/>
    <col min="3" max="7" width="9.375" style="183" customWidth="1"/>
    <col min="8" max="31" width="7.75390625" style="183" customWidth="1"/>
    <col min="32" max="16384" width="8.875" style="183" customWidth="1"/>
  </cols>
  <sheetData>
    <row r="1" spans="1:31" s="191" customFormat="1" ht="23.25" customHeight="1" thickBot="1">
      <c r="A1" s="334"/>
      <c r="B1" s="190" t="s">
        <v>105</v>
      </c>
      <c r="AE1" s="192" t="s">
        <v>55</v>
      </c>
    </row>
    <row r="2" spans="2:31" s="276" customFormat="1" ht="30" customHeight="1" thickTop="1">
      <c r="B2" s="184"/>
      <c r="C2" s="556" t="s">
        <v>342</v>
      </c>
      <c r="D2" s="570" t="s">
        <v>57</v>
      </c>
      <c r="E2" s="557"/>
      <c r="F2" s="557"/>
      <c r="G2" s="558"/>
      <c r="H2" s="571" t="s">
        <v>97</v>
      </c>
      <c r="I2" s="572"/>
      <c r="J2" s="561"/>
      <c r="K2" s="530" t="s">
        <v>59</v>
      </c>
      <c r="L2" s="523"/>
      <c r="M2" s="536" t="s">
        <v>98</v>
      </c>
      <c r="N2" s="522"/>
      <c r="O2" s="522"/>
      <c r="P2" s="522"/>
      <c r="Q2" s="522"/>
      <c r="R2" s="523"/>
      <c r="S2" s="573" t="s">
        <v>61</v>
      </c>
      <c r="T2" s="536" t="s">
        <v>62</v>
      </c>
      <c r="U2" s="556" t="s">
        <v>99</v>
      </c>
      <c r="V2" s="557"/>
      <c r="W2" s="557"/>
      <c r="X2" s="557"/>
      <c r="Y2" s="557"/>
      <c r="Z2" s="557"/>
      <c r="AA2" s="558"/>
      <c r="AB2" s="565" t="s">
        <v>64</v>
      </c>
      <c r="AC2" s="559" t="s">
        <v>65</v>
      </c>
      <c r="AD2" s="534" t="s">
        <v>101</v>
      </c>
      <c r="AE2" s="561"/>
    </row>
    <row r="3" spans="2:31" s="276" customFormat="1" ht="18" customHeight="1">
      <c r="B3" s="185"/>
      <c r="C3" s="569"/>
      <c r="D3" s="527" t="s">
        <v>69</v>
      </c>
      <c r="E3" s="519" t="s">
        <v>70</v>
      </c>
      <c r="F3" s="519" t="s">
        <v>71</v>
      </c>
      <c r="G3" s="520" t="s">
        <v>72</v>
      </c>
      <c r="H3" s="568" t="s">
        <v>73</v>
      </c>
      <c r="I3" s="538" t="s">
        <v>74</v>
      </c>
      <c r="J3" s="562" t="s">
        <v>72</v>
      </c>
      <c r="K3" s="568" t="s">
        <v>75</v>
      </c>
      <c r="L3" s="562" t="s">
        <v>76</v>
      </c>
      <c r="M3" s="577"/>
      <c r="N3" s="578" t="s">
        <v>103</v>
      </c>
      <c r="O3" s="579"/>
      <c r="P3" s="579"/>
      <c r="Q3" s="579"/>
      <c r="R3" s="580"/>
      <c r="S3" s="574"/>
      <c r="T3" s="555"/>
      <c r="U3" s="519" t="s">
        <v>78</v>
      </c>
      <c r="V3" s="519" t="s">
        <v>79</v>
      </c>
      <c r="W3" s="519" t="s">
        <v>80</v>
      </c>
      <c r="X3" s="519" t="s">
        <v>81</v>
      </c>
      <c r="Y3" s="519" t="s">
        <v>82</v>
      </c>
      <c r="Z3" s="519" t="s">
        <v>72</v>
      </c>
      <c r="AA3" s="562" t="s">
        <v>83</v>
      </c>
      <c r="AB3" s="566"/>
      <c r="AC3" s="560"/>
      <c r="AD3" s="538" t="s">
        <v>84</v>
      </c>
      <c r="AE3" s="564" t="s">
        <v>104</v>
      </c>
    </row>
    <row r="4" spans="2:31" s="276" customFormat="1" ht="18" customHeight="1">
      <c r="B4" s="185"/>
      <c r="C4" s="569"/>
      <c r="D4" s="527"/>
      <c r="E4" s="519"/>
      <c r="F4" s="519"/>
      <c r="G4" s="520"/>
      <c r="H4" s="555"/>
      <c r="I4" s="560"/>
      <c r="J4" s="563"/>
      <c r="K4" s="555"/>
      <c r="L4" s="563"/>
      <c r="M4" s="577"/>
      <c r="N4" s="569"/>
      <c r="O4" s="581"/>
      <c r="P4" s="581"/>
      <c r="Q4" s="581"/>
      <c r="R4" s="582"/>
      <c r="S4" s="574"/>
      <c r="T4" s="555"/>
      <c r="U4" s="519"/>
      <c r="V4" s="519"/>
      <c r="W4" s="519"/>
      <c r="X4" s="519"/>
      <c r="Y4" s="519"/>
      <c r="Z4" s="519"/>
      <c r="AA4" s="563"/>
      <c r="AB4" s="566"/>
      <c r="AC4" s="560"/>
      <c r="AD4" s="560"/>
      <c r="AE4" s="564"/>
    </row>
    <row r="5" spans="2:31" s="156" customFormat="1" ht="43.5" customHeight="1">
      <c r="B5" s="186"/>
      <c r="C5" s="569"/>
      <c r="D5" s="568"/>
      <c r="E5" s="538"/>
      <c r="F5" s="538"/>
      <c r="G5" s="562"/>
      <c r="H5" s="537"/>
      <c r="I5" s="575"/>
      <c r="J5" s="576"/>
      <c r="K5" s="537"/>
      <c r="L5" s="576"/>
      <c r="M5" s="577"/>
      <c r="N5" s="193"/>
      <c r="O5" s="194" t="s">
        <v>90</v>
      </c>
      <c r="P5" s="194" t="s">
        <v>91</v>
      </c>
      <c r="Q5" s="195" t="s">
        <v>92</v>
      </c>
      <c r="R5" s="196" t="s">
        <v>72</v>
      </c>
      <c r="S5" s="574"/>
      <c r="T5" s="555"/>
      <c r="U5" s="538"/>
      <c r="V5" s="538"/>
      <c r="W5" s="538"/>
      <c r="X5" s="538"/>
      <c r="Y5" s="538"/>
      <c r="Z5" s="538"/>
      <c r="AA5" s="563"/>
      <c r="AB5" s="567"/>
      <c r="AC5" s="560"/>
      <c r="AD5" s="560"/>
      <c r="AE5" s="564"/>
    </row>
    <row r="6" spans="2:31" ht="24" customHeight="1">
      <c r="B6" s="197" t="s">
        <v>344</v>
      </c>
      <c r="C6" s="198">
        <f>SUM(D6:G6)</f>
        <v>20</v>
      </c>
      <c r="D6" s="197">
        <v>19</v>
      </c>
      <c r="E6" s="164">
        <v>1</v>
      </c>
      <c r="F6" s="164">
        <v>0</v>
      </c>
      <c r="G6" s="165">
        <v>0</v>
      </c>
      <c r="H6" s="197">
        <v>0</v>
      </c>
      <c r="I6" s="164">
        <v>0</v>
      </c>
      <c r="J6" s="165">
        <v>20</v>
      </c>
      <c r="K6" s="197">
        <v>0</v>
      </c>
      <c r="L6" s="165">
        <v>0</v>
      </c>
      <c r="M6" s="197">
        <v>0</v>
      </c>
      <c r="N6" s="164">
        <v>0</v>
      </c>
      <c r="O6" s="164">
        <v>0</v>
      </c>
      <c r="P6" s="164">
        <v>0</v>
      </c>
      <c r="Q6" s="164">
        <v>0</v>
      </c>
      <c r="R6" s="165">
        <v>0</v>
      </c>
      <c r="S6" s="199">
        <v>0</v>
      </c>
      <c r="T6" s="197">
        <v>15</v>
      </c>
      <c r="U6" s="164">
        <v>0</v>
      </c>
      <c r="V6" s="164">
        <v>0</v>
      </c>
      <c r="W6" s="164">
        <v>0</v>
      </c>
      <c r="X6" s="164">
        <v>0</v>
      </c>
      <c r="Y6" s="164">
        <v>0</v>
      </c>
      <c r="Z6" s="164">
        <v>15</v>
      </c>
      <c r="AA6" s="165">
        <v>0</v>
      </c>
      <c r="AB6" s="163">
        <v>0</v>
      </c>
      <c r="AC6" s="164">
        <v>0</v>
      </c>
      <c r="AD6" s="164">
        <v>0</v>
      </c>
      <c r="AE6" s="165">
        <v>0</v>
      </c>
    </row>
    <row r="7" spans="2:31" ht="24" customHeight="1">
      <c r="B7" s="197" t="s">
        <v>345</v>
      </c>
      <c r="C7" s="198">
        <f>SUM(D7:G7)</f>
        <v>3</v>
      </c>
      <c r="D7" s="197">
        <v>3</v>
      </c>
      <c r="E7" s="164">
        <v>0</v>
      </c>
      <c r="F7" s="164">
        <v>0</v>
      </c>
      <c r="G7" s="165">
        <v>0</v>
      </c>
      <c r="H7" s="197">
        <v>0</v>
      </c>
      <c r="I7" s="164">
        <v>0</v>
      </c>
      <c r="J7" s="165">
        <v>3</v>
      </c>
      <c r="K7" s="197">
        <v>0</v>
      </c>
      <c r="L7" s="165">
        <v>0</v>
      </c>
      <c r="M7" s="197">
        <v>0</v>
      </c>
      <c r="N7" s="164">
        <v>0</v>
      </c>
      <c r="O7" s="164">
        <v>0</v>
      </c>
      <c r="P7" s="164">
        <v>0</v>
      </c>
      <c r="Q7" s="164">
        <v>0</v>
      </c>
      <c r="R7" s="165">
        <v>0</v>
      </c>
      <c r="S7" s="199">
        <v>0</v>
      </c>
      <c r="T7" s="197">
        <v>0</v>
      </c>
      <c r="U7" s="164">
        <v>0</v>
      </c>
      <c r="V7" s="164">
        <v>0</v>
      </c>
      <c r="W7" s="164">
        <v>0</v>
      </c>
      <c r="X7" s="164">
        <v>0</v>
      </c>
      <c r="Y7" s="164">
        <v>0</v>
      </c>
      <c r="Z7" s="164">
        <v>0</v>
      </c>
      <c r="AA7" s="165">
        <v>0</v>
      </c>
      <c r="AB7" s="163">
        <v>0</v>
      </c>
      <c r="AC7" s="164">
        <v>0</v>
      </c>
      <c r="AD7" s="164">
        <v>0</v>
      </c>
      <c r="AE7" s="165">
        <v>0</v>
      </c>
    </row>
    <row r="8" spans="2:31" ht="24" customHeight="1" thickBot="1">
      <c r="B8" s="200" t="s">
        <v>346</v>
      </c>
      <c r="C8" s="201">
        <f>SUM(D8:G8)</f>
        <v>7</v>
      </c>
      <c r="D8" s="200">
        <v>7</v>
      </c>
      <c r="E8" s="172">
        <v>0</v>
      </c>
      <c r="F8" s="172">
        <v>0</v>
      </c>
      <c r="G8" s="173">
        <v>0</v>
      </c>
      <c r="H8" s="200">
        <v>0</v>
      </c>
      <c r="I8" s="172">
        <v>0</v>
      </c>
      <c r="J8" s="173">
        <v>7</v>
      </c>
      <c r="K8" s="200">
        <v>0</v>
      </c>
      <c r="L8" s="173">
        <v>0</v>
      </c>
      <c r="M8" s="200">
        <v>0</v>
      </c>
      <c r="N8" s="172">
        <v>0</v>
      </c>
      <c r="O8" s="172">
        <v>0</v>
      </c>
      <c r="P8" s="172">
        <v>0</v>
      </c>
      <c r="Q8" s="172">
        <v>0</v>
      </c>
      <c r="R8" s="173">
        <v>0</v>
      </c>
      <c r="S8" s="202">
        <v>0</v>
      </c>
      <c r="T8" s="200">
        <v>0</v>
      </c>
      <c r="U8" s="172">
        <v>0</v>
      </c>
      <c r="V8" s="172">
        <v>0</v>
      </c>
      <c r="W8" s="172">
        <v>0</v>
      </c>
      <c r="X8" s="172">
        <v>0</v>
      </c>
      <c r="Y8" s="172">
        <v>0</v>
      </c>
      <c r="Z8" s="172">
        <v>0</v>
      </c>
      <c r="AA8" s="173">
        <v>0</v>
      </c>
      <c r="AB8" s="171">
        <v>0</v>
      </c>
      <c r="AC8" s="172">
        <v>0</v>
      </c>
      <c r="AD8" s="172">
        <v>0</v>
      </c>
      <c r="AE8" s="173">
        <v>0</v>
      </c>
    </row>
    <row r="9" spans="2:31" ht="25.5" customHeight="1" thickBot="1" thickTop="1">
      <c r="B9" s="203" t="s">
        <v>93</v>
      </c>
      <c r="C9" s="204">
        <f>SUM(D9:G9)</f>
        <v>30</v>
      </c>
      <c r="D9" s="205">
        <f aca="true" t="shared" si="0" ref="D9:AE9">SUM(D6:D8)</f>
        <v>29</v>
      </c>
      <c r="E9" s="181">
        <f t="shared" si="0"/>
        <v>1</v>
      </c>
      <c r="F9" s="181">
        <f t="shared" si="0"/>
        <v>0</v>
      </c>
      <c r="G9" s="182">
        <f t="shared" si="0"/>
        <v>0</v>
      </c>
      <c r="H9" s="205">
        <f t="shared" si="0"/>
        <v>0</v>
      </c>
      <c r="I9" s="181">
        <f t="shared" si="0"/>
        <v>0</v>
      </c>
      <c r="J9" s="182">
        <f t="shared" si="0"/>
        <v>30</v>
      </c>
      <c r="K9" s="205">
        <f t="shared" si="0"/>
        <v>0</v>
      </c>
      <c r="L9" s="182">
        <f t="shared" si="0"/>
        <v>0</v>
      </c>
      <c r="M9" s="205">
        <f t="shared" si="0"/>
        <v>0</v>
      </c>
      <c r="N9" s="181">
        <f t="shared" si="0"/>
        <v>0</v>
      </c>
      <c r="O9" s="181">
        <f t="shared" si="0"/>
        <v>0</v>
      </c>
      <c r="P9" s="181">
        <f t="shared" si="0"/>
        <v>0</v>
      </c>
      <c r="Q9" s="181">
        <f t="shared" si="0"/>
        <v>0</v>
      </c>
      <c r="R9" s="182">
        <f t="shared" si="0"/>
        <v>0</v>
      </c>
      <c r="S9" s="206">
        <f t="shared" si="0"/>
        <v>0</v>
      </c>
      <c r="T9" s="205">
        <f t="shared" si="0"/>
        <v>15</v>
      </c>
      <c r="U9" s="181">
        <f t="shared" si="0"/>
        <v>0</v>
      </c>
      <c r="V9" s="181">
        <f t="shared" si="0"/>
        <v>0</v>
      </c>
      <c r="W9" s="181">
        <f t="shared" si="0"/>
        <v>0</v>
      </c>
      <c r="X9" s="181">
        <f t="shared" si="0"/>
        <v>0</v>
      </c>
      <c r="Y9" s="181">
        <f t="shared" si="0"/>
        <v>0</v>
      </c>
      <c r="Z9" s="181">
        <f t="shared" si="0"/>
        <v>15</v>
      </c>
      <c r="AA9" s="182">
        <f t="shared" si="0"/>
        <v>0</v>
      </c>
      <c r="AB9" s="180">
        <f t="shared" si="0"/>
        <v>0</v>
      </c>
      <c r="AC9" s="181">
        <f t="shared" si="0"/>
        <v>0</v>
      </c>
      <c r="AD9" s="181">
        <f t="shared" si="0"/>
        <v>0</v>
      </c>
      <c r="AE9" s="182">
        <f t="shared" si="0"/>
        <v>0</v>
      </c>
    </row>
    <row r="10" ht="13.5" thickTop="1"/>
  </sheetData>
  <sheetProtection/>
  <mergeCells count="31">
    <mergeCell ref="K2:L2"/>
    <mergeCell ref="M2:R2"/>
    <mergeCell ref="S2:S5"/>
    <mergeCell ref="I3:I5"/>
    <mergeCell ref="J3:J5"/>
    <mergeCell ref="K3:K5"/>
    <mergeCell ref="L3:L5"/>
    <mergeCell ref="M3:M5"/>
    <mergeCell ref="N3:R4"/>
    <mergeCell ref="D3:D5"/>
    <mergeCell ref="E3:E5"/>
    <mergeCell ref="F3:F5"/>
    <mergeCell ref="G3:G5"/>
    <mergeCell ref="H3:H5"/>
    <mergeCell ref="C2:C5"/>
    <mergeCell ref="D2:G2"/>
    <mergeCell ref="H2:J2"/>
    <mergeCell ref="AC2:AC5"/>
    <mergeCell ref="AD2:AE2"/>
    <mergeCell ref="Y3:Y5"/>
    <mergeCell ref="Z3:Z5"/>
    <mergeCell ref="AA3:AA5"/>
    <mergeCell ref="AD3:AD5"/>
    <mergeCell ref="AE3:AE5"/>
    <mergeCell ref="AB2:AB5"/>
    <mergeCell ref="U3:U5"/>
    <mergeCell ref="V3:V5"/>
    <mergeCell ref="W3:W5"/>
    <mergeCell ref="X3:X5"/>
    <mergeCell ref="T2:T5"/>
    <mergeCell ref="U2:AA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14.xml><?xml version="1.0" encoding="utf-8"?>
<worksheet xmlns="http://schemas.openxmlformats.org/spreadsheetml/2006/main" xmlns:r="http://schemas.openxmlformats.org/officeDocument/2006/relationships">
  <sheetPr>
    <pageSetUpPr fitToPage="1"/>
  </sheetPr>
  <dimension ref="A1:AG9"/>
  <sheetViews>
    <sheetView view="pageBreakPreview" zoomScale="60" zoomScaleNormal="81" zoomScalePageLayoutView="0" workbookViewId="0" topLeftCell="A1">
      <pane xSplit="3" ySplit="5" topLeftCell="Y6" activePane="bottomRight" state="frozen"/>
      <selection pane="topLeft" activeCell="A1" sqref="A1"/>
      <selection pane="topRight" activeCell="D1" sqref="D1"/>
      <selection pane="bottomLeft" activeCell="A6" sqref="A6"/>
      <selection pane="bottomRight" activeCell="A10" sqref="A10:IV28"/>
    </sheetView>
  </sheetViews>
  <sheetFormatPr defaultColWidth="9.00390625" defaultRowHeight="13.5"/>
  <cols>
    <col min="1" max="1" width="8.875" style="183" customWidth="1"/>
    <col min="2" max="2" width="22.50390625" style="183" customWidth="1"/>
    <col min="3" max="6" width="9.375" style="183" customWidth="1"/>
    <col min="7" max="31" width="7.75390625" style="183" customWidth="1"/>
    <col min="32" max="33" width="6.50390625" style="212" customWidth="1"/>
    <col min="34" max="16384" width="8.875" style="183" customWidth="1"/>
  </cols>
  <sheetData>
    <row r="1" spans="1:33" s="191" customFormat="1" ht="23.25" customHeight="1" thickBot="1">
      <c r="A1" s="334"/>
      <c r="B1" s="190" t="s">
        <v>108</v>
      </c>
      <c r="AE1" s="192"/>
      <c r="AF1" s="207"/>
      <c r="AG1" s="192" t="s">
        <v>55</v>
      </c>
    </row>
    <row r="2" spans="2:33" s="152" customFormat="1" ht="30" customHeight="1" thickTop="1">
      <c r="B2" s="184"/>
      <c r="C2" s="556" t="s">
        <v>109</v>
      </c>
      <c r="D2" s="570" t="s">
        <v>57</v>
      </c>
      <c r="E2" s="557"/>
      <c r="F2" s="558"/>
      <c r="G2" s="571" t="s">
        <v>110</v>
      </c>
      <c r="H2" s="572"/>
      <c r="I2" s="561"/>
      <c r="J2" s="570" t="s">
        <v>59</v>
      </c>
      <c r="K2" s="558"/>
      <c r="L2" s="536" t="s">
        <v>111</v>
      </c>
      <c r="M2" s="522"/>
      <c r="N2" s="522"/>
      <c r="O2" s="522"/>
      <c r="P2" s="522"/>
      <c r="Q2" s="523"/>
      <c r="R2" s="573" t="s">
        <v>61</v>
      </c>
      <c r="S2" s="536" t="s">
        <v>62</v>
      </c>
      <c r="T2" s="556" t="s">
        <v>99</v>
      </c>
      <c r="U2" s="557"/>
      <c r="V2" s="557"/>
      <c r="W2" s="557"/>
      <c r="X2" s="557"/>
      <c r="Y2" s="557"/>
      <c r="Z2" s="558"/>
      <c r="AA2" s="565" t="s">
        <v>64</v>
      </c>
      <c r="AB2" s="559" t="s">
        <v>65</v>
      </c>
      <c r="AC2" s="565" t="s">
        <v>66</v>
      </c>
      <c r="AD2" s="534" t="s">
        <v>101</v>
      </c>
      <c r="AE2" s="561"/>
      <c r="AF2" s="589" t="s">
        <v>68</v>
      </c>
      <c r="AG2" s="590"/>
    </row>
    <row r="3" spans="2:33" s="152" customFormat="1" ht="18" customHeight="1">
      <c r="B3" s="185"/>
      <c r="C3" s="569"/>
      <c r="D3" s="527" t="s">
        <v>69</v>
      </c>
      <c r="E3" s="519" t="s">
        <v>70</v>
      </c>
      <c r="F3" s="520" t="s">
        <v>72</v>
      </c>
      <c r="G3" s="568" t="s">
        <v>73</v>
      </c>
      <c r="H3" s="538" t="s">
        <v>74</v>
      </c>
      <c r="I3" s="562" t="s">
        <v>72</v>
      </c>
      <c r="J3" s="568" t="s">
        <v>106</v>
      </c>
      <c r="K3" s="562" t="s">
        <v>107</v>
      </c>
      <c r="L3" s="577"/>
      <c r="M3" s="578" t="s">
        <v>103</v>
      </c>
      <c r="N3" s="579"/>
      <c r="O3" s="579"/>
      <c r="P3" s="579"/>
      <c r="Q3" s="580"/>
      <c r="R3" s="574"/>
      <c r="S3" s="555"/>
      <c r="T3" s="519" t="s">
        <v>78</v>
      </c>
      <c r="U3" s="519" t="s">
        <v>79</v>
      </c>
      <c r="V3" s="519" t="s">
        <v>80</v>
      </c>
      <c r="W3" s="519" t="s">
        <v>81</v>
      </c>
      <c r="X3" s="519" t="s">
        <v>82</v>
      </c>
      <c r="Y3" s="519" t="s">
        <v>72</v>
      </c>
      <c r="Z3" s="562" t="s">
        <v>83</v>
      </c>
      <c r="AA3" s="566"/>
      <c r="AB3" s="560"/>
      <c r="AC3" s="566"/>
      <c r="AD3" s="538" t="s">
        <v>84</v>
      </c>
      <c r="AE3" s="564" t="s">
        <v>85</v>
      </c>
      <c r="AF3" s="586" t="s">
        <v>86</v>
      </c>
      <c r="AG3" s="583" t="s">
        <v>89</v>
      </c>
    </row>
    <row r="4" spans="2:33" s="152" customFormat="1" ht="18" customHeight="1">
      <c r="B4" s="185"/>
      <c r="C4" s="569"/>
      <c r="D4" s="527"/>
      <c r="E4" s="519"/>
      <c r="F4" s="520"/>
      <c r="G4" s="555"/>
      <c r="H4" s="560"/>
      <c r="I4" s="563"/>
      <c r="J4" s="555"/>
      <c r="K4" s="563"/>
      <c r="L4" s="577"/>
      <c r="M4" s="569"/>
      <c r="N4" s="581"/>
      <c r="O4" s="581"/>
      <c r="P4" s="581"/>
      <c r="Q4" s="582"/>
      <c r="R4" s="574"/>
      <c r="S4" s="555"/>
      <c r="T4" s="519"/>
      <c r="U4" s="519"/>
      <c r="V4" s="519"/>
      <c r="W4" s="519"/>
      <c r="X4" s="519"/>
      <c r="Y4" s="519"/>
      <c r="Z4" s="563"/>
      <c r="AA4" s="566"/>
      <c r="AB4" s="560"/>
      <c r="AC4" s="566"/>
      <c r="AD4" s="560"/>
      <c r="AE4" s="564"/>
      <c r="AF4" s="587"/>
      <c r="AG4" s="584"/>
    </row>
    <row r="5" spans="2:33" s="156" customFormat="1" ht="43.5" customHeight="1">
      <c r="B5" s="186"/>
      <c r="C5" s="569"/>
      <c r="D5" s="568"/>
      <c r="E5" s="538"/>
      <c r="F5" s="562"/>
      <c r="G5" s="537"/>
      <c r="H5" s="575"/>
      <c r="I5" s="576"/>
      <c r="J5" s="537"/>
      <c r="K5" s="576"/>
      <c r="L5" s="577"/>
      <c r="M5" s="193"/>
      <c r="N5" s="194" t="s">
        <v>90</v>
      </c>
      <c r="O5" s="194" t="s">
        <v>91</v>
      </c>
      <c r="P5" s="195" t="s">
        <v>92</v>
      </c>
      <c r="Q5" s="196" t="s">
        <v>72</v>
      </c>
      <c r="R5" s="574"/>
      <c r="S5" s="555"/>
      <c r="T5" s="538"/>
      <c r="U5" s="538"/>
      <c r="V5" s="538"/>
      <c r="W5" s="538"/>
      <c r="X5" s="538"/>
      <c r="Y5" s="538"/>
      <c r="Z5" s="563"/>
      <c r="AA5" s="567"/>
      <c r="AB5" s="560"/>
      <c r="AC5" s="566"/>
      <c r="AD5" s="560"/>
      <c r="AE5" s="564"/>
      <c r="AF5" s="588"/>
      <c r="AG5" s="585"/>
    </row>
    <row r="6" spans="2:33" ht="24" customHeight="1">
      <c r="B6" s="197" t="s">
        <v>344</v>
      </c>
      <c r="C6" s="159">
        <f>SUM(D6:F6)</f>
        <v>3</v>
      </c>
      <c r="D6" s="158">
        <v>3</v>
      </c>
      <c r="E6" s="160">
        <v>0</v>
      </c>
      <c r="F6" s="161">
        <v>0</v>
      </c>
      <c r="G6" s="158">
        <v>0</v>
      </c>
      <c r="H6" s="160">
        <v>0</v>
      </c>
      <c r="I6" s="161">
        <v>3</v>
      </c>
      <c r="J6" s="158">
        <v>0</v>
      </c>
      <c r="K6" s="161">
        <v>0</v>
      </c>
      <c r="L6" s="158">
        <v>0</v>
      </c>
      <c r="M6" s="160">
        <v>0</v>
      </c>
      <c r="N6" s="160">
        <v>0</v>
      </c>
      <c r="O6" s="160">
        <v>0</v>
      </c>
      <c r="P6" s="160">
        <v>0</v>
      </c>
      <c r="Q6" s="161">
        <v>0</v>
      </c>
      <c r="R6" s="162">
        <v>1</v>
      </c>
      <c r="S6" s="158">
        <v>1</v>
      </c>
      <c r="T6" s="160">
        <v>1</v>
      </c>
      <c r="U6" s="160">
        <v>0</v>
      </c>
      <c r="V6" s="160">
        <v>0</v>
      </c>
      <c r="W6" s="160">
        <v>0</v>
      </c>
      <c r="X6" s="160">
        <v>0</v>
      </c>
      <c r="Y6" s="160">
        <v>0</v>
      </c>
      <c r="Z6" s="161">
        <v>0</v>
      </c>
      <c r="AA6" s="187">
        <v>0</v>
      </c>
      <c r="AB6" s="160">
        <v>0</v>
      </c>
      <c r="AC6" s="160">
        <v>0</v>
      </c>
      <c r="AD6" s="160">
        <v>0</v>
      </c>
      <c r="AE6" s="161">
        <v>0</v>
      </c>
      <c r="AF6" s="213">
        <v>0</v>
      </c>
      <c r="AG6" s="214">
        <v>0</v>
      </c>
    </row>
    <row r="7" spans="2:33" ht="24" customHeight="1">
      <c r="B7" s="197" t="s">
        <v>345</v>
      </c>
      <c r="C7" s="159">
        <f>SUM(D7:F7)</f>
        <v>0</v>
      </c>
      <c r="D7" s="158">
        <v>0</v>
      </c>
      <c r="E7" s="160">
        <v>0</v>
      </c>
      <c r="F7" s="161">
        <v>0</v>
      </c>
      <c r="G7" s="158">
        <v>0</v>
      </c>
      <c r="H7" s="160">
        <v>0</v>
      </c>
      <c r="I7" s="161">
        <v>0</v>
      </c>
      <c r="J7" s="158">
        <v>0</v>
      </c>
      <c r="K7" s="161">
        <v>0</v>
      </c>
      <c r="L7" s="158">
        <v>0</v>
      </c>
      <c r="M7" s="160">
        <v>0</v>
      </c>
      <c r="N7" s="160">
        <v>0</v>
      </c>
      <c r="O7" s="160">
        <v>0</v>
      </c>
      <c r="P7" s="160">
        <v>0</v>
      </c>
      <c r="Q7" s="161">
        <v>0</v>
      </c>
      <c r="R7" s="162">
        <v>0</v>
      </c>
      <c r="S7" s="158">
        <v>0</v>
      </c>
      <c r="T7" s="160">
        <v>0</v>
      </c>
      <c r="U7" s="160">
        <v>0</v>
      </c>
      <c r="V7" s="160">
        <v>0</v>
      </c>
      <c r="W7" s="160">
        <v>0</v>
      </c>
      <c r="X7" s="160">
        <v>0</v>
      </c>
      <c r="Y7" s="160">
        <v>0</v>
      </c>
      <c r="Z7" s="161">
        <v>0</v>
      </c>
      <c r="AA7" s="187">
        <v>0</v>
      </c>
      <c r="AB7" s="160">
        <v>0</v>
      </c>
      <c r="AC7" s="160">
        <v>0</v>
      </c>
      <c r="AD7" s="160">
        <v>0</v>
      </c>
      <c r="AE7" s="161">
        <v>0</v>
      </c>
      <c r="AF7" s="213">
        <v>0</v>
      </c>
      <c r="AG7" s="214">
        <v>0</v>
      </c>
    </row>
    <row r="8" spans="2:33" ht="24" customHeight="1" thickBot="1">
      <c r="B8" s="200" t="s">
        <v>346</v>
      </c>
      <c r="C8" s="167">
        <f>SUM(D8:F8)</f>
        <v>0</v>
      </c>
      <c r="D8" s="166">
        <v>0</v>
      </c>
      <c r="E8" s="168">
        <v>0</v>
      </c>
      <c r="F8" s="169">
        <v>0</v>
      </c>
      <c r="G8" s="166">
        <v>0</v>
      </c>
      <c r="H8" s="168">
        <v>0</v>
      </c>
      <c r="I8" s="169">
        <v>0</v>
      </c>
      <c r="J8" s="166">
        <v>0</v>
      </c>
      <c r="K8" s="169">
        <v>0</v>
      </c>
      <c r="L8" s="166">
        <v>0</v>
      </c>
      <c r="M8" s="168">
        <v>0</v>
      </c>
      <c r="N8" s="168">
        <v>0</v>
      </c>
      <c r="O8" s="168">
        <v>0</v>
      </c>
      <c r="P8" s="168">
        <v>0</v>
      </c>
      <c r="Q8" s="169">
        <v>0</v>
      </c>
      <c r="R8" s="170">
        <v>0</v>
      </c>
      <c r="S8" s="166">
        <v>0</v>
      </c>
      <c r="T8" s="168">
        <v>0</v>
      </c>
      <c r="U8" s="168">
        <v>0</v>
      </c>
      <c r="V8" s="168">
        <v>0</v>
      </c>
      <c r="W8" s="168">
        <v>0</v>
      </c>
      <c r="X8" s="168">
        <v>0</v>
      </c>
      <c r="Y8" s="168">
        <v>0</v>
      </c>
      <c r="Z8" s="169">
        <v>0</v>
      </c>
      <c r="AA8" s="188">
        <v>0</v>
      </c>
      <c r="AB8" s="168">
        <v>0</v>
      </c>
      <c r="AC8" s="168">
        <v>0</v>
      </c>
      <c r="AD8" s="168">
        <v>0</v>
      </c>
      <c r="AE8" s="169">
        <v>0</v>
      </c>
      <c r="AF8" s="215">
        <v>0</v>
      </c>
      <c r="AG8" s="216">
        <v>0</v>
      </c>
    </row>
    <row r="9" spans="2:33" ht="25.5" customHeight="1" thickBot="1" thickTop="1">
      <c r="B9" s="174" t="s">
        <v>93</v>
      </c>
      <c r="C9" s="175">
        <f aca="true" t="shared" si="0" ref="C9:AG9">SUM(C6:C8)</f>
        <v>3</v>
      </c>
      <c r="D9" s="176">
        <f t="shared" si="0"/>
        <v>3</v>
      </c>
      <c r="E9" s="177">
        <f t="shared" si="0"/>
        <v>0</v>
      </c>
      <c r="F9" s="178">
        <f t="shared" si="0"/>
        <v>0</v>
      </c>
      <c r="G9" s="176">
        <f t="shared" si="0"/>
        <v>0</v>
      </c>
      <c r="H9" s="177">
        <f t="shared" si="0"/>
        <v>0</v>
      </c>
      <c r="I9" s="178">
        <f t="shared" si="0"/>
        <v>3</v>
      </c>
      <c r="J9" s="176">
        <f t="shared" si="0"/>
        <v>0</v>
      </c>
      <c r="K9" s="178">
        <f t="shared" si="0"/>
        <v>0</v>
      </c>
      <c r="L9" s="176">
        <f t="shared" si="0"/>
        <v>0</v>
      </c>
      <c r="M9" s="177">
        <f t="shared" si="0"/>
        <v>0</v>
      </c>
      <c r="N9" s="177">
        <f t="shared" si="0"/>
        <v>0</v>
      </c>
      <c r="O9" s="177">
        <f t="shared" si="0"/>
        <v>0</v>
      </c>
      <c r="P9" s="177">
        <f t="shared" si="0"/>
        <v>0</v>
      </c>
      <c r="Q9" s="178">
        <f t="shared" si="0"/>
        <v>0</v>
      </c>
      <c r="R9" s="179">
        <f t="shared" si="0"/>
        <v>1</v>
      </c>
      <c r="S9" s="176">
        <f t="shared" si="0"/>
        <v>1</v>
      </c>
      <c r="T9" s="177">
        <f t="shared" si="0"/>
        <v>1</v>
      </c>
      <c r="U9" s="177">
        <f t="shared" si="0"/>
        <v>0</v>
      </c>
      <c r="V9" s="177">
        <f t="shared" si="0"/>
        <v>0</v>
      </c>
      <c r="W9" s="177">
        <f t="shared" si="0"/>
        <v>0</v>
      </c>
      <c r="X9" s="177">
        <f t="shared" si="0"/>
        <v>0</v>
      </c>
      <c r="Y9" s="177">
        <f t="shared" si="0"/>
        <v>0</v>
      </c>
      <c r="Z9" s="178">
        <f t="shared" si="0"/>
        <v>0</v>
      </c>
      <c r="AA9" s="189">
        <f t="shared" si="0"/>
        <v>0</v>
      </c>
      <c r="AB9" s="177">
        <f t="shared" si="0"/>
        <v>0</v>
      </c>
      <c r="AC9" s="177">
        <f t="shared" si="0"/>
        <v>0</v>
      </c>
      <c r="AD9" s="177">
        <f t="shared" si="0"/>
        <v>0</v>
      </c>
      <c r="AE9" s="178">
        <f t="shared" si="0"/>
        <v>0</v>
      </c>
      <c r="AF9" s="248">
        <f t="shared" si="0"/>
        <v>0</v>
      </c>
      <c r="AG9" s="246">
        <f t="shared" si="0"/>
        <v>0</v>
      </c>
    </row>
    <row r="10" ht="13.5" thickTop="1"/>
  </sheetData>
  <sheetProtection/>
  <mergeCells count="34">
    <mergeCell ref="C2:C5"/>
    <mergeCell ref="D2:F2"/>
    <mergeCell ref="G2:I2"/>
    <mergeCell ref="J2:K2"/>
    <mergeCell ref="L2:Q2"/>
    <mergeCell ref="R2:R5"/>
    <mergeCell ref="M3:Q4"/>
    <mergeCell ref="K3:K5"/>
    <mergeCell ref="L3:L5"/>
    <mergeCell ref="AA2:AA5"/>
    <mergeCell ref="AB2:AB5"/>
    <mergeCell ref="AC2:AC5"/>
    <mergeCell ref="AD2:AE2"/>
    <mergeCell ref="T3:T5"/>
    <mergeCell ref="U3:U5"/>
    <mergeCell ref="V3:V5"/>
    <mergeCell ref="W3:W5"/>
    <mergeCell ref="S2:S5"/>
    <mergeCell ref="T2:Z2"/>
    <mergeCell ref="AF2:AG2"/>
    <mergeCell ref="D3:D5"/>
    <mergeCell ref="E3:E5"/>
    <mergeCell ref="F3:F5"/>
    <mergeCell ref="G3:G5"/>
    <mergeCell ref="H3:H5"/>
    <mergeCell ref="I3:I5"/>
    <mergeCell ref="J3:J5"/>
    <mergeCell ref="AG3:AG5"/>
    <mergeCell ref="X3:X5"/>
    <mergeCell ref="Y3:Y5"/>
    <mergeCell ref="Z3:Z5"/>
    <mergeCell ref="AD3:AD5"/>
    <mergeCell ref="AE3:AE5"/>
    <mergeCell ref="AF3:A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B1:AG9"/>
  <sheetViews>
    <sheetView view="pageBreakPreview" zoomScale="60" zoomScaleNormal="6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V35" sqref="V35"/>
    </sheetView>
  </sheetViews>
  <sheetFormatPr defaultColWidth="9.00390625" defaultRowHeight="13.5"/>
  <cols>
    <col min="1" max="1" width="8.875" style="183" customWidth="1"/>
    <col min="2" max="2" width="22.50390625" style="183" customWidth="1"/>
    <col min="3" max="6" width="9.375" style="183" customWidth="1"/>
    <col min="7" max="31" width="7.75390625" style="183" customWidth="1"/>
    <col min="32" max="33" width="6.25390625" style="212" customWidth="1"/>
    <col min="34" max="16384" width="8.875" style="183" customWidth="1"/>
  </cols>
  <sheetData>
    <row r="1" spans="2:33" s="191" customFormat="1" ht="23.25" customHeight="1" thickBot="1">
      <c r="B1" s="190" t="s">
        <v>112</v>
      </c>
      <c r="AE1" s="192"/>
      <c r="AF1" s="207"/>
      <c r="AG1" s="192" t="s">
        <v>55</v>
      </c>
    </row>
    <row r="2" spans="2:33" s="276" customFormat="1" ht="30" customHeight="1" thickTop="1">
      <c r="B2" s="184"/>
      <c r="C2" s="556" t="s">
        <v>341</v>
      </c>
      <c r="D2" s="570" t="s">
        <v>57</v>
      </c>
      <c r="E2" s="557"/>
      <c r="F2" s="558"/>
      <c r="G2" s="571" t="s">
        <v>110</v>
      </c>
      <c r="H2" s="572"/>
      <c r="I2" s="561"/>
      <c r="J2" s="570" t="s">
        <v>59</v>
      </c>
      <c r="K2" s="558"/>
      <c r="L2" s="536" t="s">
        <v>111</v>
      </c>
      <c r="M2" s="522"/>
      <c r="N2" s="522"/>
      <c r="O2" s="522"/>
      <c r="P2" s="522"/>
      <c r="Q2" s="523"/>
      <c r="R2" s="573" t="s">
        <v>61</v>
      </c>
      <c r="S2" s="536" t="s">
        <v>62</v>
      </c>
      <c r="T2" s="556" t="s">
        <v>99</v>
      </c>
      <c r="U2" s="557"/>
      <c r="V2" s="557"/>
      <c r="W2" s="557"/>
      <c r="X2" s="557"/>
      <c r="Y2" s="557"/>
      <c r="Z2" s="558"/>
      <c r="AA2" s="565" t="s">
        <v>64</v>
      </c>
      <c r="AB2" s="559" t="s">
        <v>65</v>
      </c>
      <c r="AC2" s="565" t="s">
        <v>66</v>
      </c>
      <c r="AD2" s="534" t="s">
        <v>101</v>
      </c>
      <c r="AE2" s="561"/>
      <c r="AF2" s="589" t="s">
        <v>68</v>
      </c>
      <c r="AG2" s="590"/>
    </row>
    <row r="3" spans="2:33" s="276" customFormat="1" ht="18" customHeight="1">
      <c r="B3" s="185"/>
      <c r="C3" s="569"/>
      <c r="D3" s="527" t="s">
        <v>69</v>
      </c>
      <c r="E3" s="519" t="s">
        <v>70</v>
      </c>
      <c r="F3" s="520" t="s">
        <v>72</v>
      </c>
      <c r="G3" s="568" t="s">
        <v>73</v>
      </c>
      <c r="H3" s="538" t="s">
        <v>74</v>
      </c>
      <c r="I3" s="562" t="s">
        <v>72</v>
      </c>
      <c r="J3" s="568" t="s">
        <v>106</v>
      </c>
      <c r="K3" s="562" t="s">
        <v>107</v>
      </c>
      <c r="L3" s="577"/>
      <c r="M3" s="578" t="s">
        <v>103</v>
      </c>
      <c r="N3" s="579"/>
      <c r="O3" s="579"/>
      <c r="P3" s="579"/>
      <c r="Q3" s="580"/>
      <c r="R3" s="574"/>
      <c r="S3" s="555"/>
      <c r="T3" s="519" t="s">
        <v>78</v>
      </c>
      <c r="U3" s="519" t="s">
        <v>79</v>
      </c>
      <c r="V3" s="519" t="s">
        <v>80</v>
      </c>
      <c r="W3" s="519" t="s">
        <v>81</v>
      </c>
      <c r="X3" s="519" t="s">
        <v>82</v>
      </c>
      <c r="Y3" s="519" t="s">
        <v>72</v>
      </c>
      <c r="Z3" s="562" t="s">
        <v>83</v>
      </c>
      <c r="AA3" s="566"/>
      <c r="AB3" s="560"/>
      <c r="AC3" s="566"/>
      <c r="AD3" s="538" t="s">
        <v>84</v>
      </c>
      <c r="AE3" s="564" t="s">
        <v>85</v>
      </c>
      <c r="AF3" s="586" t="s">
        <v>86</v>
      </c>
      <c r="AG3" s="583" t="s">
        <v>89</v>
      </c>
    </row>
    <row r="4" spans="2:33" s="276" customFormat="1" ht="18" customHeight="1">
      <c r="B4" s="185"/>
      <c r="C4" s="569"/>
      <c r="D4" s="527"/>
      <c r="E4" s="519"/>
      <c r="F4" s="520"/>
      <c r="G4" s="555"/>
      <c r="H4" s="560"/>
      <c r="I4" s="563"/>
      <c r="J4" s="555"/>
      <c r="K4" s="563"/>
      <c r="L4" s="577"/>
      <c r="M4" s="569"/>
      <c r="N4" s="581"/>
      <c r="O4" s="581"/>
      <c r="P4" s="581"/>
      <c r="Q4" s="582"/>
      <c r="R4" s="574"/>
      <c r="S4" s="555"/>
      <c r="T4" s="519"/>
      <c r="U4" s="519"/>
      <c r="V4" s="519"/>
      <c r="W4" s="519"/>
      <c r="X4" s="519"/>
      <c r="Y4" s="519"/>
      <c r="Z4" s="563"/>
      <c r="AA4" s="566"/>
      <c r="AB4" s="560"/>
      <c r="AC4" s="566"/>
      <c r="AD4" s="560"/>
      <c r="AE4" s="564"/>
      <c r="AF4" s="587"/>
      <c r="AG4" s="584"/>
    </row>
    <row r="5" spans="2:33" s="156" customFormat="1" ht="43.5" customHeight="1">
      <c r="B5" s="186"/>
      <c r="C5" s="569"/>
      <c r="D5" s="568"/>
      <c r="E5" s="538"/>
      <c r="F5" s="562"/>
      <c r="G5" s="537"/>
      <c r="H5" s="575"/>
      <c r="I5" s="576"/>
      <c r="J5" s="537"/>
      <c r="K5" s="576"/>
      <c r="L5" s="577"/>
      <c r="M5" s="193"/>
      <c r="N5" s="300" t="s">
        <v>90</v>
      </c>
      <c r="O5" s="300" t="s">
        <v>91</v>
      </c>
      <c r="P5" s="302" t="s">
        <v>92</v>
      </c>
      <c r="Q5" s="301" t="s">
        <v>72</v>
      </c>
      <c r="R5" s="574"/>
      <c r="S5" s="555"/>
      <c r="T5" s="538"/>
      <c r="U5" s="538"/>
      <c r="V5" s="538"/>
      <c r="W5" s="538"/>
      <c r="X5" s="538"/>
      <c r="Y5" s="538"/>
      <c r="Z5" s="563"/>
      <c r="AA5" s="567"/>
      <c r="AB5" s="560"/>
      <c r="AC5" s="566"/>
      <c r="AD5" s="560"/>
      <c r="AE5" s="564"/>
      <c r="AF5" s="588"/>
      <c r="AG5" s="585"/>
    </row>
    <row r="6" spans="2:33" ht="24" customHeight="1">
      <c r="B6" s="197" t="s">
        <v>344</v>
      </c>
      <c r="C6" s="159">
        <f>SUM(D6:F6)</f>
        <v>2</v>
      </c>
      <c r="D6" s="158">
        <v>2</v>
      </c>
      <c r="E6" s="160">
        <v>0</v>
      </c>
      <c r="F6" s="161">
        <v>0</v>
      </c>
      <c r="G6" s="158">
        <v>0</v>
      </c>
      <c r="H6" s="160">
        <v>0</v>
      </c>
      <c r="I6" s="161">
        <v>2</v>
      </c>
      <c r="J6" s="158">
        <v>0</v>
      </c>
      <c r="K6" s="161">
        <v>0</v>
      </c>
      <c r="L6" s="158">
        <v>0</v>
      </c>
      <c r="M6" s="160">
        <v>0</v>
      </c>
      <c r="N6" s="160">
        <v>0</v>
      </c>
      <c r="O6" s="160">
        <v>0</v>
      </c>
      <c r="P6" s="160">
        <v>0</v>
      </c>
      <c r="Q6" s="161">
        <v>0</v>
      </c>
      <c r="R6" s="162">
        <v>1</v>
      </c>
      <c r="S6" s="158">
        <v>1</v>
      </c>
      <c r="T6" s="160">
        <v>1</v>
      </c>
      <c r="U6" s="160">
        <v>0</v>
      </c>
      <c r="V6" s="160">
        <v>0</v>
      </c>
      <c r="W6" s="160">
        <v>0</v>
      </c>
      <c r="X6" s="160">
        <v>0</v>
      </c>
      <c r="Y6" s="160">
        <v>0</v>
      </c>
      <c r="Z6" s="161">
        <v>0</v>
      </c>
      <c r="AA6" s="187">
        <v>0</v>
      </c>
      <c r="AB6" s="160">
        <v>0</v>
      </c>
      <c r="AC6" s="160">
        <v>0</v>
      </c>
      <c r="AD6" s="160">
        <v>0</v>
      </c>
      <c r="AE6" s="161">
        <v>0</v>
      </c>
      <c r="AF6" s="213">
        <v>0</v>
      </c>
      <c r="AG6" s="214">
        <v>0</v>
      </c>
    </row>
    <row r="7" spans="2:33" ht="24" customHeight="1">
      <c r="B7" s="197" t="s">
        <v>345</v>
      </c>
      <c r="C7" s="159">
        <f>SUM(D7:F7)</f>
        <v>0</v>
      </c>
      <c r="D7" s="158">
        <v>0</v>
      </c>
      <c r="E7" s="160">
        <v>0</v>
      </c>
      <c r="F7" s="161">
        <v>0</v>
      </c>
      <c r="G7" s="158">
        <v>0</v>
      </c>
      <c r="H7" s="160">
        <v>0</v>
      </c>
      <c r="I7" s="161">
        <v>0</v>
      </c>
      <c r="J7" s="158">
        <v>0</v>
      </c>
      <c r="K7" s="161">
        <v>0</v>
      </c>
      <c r="L7" s="158">
        <v>0</v>
      </c>
      <c r="M7" s="160">
        <v>0</v>
      </c>
      <c r="N7" s="160">
        <v>0</v>
      </c>
      <c r="O7" s="160">
        <v>0</v>
      </c>
      <c r="P7" s="160">
        <v>0</v>
      </c>
      <c r="Q7" s="161">
        <v>0</v>
      </c>
      <c r="R7" s="162">
        <v>0</v>
      </c>
      <c r="S7" s="158">
        <v>0</v>
      </c>
      <c r="T7" s="160">
        <v>0</v>
      </c>
      <c r="U7" s="160">
        <v>0</v>
      </c>
      <c r="V7" s="160">
        <v>0</v>
      </c>
      <c r="W7" s="160">
        <v>0</v>
      </c>
      <c r="X7" s="160">
        <v>0</v>
      </c>
      <c r="Y7" s="160">
        <v>0</v>
      </c>
      <c r="Z7" s="161">
        <v>0</v>
      </c>
      <c r="AA7" s="187">
        <v>0</v>
      </c>
      <c r="AB7" s="160">
        <v>0</v>
      </c>
      <c r="AC7" s="160">
        <v>0</v>
      </c>
      <c r="AD7" s="160">
        <v>0</v>
      </c>
      <c r="AE7" s="161">
        <v>0</v>
      </c>
      <c r="AF7" s="213">
        <v>0</v>
      </c>
      <c r="AG7" s="214">
        <v>0</v>
      </c>
    </row>
    <row r="8" spans="2:33" ht="24" customHeight="1" thickBot="1">
      <c r="B8" s="200" t="s">
        <v>346</v>
      </c>
      <c r="C8" s="167">
        <f>SUM(D8:F8)</f>
        <v>0</v>
      </c>
      <c r="D8" s="166">
        <v>0</v>
      </c>
      <c r="E8" s="168">
        <v>0</v>
      </c>
      <c r="F8" s="169">
        <v>0</v>
      </c>
      <c r="G8" s="166">
        <v>0</v>
      </c>
      <c r="H8" s="168">
        <v>0</v>
      </c>
      <c r="I8" s="169">
        <v>0</v>
      </c>
      <c r="J8" s="166">
        <v>0</v>
      </c>
      <c r="K8" s="169">
        <v>0</v>
      </c>
      <c r="L8" s="166">
        <v>0</v>
      </c>
      <c r="M8" s="168">
        <v>0</v>
      </c>
      <c r="N8" s="168">
        <v>0</v>
      </c>
      <c r="O8" s="168">
        <v>0</v>
      </c>
      <c r="P8" s="168">
        <v>0</v>
      </c>
      <c r="Q8" s="169">
        <v>0</v>
      </c>
      <c r="R8" s="170">
        <v>0</v>
      </c>
      <c r="S8" s="166">
        <v>0</v>
      </c>
      <c r="T8" s="168">
        <v>0</v>
      </c>
      <c r="U8" s="168">
        <v>0</v>
      </c>
      <c r="V8" s="168">
        <v>0</v>
      </c>
      <c r="W8" s="168">
        <v>0</v>
      </c>
      <c r="X8" s="168">
        <v>0</v>
      </c>
      <c r="Y8" s="168">
        <v>0</v>
      </c>
      <c r="Z8" s="169">
        <v>0</v>
      </c>
      <c r="AA8" s="188">
        <v>0</v>
      </c>
      <c r="AB8" s="168">
        <v>0</v>
      </c>
      <c r="AC8" s="168">
        <v>0</v>
      </c>
      <c r="AD8" s="168">
        <v>0</v>
      </c>
      <c r="AE8" s="169">
        <v>0</v>
      </c>
      <c r="AF8" s="215">
        <v>0</v>
      </c>
      <c r="AG8" s="216">
        <v>0</v>
      </c>
    </row>
    <row r="9" spans="2:33" ht="25.5" customHeight="1" thickBot="1" thickTop="1">
      <c r="B9" s="174" t="s">
        <v>93</v>
      </c>
      <c r="C9" s="175">
        <f aca="true" t="shared" si="0" ref="C9:AG9">SUM(C6:C8)</f>
        <v>2</v>
      </c>
      <c r="D9" s="176">
        <f t="shared" si="0"/>
        <v>2</v>
      </c>
      <c r="E9" s="177">
        <f t="shared" si="0"/>
        <v>0</v>
      </c>
      <c r="F9" s="178">
        <f t="shared" si="0"/>
        <v>0</v>
      </c>
      <c r="G9" s="176">
        <f t="shared" si="0"/>
        <v>0</v>
      </c>
      <c r="H9" s="177">
        <f t="shared" si="0"/>
        <v>0</v>
      </c>
      <c r="I9" s="178">
        <f t="shared" si="0"/>
        <v>2</v>
      </c>
      <c r="J9" s="176">
        <f t="shared" si="0"/>
        <v>0</v>
      </c>
      <c r="K9" s="178">
        <f t="shared" si="0"/>
        <v>0</v>
      </c>
      <c r="L9" s="176">
        <f t="shared" si="0"/>
        <v>0</v>
      </c>
      <c r="M9" s="177">
        <f t="shared" si="0"/>
        <v>0</v>
      </c>
      <c r="N9" s="177">
        <f t="shared" si="0"/>
        <v>0</v>
      </c>
      <c r="O9" s="177">
        <f t="shared" si="0"/>
        <v>0</v>
      </c>
      <c r="P9" s="177">
        <f t="shared" si="0"/>
        <v>0</v>
      </c>
      <c r="Q9" s="178">
        <f t="shared" si="0"/>
        <v>0</v>
      </c>
      <c r="R9" s="179">
        <f t="shared" si="0"/>
        <v>1</v>
      </c>
      <c r="S9" s="176">
        <f t="shared" si="0"/>
        <v>1</v>
      </c>
      <c r="T9" s="177">
        <f t="shared" si="0"/>
        <v>1</v>
      </c>
      <c r="U9" s="177">
        <f t="shared" si="0"/>
        <v>0</v>
      </c>
      <c r="V9" s="177">
        <f t="shared" si="0"/>
        <v>0</v>
      </c>
      <c r="W9" s="177">
        <f t="shared" si="0"/>
        <v>0</v>
      </c>
      <c r="X9" s="177">
        <f t="shared" si="0"/>
        <v>0</v>
      </c>
      <c r="Y9" s="177">
        <f t="shared" si="0"/>
        <v>0</v>
      </c>
      <c r="Z9" s="178">
        <f t="shared" si="0"/>
        <v>0</v>
      </c>
      <c r="AA9" s="189">
        <f t="shared" si="0"/>
        <v>0</v>
      </c>
      <c r="AB9" s="177">
        <f t="shared" si="0"/>
        <v>0</v>
      </c>
      <c r="AC9" s="177">
        <f t="shared" si="0"/>
        <v>0</v>
      </c>
      <c r="AD9" s="177">
        <f t="shared" si="0"/>
        <v>0</v>
      </c>
      <c r="AE9" s="178">
        <f t="shared" si="0"/>
        <v>0</v>
      </c>
      <c r="AF9" s="248">
        <f t="shared" si="0"/>
        <v>0</v>
      </c>
      <c r="AG9" s="246">
        <f t="shared" si="0"/>
        <v>0</v>
      </c>
    </row>
    <row r="10" ht="13.5" thickTop="1"/>
  </sheetData>
  <sheetProtection/>
  <mergeCells count="34">
    <mergeCell ref="C2:C5"/>
    <mergeCell ref="D2:F2"/>
    <mergeCell ref="G2:I2"/>
    <mergeCell ref="J2:K2"/>
    <mergeCell ref="L2:Q2"/>
    <mergeCell ref="R2:R5"/>
    <mergeCell ref="M3:Q4"/>
    <mergeCell ref="K3:K5"/>
    <mergeCell ref="L3:L5"/>
    <mergeCell ref="AA2:AA5"/>
    <mergeCell ref="AB2:AB5"/>
    <mergeCell ref="AC2:AC5"/>
    <mergeCell ref="AD2:AE2"/>
    <mergeCell ref="T3:T5"/>
    <mergeCell ref="U3:U5"/>
    <mergeCell ref="V3:V5"/>
    <mergeCell ref="W3:W5"/>
    <mergeCell ref="S2:S5"/>
    <mergeCell ref="T2:Z2"/>
    <mergeCell ref="AF2:AG2"/>
    <mergeCell ref="D3:D5"/>
    <mergeCell ref="E3:E5"/>
    <mergeCell ref="F3:F5"/>
    <mergeCell ref="G3:G5"/>
    <mergeCell ref="H3:H5"/>
    <mergeCell ref="I3:I5"/>
    <mergeCell ref="J3:J5"/>
    <mergeCell ref="AG3:AG5"/>
    <mergeCell ref="X3:X5"/>
    <mergeCell ref="Y3:Y5"/>
    <mergeCell ref="Z3:Z5"/>
    <mergeCell ref="AD3:AD5"/>
    <mergeCell ref="AE3:AE5"/>
    <mergeCell ref="AF3:A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pageSetUpPr fitToPage="1"/>
  </sheetPr>
  <dimension ref="B1:AF9"/>
  <sheetViews>
    <sheetView view="pageBreakPreview" zoomScale="60" zoomScaleNormal="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N24" sqref="N24"/>
    </sheetView>
  </sheetViews>
  <sheetFormatPr defaultColWidth="9.00390625" defaultRowHeight="13.5"/>
  <cols>
    <col min="1" max="1" width="8.875" style="183" customWidth="1"/>
    <col min="2" max="2" width="22.50390625" style="183" customWidth="1"/>
    <col min="3" max="7" width="9.375" style="183" customWidth="1"/>
    <col min="8" max="17" width="7.75390625" style="183" customWidth="1"/>
    <col min="18" max="18" width="8.50390625" style="183" customWidth="1"/>
    <col min="19" max="32" width="7.75390625" style="183" customWidth="1"/>
    <col min="33" max="16384" width="8.875" style="183" customWidth="1"/>
  </cols>
  <sheetData>
    <row r="1" spans="2:32" s="334" customFormat="1" ht="23.25" customHeight="1" thickBot="1">
      <c r="B1" s="153" t="s">
        <v>113</v>
      </c>
      <c r="AF1" s="155" t="s">
        <v>55</v>
      </c>
    </row>
    <row r="2" spans="2:32" s="334" customFormat="1" ht="30" customHeight="1" thickTop="1">
      <c r="B2" s="184"/>
      <c r="C2" s="556" t="s">
        <v>114</v>
      </c>
      <c r="D2" s="570" t="s">
        <v>57</v>
      </c>
      <c r="E2" s="557"/>
      <c r="F2" s="557"/>
      <c r="G2" s="558"/>
      <c r="H2" s="571" t="s">
        <v>115</v>
      </c>
      <c r="I2" s="572"/>
      <c r="J2" s="561"/>
      <c r="K2" s="570" t="s">
        <v>59</v>
      </c>
      <c r="L2" s="558"/>
      <c r="M2" s="536" t="s">
        <v>116</v>
      </c>
      <c r="N2" s="522"/>
      <c r="O2" s="522"/>
      <c r="P2" s="522"/>
      <c r="Q2" s="522"/>
      <c r="R2" s="523"/>
      <c r="S2" s="557" t="s">
        <v>61</v>
      </c>
      <c r="T2" s="570" t="s">
        <v>62</v>
      </c>
      <c r="U2" s="556" t="s">
        <v>99</v>
      </c>
      <c r="V2" s="557"/>
      <c r="W2" s="557"/>
      <c r="X2" s="557"/>
      <c r="Y2" s="557"/>
      <c r="Z2" s="557"/>
      <c r="AA2" s="558"/>
      <c r="AB2" s="536" t="s">
        <v>64</v>
      </c>
      <c r="AC2" s="559" t="s">
        <v>100</v>
      </c>
      <c r="AD2" s="565" t="s">
        <v>66</v>
      </c>
      <c r="AE2" s="534" t="s">
        <v>101</v>
      </c>
      <c r="AF2" s="561"/>
    </row>
    <row r="3" spans="2:32" s="334" customFormat="1" ht="18" customHeight="1">
      <c r="B3" s="185"/>
      <c r="C3" s="569"/>
      <c r="D3" s="527" t="s">
        <v>69</v>
      </c>
      <c r="E3" s="519" t="s">
        <v>70</v>
      </c>
      <c r="F3" s="519" t="s">
        <v>71</v>
      </c>
      <c r="G3" s="520" t="s">
        <v>72</v>
      </c>
      <c r="H3" s="568" t="s">
        <v>73</v>
      </c>
      <c r="I3" s="538" t="s">
        <v>74</v>
      </c>
      <c r="J3" s="562" t="s">
        <v>72</v>
      </c>
      <c r="K3" s="568" t="s">
        <v>106</v>
      </c>
      <c r="L3" s="562" t="s">
        <v>107</v>
      </c>
      <c r="M3" s="577"/>
      <c r="N3" s="578" t="s">
        <v>103</v>
      </c>
      <c r="O3" s="579"/>
      <c r="P3" s="579"/>
      <c r="Q3" s="579"/>
      <c r="R3" s="580"/>
      <c r="S3" s="591"/>
      <c r="T3" s="577"/>
      <c r="U3" s="519" t="s">
        <v>78</v>
      </c>
      <c r="V3" s="519" t="s">
        <v>79</v>
      </c>
      <c r="W3" s="519" t="s">
        <v>80</v>
      </c>
      <c r="X3" s="519" t="s">
        <v>81</v>
      </c>
      <c r="Y3" s="519" t="s">
        <v>82</v>
      </c>
      <c r="Z3" s="519" t="s">
        <v>72</v>
      </c>
      <c r="AA3" s="562" t="s">
        <v>83</v>
      </c>
      <c r="AB3" s="555"/>
      <c r="AC3" s="560"/>
      <c r="AD3" s="566"/>
      <c r="AE3" s="538" t="s">
        <v>84</v>
      </c>
      <c r="AF3" s="564" t="s">
        <v>85</v>
      </c>
    </row>
    <row r="4" spans="2:32" s="334" customFormat="1" ht="18" customHeight="1">
      <c r="B4" s="185"/>
      <c r="C4" s="569"/>
      <c r="D4" s="527"/>
      <c r="E4" s="519"/>
      <c r="F4" s="519"/>
      <c r="G4" s="520"/>
      <c r="H4" s="555"/>
      <c r="I4" s="560"/>
      <c r="J4" s="563"/>
      <c r="K4" s="555"/>
      <c r="L4" s="563"/>
      <c r="M4" s="577"/>
      <c r="N4" s="569"/>
      <c r="O4" s="581"/>
      <c r="P4" s="581"/>
      <c r="Q4" s="581"/>
      <c r="R4" s="582"/>
      <c r="S4" s="591"/>
      <c r="T4" s="577"/>
      <c r="U4" s="519"/>
      <c r="V4" s="519"/>
      <c r="W4" s="519"/>
      <c r="X4" s="519"/>
      <c r="Y4" s="519"/>
      <c r="Z4" s="519"/>
      <c r="AA4" s="563"/>
      <c r="AB4" s="555"/>
      <c r="AC4" s="560"/>
      <c r="AD4" s="566"/>
      <c r="AE4" s="560"/>
      <c r="AF4" s="564"/>
    </row>
    <row r="5" spans="2:32" s="156" customFormat="1" ht="43.5" customHeight="1">
      <c r="B5" s="186"/>
      <c r="C5" s="569"/>
      <c r="D5" s="568"/>
      <c r="E5" s="538"/>
      <c r="F5" s="538"/>
      <c r="G5" s="562"/>
      <c r="H5" s="537"/>
      <c r="I5" s="575"/>
      <c r="J5" s="576"/>
      <c r="K5" s="537"/>
      <c r="L5" s="576"/>
      <c r="M5" s="577"/>
      <c r="N5" s="193"/>
      <c r="O5" s="404" t="s">
        <v>90</v>
      </c>
      <c r="P5" s="404" t="s">
        <v>91</v>
      </c>
      <c r="Q5" s="406" t="s">
        <v>92</v>
      </c>
      <c r="R5" s="405" t="s">
        <v>72</v>
      </c>
      <c r="S5" s="591"/>
      <c r="T5" s="577"/>
      <c r="U5" s="538"/>
      <c r="V5" s="538"/>
      <c r="W5" s="538"/>
      <c r="X5" s="538"/>
      <c r="Y5" s="538"/>
      <c r="Z5" s="538"/>
      <c r="AA5" s="563"/>
      <c r="AB5" s="537"/>
      <c r="AC5" s="560"/>
      <c r="AD5" s="566"/>
      <c r="AE5" s="560"/>
      <c r="AF5" s="564"/>
    </row>
    <row r="6" spans="2:32" s="154" customFormat="1" ht="24" customHeight="1">
      <c r="B6" s="158" t="s">
        <v>344</v>
      </c>
      <c r="C6" s="159">
        <f>SUM(D6:G6)</f>
        <v>184</v>
      </c>
      <c r="D6" s="158">
        <v>52</v>
      </c>
      <c r="E6" s="160">
        <v>8</v>
      </c>
      <c r="F6" s="160">
        <v>12</v>
      </c>
      <c r="G6" s="161">
        <v>112</v>
      </c>
      <c r="H6" s="158">
        <v>3</v>
      </c>
      <c r="I6" s="160">
        <v>0</v>
      </c>
      <c r="J6" s="161">
        <v>181</v>
      </c>
      <c r="K6" s="158">
        <v>2</v>
      </c>
      <c r="L6" s="161">
        <v>0</v>
      </c>
      <c r="M6" s="158">
        <v>9</v>
      </c>
      <c r="N6" s="160">
        <v>0</v>
      </c>
      <c r="O6" s="160">
        <v>0</v>
      </c>
      <c r="P6" s="160">
        <v>0</v>
      </c>
      <c r="Q6" s="160">
        <v>0</v>
      </c>
      <c r="R6" s="161">
        <v>0</v>
      </c>
      <c r="S6" s="369">
        <v>34</v>
      </c>
      <c r="T6" s="446">
        <v>36</v>
      </c>
      <c r="U6" s="160">
        <v>8</v>
      </c>
      <c r="V6" s="160">
        <v>0</v>
      </c>
      <c r="W6" s="160">
        <v>6</v>
      </c>
      <c r="X6" s="160">
        <v>0</v>
      </c>
      <c r="Y6" s="160">
        <v>0</v>
      </c>
      <c r="Z6" s="160">
        <v>13</v>
      </c>
      <c r="AA6" s="161">
        <v>9</v>
      </c>
      <c r="AB6" s="158">
        <v>0</v>
      </c>
      <c r="AC6" s="160">
        <v>0</v>
      </c>
      <c r="AD6" s="160">
        <v>0</v>
      </c>
      <c r="AE6" s="160">
        <v>0</v>
      </c>
      <c r="AF6" s="161">
        <v>0</v>
      </c>
    </row>
    <row r="7" spans="2:32" s="154" customFormat="1" ht="24" customHeight="1">
      <c r="B7" s="158" t="s">
        <v>345</v>
      </c>
      <c r="C7" s="159">
        <f>SUM(D7:G7)</f>
        <v>192</v>
      </c>
      <c r="D7" s="158">
        <v>154</v>
      </c>
      <c r="E7" s="160">
        <v>27</v>
      </c>
      <c r="F7" s="160">
        <v>0</v>
      </c>
      <c r="G7" s="161">
        <v>11</v>
      </c>
      <c r="H7" s="158">
        <v>0</v>
      </c>
      <c r="I7" s="160">
        <v>0</v>
      </c>
      <c r="J7" s="161">
        <v>192</v>
      </c>
      <c r="K7" s="158">
        <v>3</v>
      </c>
      <c r="L7" s="161">
        <v>0</v>
      </c>
      <c r="M7" s="158">
        <v>13</v>
      </c>
      <c r="N7" s="160">
        <v>1</v>
      </c>
      <c r="O7" s="160">
        <v>0</v>
      </c>
      <c r="P7" s="160">
        <v>0</v>
      </c>
      <c r="Q7" s="160">
        <v>1</v>
      </c>
      <c r="R7" s="161">
        <v>0</v>
      </c>
      <c r="S7" s="369">
        <v>40</v>
      </c>
      <c r="T7" s="446">
        <v>44</v>
      </c>
      <c r="U7" s="160">
        <v>22</v>
      </c>
      <c r="V7" s="160">
        <v>1</v>
      </c>
      <c r="W7" s="160">
        <v>4</v>
      </c>
      <c r="X7" s="160">
        <v>0</v>
      </c>
      <c r="Y7" s="160">
        <v>1</v>
      </c>
      <c r="Z7" s="160">
        <v>12</v>
      </c>
      <c r="AA7" s="161">
        <v>5</v>
      </c>
      <c r="AB7" s="158">
        <v>2</v>
      </c>
      <c r="AC7" s="160">
        <v>0</v>
      </c>
      <c r="AD7" s="160">
        <v>2</v>
      </c>
      <c r="AE7" s="160">
        <v>0</v>
      </c>
      <c r="AF7" s="161">
        <v>2</v>
      </c>
    </row>
    <row r="8" spans="2:32" s="154" customFormat="1" ht="24" customHeight="1" thickBot="1">
      <c r="B8" s="166" t="s">
        <v>346</v>
      </c>
      <c r="C8" s="167">
        <f>SUM(D8:G8)</f>
        <v>116</v>
      </c>
      <c r="D8" s="166">
        <v>106</v>
      </c>
      <c r="E8" s="168">
        <v>2</v>
      </c>
      <c r="F8" s="168">
        <v>0</v>
      </c>
      <c r="G8" s="169">
        <v>8</v>
      </c>
      <c r="H8" s="166">
        <v>0</v>
      </c>
      <c r="I8" s="168">
        <v>0</v>
      </c>
      <c r="J8" s="169">
        <v>116</v>
      </c>
      <c r="K8" s="166">
        <v>0</v>
      </c>
      <c r="L8" s="169">
        <v>0</v>
      </c>
      <c r="M8" s="166">
        <v>2</v>
      </c>
      <c r="N8" s="168">
        <v>0</v>
      </c>
      <c r="O8" s="168">
        <v>0</v>
      </c>
      <c r="P8" s="168">
        <v>0</v>
      </c>
      <c r="Q8" s="168">
        <v>0</v>
      </c>
      <c r="R8" s="169">
        <v>0</v>
      </c>
      <c r="S8" s="371">
        <v>25</v>
      </c>
      <c r="T8" s="447">
        <v>37</v>
      </c>
      <c r="U8" s="168">
        <v>6</v>
      </c>
      <c r="V8" s="168">
        <v>0</v>
      </c>
      <c r="W8" s="168">
        <v>1</v>
      </c>
      <c r="X8" s="168">
        <v>0</v>
      </c>
      <c r="Y8" s="168">
        <v>0</v>
      </c>
      <c r="Z8" s="168">
        <v>30</v>
      </c>
      <c r="AA8" s="169">
        <v>0</v>
      </c>
      <c r="AB8" s="166">
        <v>0</v>
      </c>
      <c r="AC8" s="168">
        <v>0</v>
      </c>
      <c r="AD8" s="168">
        <v>0</v>
      </c>
      <c r="AE8" s="168">
        <v>0</v>
      </c>
      <c r="AF8" s="169">
        <v>0</v>
      </c>
    </row>
    <row r="9" spans="2:32" s="154" customFormat="1" ht="25.5" customHeight="1" thickBot="1" thickTop="1">
      <c r="B9" s="174" t="s">
        <v>93</v>
      </c>
      <c r="C9" s="175">
        <f aca="true" t="shared" si="0" ref="C9:AF9">SUM(C6:C8)</f>
        <v>492</v>
      </c>
      <c r="D9" s="176">
        <f t="shared" si="0"/>
        <v>312</v>
      </c>
      <c r="E9" s="177">
        <f t="shared" si="0"/>
        <v>37</v>
      </c>
      <c r="F9" s="177">
        <f t="shared" si="0"/>
        <v>12</v>
      </c>
      <c r="G9" s="178">
        <f t="shared" si="0"/>
        <v>131</v>
      </c>
      <c r="H9" s="176">
        <f t="shared" si="0"/>
        <v>3</v>
      </c>
      <c r="I9" s="177">
        <f t="shared" si="0"/>
        <v>0</v>
      </c>
      <c r="J9" s="178">
        <f t="shared" si="0"/>
        <v>489</v>
      </c>
      <c r="K9" s="176">
        <f t="shared" si="0"/>
        <v>5</v>
      </c>
      <c r="L9" s="178">
        <f t="shared" si="0"/>
        <v>0</v>
      </c>
      <c r="M9" s="176">
        <f t="shared" si="0"/>
        <v>24</v>
      </c>
      <c r="N9" s="177">
        <f t="shared" si="0"/>
        <v>1</v>
      </c>
      <c r="O9" s="177">
        <f t="shared" si="0"/>
        <v>0</v>
      </c>
      <c r="P9" s="177">
        <f t="shared" si="0"/>
        <v>0</v>
      </c>
      <c r="Q9" s="177">
        <f t="shared" si="0"/>
        <v>1</v>
      </c>
      <c r="R9" s="178">
        <f t="shared" si="0"/>
        <v>0</v>
      </c>
      <c r="S9" s="225">
        <f t="shared" si="0"/>
        <v>99</v>
      </c>
      <c r="T9" s="448">
        <f t="shared" si="0"/>
        <v>117</v>
      </c>
      <c r="U9" s="177">
        <f t="shared" si="0"/>
        <v>36</v>
      </c>
      <c r="V9" s="177">
        <f t="shared" si="0"/>
        <v>1</v>
      </c>
      <c r="W9" s="177">
        <f t="shared" si="0"/>
        <v>11</v>
      </c>
      <c r="X9" s="177">
        <f t="shared" si="0"/>
        <v>0</v>
      </c>
      <c r="Y9" s="177">
        <f t="shared" si="0"/>
        <v>1</v>
      </c>
      <c r="Z9" s="177">
        <f t="shared" si="0"/>
        <v>55</v>
      </c>
      <c r="AA9" s="178">
        <f t="shared" si="0"/>
        <v>14</v>
      </c>
      <c r="AB9" s="176">
        <f t="shared" si="0"/>
        <v>2</v>
      </c>
      <c r="AC9" s="177">
        <f t="shared" si="0"/>
        <v>0</v>
      </c>
      <c r="AD9" s="177">
        <f t="shared" si="0"/>
        <v>2</v>
      </c>
      <c r="AE9" s="177">
        <f t="shared" si="0"/>
        <v>0</v>
      </c>
      <c r="AF9" s="178">
        <f t="shared" si="0"/>
        <v>2</v>
      </c>
    </row>
    <row r="10" ht="13.5" thickTop="1"/>
  </sheetData>
  <sheetProtection/>
  <mergeCells count="32">
    <mergeCell ref="L3:L5"/>
    <mergeCell ref="M3:M5"/>
    <mergeCell ref="H2:J2"/>
    <mergeCell ref="AE2:AF2"/>
    <mergeCell ref="Z3:Z5"/>
    <mergeCell ref="AA3:AA5"/>
    <mergeCell ref="AE3:AE5"/>
    <mergeCell ref="AF3:AF5"/>
    <mergeCell ref="U2:AA2"/>
    <mergeCell ref="X3:X5"/>
    <mergeCell ref="AB2:AB5"/>
    <mergeCell ref="Y3:Y5"/>
    <mergeCell ref="N3:R4"/>
    <mergeCell ref="U3:U5"/>
    <mergeCell ref="V3:V5"/>
    <mergeCell ref="W3:W5"/>
    <mergeCell ref="G3:G5"/>
    <mergeCell ref="AD2:AD5"/>
    <mergeCell ref="T2:T5"/>
    <mergeCell ref="H3:H5"/>
    <mergeCell ref="I3:I5"/>
    <mergeCell ref="K3:K5"/>
    <mergeCell ref="C2:C5"/>
    <mergeCell ref="D2:G2"/>
    <mergeCell ref="K2:L2"/>
    <mergeCell ref="M2:R2"/>
    <mergeCell ref="J3:J5"/>
    <mergeCell ref="AC2:AC5"/>
    <mergeCell ref="S2:S5"/>
    <mergeCell ref="D3:D5"/>
    <mergeCell ref="E3:E5"/>
    <mergeCell ref="F3: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17.xml><?xml version="1.0" encoding="utf-8"?>
<worksheet xmlns="http://schemas.openxmlformats.org/spreadsheetml/2006/main" xmlns:r="http://schemas.openxmlformats.org/officeDocument/2006/relationships">
  <sheetPr>
    <pageSetUpPr fitToPage="1"/>
  </sheetPr>
  <dimension ref="B1:AF9"/>
  <sheetViews>
    <sheetView view="pageBreakPreview" zoomScale="60" zoomScaleNormal="8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O28" sqref="O28"/>
    </sheetView>
  </sheetViews>
  <sheetFormatPr defaultColWidth="9.00390625" defaultRowHeight="13.5"/>
  <cols>
    <col min="1" max="1" width="8.875" style="183" customWidth="1"/>
    <col min="2" max="2" width="22.50390625" style="183" customWidth="1"/>
    <col min="3" max="7" width="9.375" style="183" customWidth="1"/>
    <col min="8" max="17" width="7.75390625" style="183" customWidth="1"/>
    <col min="18" max="18" width="9.375" style="183" customWidth="1"/>
    <col min="19" max="32" width="7.75390625" style="183" customWidth="1"/>
    <col min="33" max="16384" width="8.875" style="183" customWidth="1"/>
  </cols>
  <sheetData>
    <row r="1" spans="2:32" s="334" customFormat="1" ht="23.25" customHeight="1" thickBot="1">
      <c r="B1" s="153" t="s">
        <v>117</v>
      </c>
      <c r="AF1" s="155" t="s">
        <v>55</v>
      </c>
    </row>
    <row r="2" spans="2:32" s="334" customFormat="1" ht="30" customHeight="1" thickTop="1">
      <c r="B2" s="184"/>
      <c r="C2" s="556" t="s">
        <v>340</v>
      </c>
      <c r="D2" s="570" t="s">
        <v>57</v>
      </c>
      <c r="E2" s="557"/>
      <c r="F2" s="557"/>
      <c r="G2" s="558"/>
      <c r="H2" s="572" t="s">
        <v>115</v>
      </c>
      <c r="I2" s="572"/>
      <c r="J2" s="572"/>
      <c r="K2" s="570" t="s">
        <v>118</v>
      </c>
      <c r="L2" s="558"/>
      <c r="M2" s="565" t="s">
        <v>116</v>
      </c>
      <c r="N2" s="522"/>
      <c r="O2" s="522"/>
      <c r="P2" s="522"/>
      <c r="Q2" s="522"/>
      <c r="R2" s="534"/>
      <c r="S2" s="573" t="s">
        <v>61</v>
      </c>
      <c r="T2" s="565" t="s">
        <v>62</v>
      </c>
      <c r="U2" s="556" t="s">
        <v>99</v>
      </c>
      <c r="V2" s="557"/>
      <c r="W2" s="557"/>
      <c r="X2" s="557"/>
      <c r="Y2" s="557"/>
      <c r="Z2" s="557"/>
      <c r="AA2" s="557"/>
      <c r="AB2" s="536" t="s">
        <v>64</v>
      </c>
      <c r="AC2" s="559" t="s">
        <v>65</v>
      </c>
      <c r="AD2" s="565" t="s">
        <v>66</v>
      </c>
      <c r="AE2" s="534" t="s">
        <v>101</v>
      </c>
      <c r="AF2" s="561"/>
    </row>
    <row r="3" spans="2:32" s="334" customFormat="1" ht="18" customHeight="1">
      <c r="B3" s="185"/>
      <c r="C3" s="569"/>
      <c r="D3" s="527" t="s">
        <v>69</v>
      </c>
      <c r="E3" s="519" t="s">
        <v>70</v>
      </c>
      <c r="F3" s="519" t="s">
        <v>71</v>
      </c>
      <c r="G3" s="520" t="s">
        <v>72</v>
      </c>
      <c r="H3" s="593" t="s">
        <v>73</v>
      </c>
      <c r="I3" s="538" t="s">
        <v>74</v>
      </c>
      <c r="J3" s="578" t="s">
        <v>72</v>
      </c>
      <c r="K3" s="568" t="s">
        <v>106</v>
      </c>
      <c r="L3" s="562" t="s">
        <v>107</v>
      </c>
      <c r="M3" s="591"/>
      <c r="N3" s="578" t="s">
        <v>103</v>
      </c>
      <c r="O3" s="579"/>
      <c r="P3" s="579"/>
      <c r="Q3" s="579"/>
      <c r="R3" s="579"/>
      <c r="S3" s="574"/>
      <c r="T3" s="566"/>
      <c r="U3" s="519" t="s">
        <v>78</v>
      </c>
      <c r="V3" s="519" t="s">
        <v>79</v>
      </c>
      <c r="W3" s="519" t="s">
        <v>80</v>
      </c>
      <c r="X3" s="519" t="s">
        <v>81</v>
      </c>
      <c r="Y3" s="519" t="s">
        <v>82</v>
      </c>
      <c r="Z3" s="519" t="s">
        <v>72</v>
      </c>
      <c r="AA3" s="578" t="s">
        <v>83</v>
      </c>
      <c r="AB3" s="555"/>
      <c r="AC3" s="560"/>
      <c r="AD3" s="566"/>
      <c r="AE3" s="538" t="s">
        <v>84</v>
      </c>
      <c r="AF3" s="564" t="s">
        <v>85</v>
      </c>
    </row>
    <row r="4" spans="2:32" s="334" customFormat="1" ht="18" customHeight="1">
      <c r="B4" s="185"/>
      <c r="C4" s="569"/>
      <c r="D4" s="527"/>
      <c r="E4" s="519"/>
      <c r="F4" s="519"/>
      <c r="G4" s="520"/>
      <c r="H4" s="566"/>
      <c r="I4" s="560"/>
      <c r="J4" s="569"/>
      <c r="K4" s="555"/>
      <c r="L4" s="563"/>
      <c r="M4" s="591"/>
      <c r="N4" s="569"/>
      <c r="O4" s="581"/>
      <c r="P4" s="581"/>
      <c r="Q4" s="581"/>
      <c r="R4" s="581"/>
      <c r="S4" s="574"/>
      <c r="T4" s="566"/>
      <c r="U4" s="519"/>
      <c r="V4" s="519"/>
      <c r="W4" s="519"/>
      <c r="X4" s="519"/>
      <c r="Y4" s="519"/>
      <c r="Z4" s="519"/>
      <c r="AA4" s="569"/>
      <c r="AB4" s="555"/>
      <c r="AC4" s="560"/>
      <c r="AD4" s="566"/>
      <c r="AE4" s="560"/>
      <c r="AF4" s="564"/>
    </row>
    <row r="5" spans="2:32" s="156" customFormat="1" ht="43.5" customHeight="1">
      <c r="B5" s="186"/>
      <c r="C5" s="569"/>
      <c r="D5" s="568"/>
      <c r="E5" s="538"/>
      <c r="F5" s="538"/>
      <c r="G5" s="562"/>
      <c r="H5" s="567"/>
      <c r="I5" s="575"/>
      <c r="J5" s="592"/>
      <c r="K5" s="537"/>
      <c r="L5" s="576"/>
      <c r="M5" s="591"/>
      <c r="N5" s="193"/>
      <c r="O5" s="404" t="s">
        <v>90</v>
      </c>
      <c r="P5" s="404" t="s">
        <v>91</v>
      </c>
      <c r="Q5" s="406" t="s">
        <v>92</v>
      </c>
      <c r="R5" s="406" t="s">
        <v>72</v>
      </c>
      <c r="S5" s="574"/>
      <c r="T5" s="566"/>
      <c r="U5" s="538"/>
      <c r="V5" s="538"/>
      <c r="W5" s="538"/>
      <c r="X5" s="538"/>
      <c r="Y5" s="538"/>
      <c r="Z5" s="538"/>
      <c r="AA5" s="569"/>
      <c r="AB5" s="537"/>
      <c r="AC5" s="560"/>
      <c r="AD5" s="566"/>
      <c r="AE5" s="560"/>
      <c r="AF5" s="564"/>
    </row>
    <row r="6" spans="2:32" s="154" customFormat="1" ht="24" customHeight="1">
      <c r="B6" s="158" t="s">
        <v>344</v>
      </c>
      <c r="C6" s="159">
        <f>SUM(D6:G6)</f>
        <v>117</v>
      </c>
      <c r="D6" s="158">
        <v>26</v>
      </c>
      <c r="E6" s="160">
        <v>2</v>
      </c>
      <c r="F6" s="160">
        <v>11</v>
      </c>
      <c r="G6" s="161">
        <v>78</v>
      </c>
      <c r="H6" s="187">
        <v>3</v>
      </c>
      <c r="I6" s="160">
        <v>0</v>
      </c>
      <c r="J6" s="159">
        <v>114</v>
      </c>
      <c r="K6" s="158">
        <v>2</v>
      </c>
      <c r="L6" s="161">
        <v>0</v>
      </c>
      <c r="M6" s="187">
        <v>9</v>
      </c>
      <c r="N6" s="160">
        <v>0</v>
      </c>
      <c r="O6" s="160">
        <v>0</v>
      </c>
      <c r="P6" s="160">
        <v>0</v>
      </c>
      <c r="Q6" s="160">
        <v>0</v>
      </c>
      <c r="R6" s="159">
        <v>0</v>
      </c>
      <c r="S6" s="162">
        <v>9</v>
      </c>
      <c r="T6" s="187">
        <v>14</v>
      </c>
      <c r="U6" s="160">
        <v>7</v>
      </c>
      <c r="V6" s="160">
        <v>0</v>
      </c>
      <c r="W6" s="160">
        <v>4</v>
      </c>
      <c r="X6" s="160">
        <v>0</v>
      </c>
      <c r="Y6" s="160">
        <v>0</v>
      </c>
      <c r="Z6" s="160">
        <v>31</v>
      </c>
      <c r="AA6" s="159">
        <v>0</v>
      </c>
      <c r="AB6" s="158">
        <v>0</v>
      </c>
      <c r="AC6" s="160">
        <v>0</v>
      </c>
      <c r="AD6" s="160">
        <v>0</v>
      </c>
      <c r="AE6" s="160">
        <v>0</v>
      </c>
      <c r="AF6" s="161">
        <v>0</v>
      </c>
    </row>
    <row r="7" spans="2:32" s="154" customFormat="1" ht="24" customHeight="1">
      <c r="B7" s="158" t="s">
        <v>345</v>
      </c>
      <c r="C7" s="159">
        <f>SUM(D7:G7)</f>
        <v>162</v>
      </c>
      <c r="D7" s="158">
        <v>125</v>
      </c>
      <c r="E7" s="160">
        <v>27</v>
      </c>
      <c r="F7" s="160">
        <v>0</v>
      </c>
      <c r="G7" s="161">
        <v>10</v>
      </c>
      <c r="H7" s="187">
        <v>0</v>
      </c>
      <c r="I7" s="160">
        <v>0</v>
      </c>
      <c r="J7" s="159">
        <v>162</v>
      </c>
      <c r="K7" s="158">
        <v>2</v>
      </c>
      <c r="L7" s="161">
        <v>0</v>
      </c>
      <c r="M7" s="187">
        <v>11</v>
      </c>
      <c r="N7" s="160">
        <v>1</v>
      </c>
      <c r="O7" s="160">
        <v>0</v>
      </c>
      <c r="P7" s="160">
        <v>0</v>
      </c>
      <c r="Q7" s="160">
        <v>1</v>
      </c>
      <c r="R7" s="159">
        <v>0</v>
      </c>
      <c r="S7" s="162">
        <v>38</v>
      </c>
      <c r="T7" s="187">
        <v>34</v>
      </c>
      <c r="U7" s="160">
        <v>15</v>
      </c>
      <c r="V7" s="160">
        <v>0</v>
      </c>
      <c r="W7" s="160">
        <v>4</v>
      </c>
      <c r="X7" s="160">
        <v>0</v>
      </c>
      <c r="Y7" s="160">
        <v>1</v>
      </c>
      <c r="Z7" s="160">
        <v>10</v>
      </c>
      <c r="AA7" s="159">
        <v>4</v>
      </c>
      <c r="AB7" s="158">
        <v>2</v>
      </c>
      <c r="AC7" s="160">
        <v>0</v>
      </c>
      <c r="AD7" s="160">
        <v>2</v>
      </c>
      <c r="AE7" s="160">
        <v>0</v>
      </c>
      <c r="AF7" s="161">
        <v>2</v>
      </c>
    </row>
    <row r="8" spans="2:32" s="154" customFormat="1" ht="24" customHeight="1" thickBot="1">
      <c r="B8" s="166" t="s">
        <v>346</v>
      </c>
      <c r="C8" s="167">
        <f>SUM(D8:G8)</f>
        <v>84</v>
      </c>
      <c r="D8" s="166">
        <v>76</v>
      </c>
      <c r="E8" s="168">
        <v>2</v>
      </c>
      <c r="F8" s="168">
        <v>0</v>
      </c>
      <c r="G8" s="169">
        <v>6</v>
      </c>
      <c r="H8" s="188">
        <v>0</v>
      </c>
      <c r="I8" s="168">
        <v>0</v>
      </c>
      <c r="J8" s="167">
        <v>84</v>
      </c>
      <c r="K8" s="166">
        <v>0</v>
      </c>
      <c r="L8" s="169">
        <v>0</v>
      </c>
      <c r="M8" s="188">
        <v>2</v>
      </c>
      <c r="N8" s="168">
        <v>0</v>
      </c>
      <c r="O8" s="168">
        <v>0</v>
      </c>
      <c r="P8" s="168">
        <v>0</v>
      </c>
      <c r="Q8" s="168">
        <v>0</v>
      </c>
      <c r="R8" s="167">
        <v>0</v>
      </c>
      <c r="S8" s="170">
        <v>22</v>
      </c>
      <c r="T8" s="188">
        <v>29</v>
      </c>
      <c r="U8" s="168">
        <v>1</v>
      </c>
      <c r="V8" s="168">
        <v>0</v>
      </c>
      <c r="W8" s="168">
        <v>0</v>
      </c>
      <c r="X8" s="168">
        <v>0</v>
      </c>
      <c r="Y8" s="168">
        <v>0</v>
      </c>
      <c r="Z8" s="168">
        <v>28</v>
      </c>
      <c r="AA8" s="167">
        <v>0</v>
      </c>
      <c r="AB8" s="166">
        <v>0</v>
      </c>
      <c r="AC8" s="168">
        <v>0</v>
      </c>
      <c r="AD8" s="168">
        <v>0</v>
      </c>
      <c r="AE8" s="168">
        <v>0</v>
      </c>
      <c r="AF8" s="169">
        <v>0</v>
      </c>
    </row>
    <row r="9" spans="2:32" s="154" customFormat="1" ht="25.5" customHeight="1" thickBot="1" thickTop="1">
      <c r="B9" s="174" t="s">
        <v>93</v>
      </c>
      <c r="C9" s="175">
        <f aca="true" t="shared" si="0" ref="C9:AF9">SUM(C6:C8)</f>
        <v>363</v>
      </c>
      <c r="D9" s="176">
        <f t="shared" si="0"/>
        <v>227</v>
      </c>
      <c r="E9" s="177">
        <f t="shared" si="0"/>
        <v>31</v>
      </c>
      <c r="F9" s="177">
        <f t="shared" si="0"/>
        <v>11</v>
      </c>
      <c r="G9" s="178">
        <f t="shared" si="0"/>
        <v>94</v>
      </c>
      <c r="H9" s="189">
        <f t="shared" si="0"/>
        <v>3</v>
      </c>
      <c r="I9" s="177">
        <f t="shared" si="0"/>
        <v>0</v>
      </c>
      <c r="J9" s="175">
        <f t="shared" si="0"/>
        <v>360</v>
      </c>
      <c r="K9" s="176">
        <f t="shared" si="0"/>
        <v>4</v>
      </c>
      <c r="L9" s="178">
        <f t="shared" si="0"/>
        <v>0</v>
      </c>
      <c r="M9" s="189">
        <f t="shared" si="0"/>
        <v>22</v>
      </c>
      <c r="N9" s="177">
        <f t="shared" si="0"/>
        <v>1</v>
      </c>
      <c r="O9" s="177">
        <f t="shared" si="0"/>
        <v>0</v>
      </c>
      <c r="P9" s="177">
        <f t="shared" si="0"/>
        <v>0</v>
      </c>
      <c r="Q9" s="177">
        <f t="shared" si="0"/>
        <v>1</v>
      </c>
      <c r="R9" s="175">
        <f t="shared" si="0"/>
        <v>0</v>
      </c>
      <c r="S9" s="179">
        <f t="shared" si="0"/>
        <v>69</v>
      </c>
      <c r="T9" s="189">
        <f t="shared" si="0"/>
        <v>77</v>
      </c>
      <c r="U9" s="177">
        <f t="shared" si="0"/>
        <v>23</v>
      </c>
      <c r="V9" s="177">
        <f t="shared" si="0"/>
        <v>0</v>
      </c>
      <c r="W9" s="177">
        <f t="shared" si="0"/>
        <v>8</v>
      </c>
      <c r="X9" s="177">
        <f t="shared" si="0"/>
        <v>0</v>
      </c>
      <c r="Y9" s="177">
        <f t="shared" si="0"/>
        <v>1</v>
      </c>
      <c r="Z9" s="177">
        <f t="shared" si="0"/>
        <v>69</v>
      </c>
      <c r="AA9" s="175">
        <f t="shared" si="0"/>
        <v>4</v>
      </c>
      <c r="AB9" s="176">
        <f t="shared" si="0"/>
        <v>2</v>
      </c>
      <c r="AC9" s="177">
        <f t="shared" si="0"/>
        <v>0</v>
      </c>
      <c r="AD9" s="177">
        <f t="shared" si="0"/>
        <v>2</v>
      </c>
      <c r="AE9" s="177">
        <f t="shared" si="0"/>
        <v>0</v>
      </c>
      <c r="AF9" s="178">
        <f t="shared" si="0"/>
        <v>2</v>
      </c>
    </row>
    <row r="10" ht="13.5" thickTop="1"/>
  </sheetData>
  <sheetProtection/>
  <mergeCells count="32">
    <mergeCell ref="L3:L5"/>
    <mergeCell ref="M3:M5"/>
    <mergeCell ref="H2:J2"/>
    <mergeCell ref="AE2:AF2"/>
    <mergeCell ref="Z3:Z5"/>
    <mergeCell ref="AA3:AA5"/>
    <mergeCell ref="AE3:AE5"/>
    <mergeCell ref="AF3:AF5"/>
    <mergeCell ref="U2:AA2"/>
    <mergeCell ref="X3:X5"/>
    <mergeCell ref="AB2:AB5"/>
    <mergeCell ref="Y3:Y5"/>
    <mergeCell ref="N3:R4"/>
    <mergeCell ref="U3:U5"/>
    <mergeCell ref="V3:V5"/>
    <mergeCell ref="W3:W5"/>
    <mergeCell ref="G3:G5"/>
    <mergeCell ref="AD2:AD5"/>
    <mergeCell ref="T2:T5"/>
    <mergeCell ref="H3:H5"/>
    <mergeCell ref="I3:I5"/>
    <mergeCell ref="K3:K5"/>
    <mergeCell ref="C2:C5"/>
    <mergeCell ref="D2:G2"/>
    <mergeCell ref="K2:L2"/>
    <mergeCell ref="M2:R2"/>
    <mergeCell ref="J3:J5"/>
    <mergeCell ref="AC2:AC5"/>
    <mergeCell ref="S2:S5"/>
    <mergeCell ref="D3:D5"/>
    <mergeCell ref="E3:E5"/>
    <mergeCell ref="F3: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8.xml><?xml version="1.0" encoding="utf-8"?>
<worksheet xmlns="http://schemas.openxmlformats.org/spreadsheetml/2006/main" xmlns:r="http://schemas.openxmlformats.org/officeDocument/2006/relationships">
  <sheetPr>
    <pageSetUpPr fitToPage="1"/>
  </sheetPr>
  <dimension ref="B1:BE9"/>
  <sheetViews>
    <sheetView view="pageBreakPreview" zoomScale="60" zoomScaleNormal="9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Z18" sqref="Z18"/>
    </sheetView>
  </sheetViews>
  <sheetFormatPr defaultColWidth="9.00390625" defaultRowHeight="13.5"/>
  <cols>
    <col min="1" max="1" width="8.875" style="183" customWidth="1"/>
    <col min="2" max="2" width="22.50390625" style="183" customWidth="1"/>
    <col min="3" max="3" width="8.75390625" style="183" customWidth="1"/>
    <col min="4" max="4" width="7.875" style="183" customWidth="1"/>
    <col min="5" max="17" width="6.25390625" style="183" customWidth="1"/>
    <col min="18" max="33" width="5.875" style="183" customWidth="1"/>
    <col min="34" max="34" width="7.00390625" style="183" customWidth="1"/>
    <col min="35" max="40" width="5.875" style="183" customWidth="1"/>
    <col min="41" max="41" width="6.625" style="183" customWidth="1"/>
    <col min="42" max="47" width="5.875" style="183" customWidth="1"/>
    <col min="48" max="48" width="6.00390625" style="183" customWidth="1"/>
    <col min="49" max="57" width="6.125" style="183" customWidth="1"/>
    <col min="58" max="16384" width="8.875" style="183" customWidth="1"/>
  </cols>
  <sheetData>
    <row r="1" spans="2:57" s="154" customFormat="1" ht="24" customHeight="1" thickBot="1">
      <c r="B1" s="153" t="s">
        <v>119</v>
      </c>
      <c r="C1" s="334"/>
      <c r="BE1" s="155" t="s">
        <v>55</v>
      </c>
    </row>
    <row r="2" spans="2:57" s="334" customFormat="1" ht="42" customHeight="1" thickTop="1">
      <c r="B2" s="184"/>
      <c r="C2" s="630" t="s">
        <v>56</v>
      </c>
      <c r="D2" s="632" t="s">
        <v>120</v>
      </c>
      <c r="E2" s="553" t="s">
        <v>121</v>
      </c>
      <c r="F2" s="614"/>
      <c r="G2" s="614"/>
      <c r="H2" s="614"/>
      <c r="I2" s="614"/>
      <c r="J2" s="614"/>
      <c r="K2" s="614"/>
      <c r="L2" s="614"/>
      <c r="M2" s="614"/>
      <c r="N2" s="614"/>
      <c r="O2" s="614"/>
      <c r="P2" s="614"/>
      <c r="Q2" s="590"/>
      <c r="R2" s="589" t="s">
        <v>122</v>
      </c>
      <c r="S2" s="614"/>
      <c r="T2" s="614"/>
      <c r="U2" s="614"/>
      <c r="V2" s="614"/>
      <c r="W2" s="614"/>
      <c r="X2" s="614"/>
      <c r="Y2" s="614"/>
      <c r="Z2" s="590"/>
      <c r="AA2" s="635" t="s">
        <v>123</v>
      </c>
      <c r="AB2" s="629" t="s">
        <v>124</v>
      </c>
      <c r="AC2" s="615"/>
      <c r="AD2" s="615"/>
      <c r="AE2" s="616"/>
      <c r="AF2" s="625" t="s">
        <v>125</v>
      </c>
      <c r="AG2" s="628" t="s">
        <v>126</v>
      </c>
      <c r="AH2" s="615" t="s">
        <v>127</v>
      </c>
      <c r="AI2" s="615"/>
      <c r="AJ2" s="629" t="s">
        <v>128</v>
      </c>
      <c r="AK2" s="616"/>
      <c r="AL2" s="625" t="s">
        <v>129</v>
      </c>
      <c r="AM2" s="629" t="s">
        <v>130</v>
      </c>
      <c r="AN2" s="615"/>
      <c r="AO2" s="615"/>
      <c r="AP2" s="616"/>
      <c r="AQ2" s="589" t="s">
        <v>131</v>
      </c>
      <c r="AR2" s="614"/>
      <c r="AS2" s="614"/>
      <c r="AT2" s="614"/>
      <c r="AU2" s="614"/>
      <c r="AV2" s="590"/>
      <c r="AW2" s="589" t="s">
        <v>132</v>
      </c>
      <c r="AX2" s="614"/>
      <c r="AY2" s="614"/>
      <c r="AZ2" s="614"/>
      <c r="BA2" s="590"/>
      <c r="BB2" s="615" t="s">
        <v>133</v>
      </c>
      <c r="BC2" s="615"/>
      <c r="BD2" s="615"/>
      <c r="BE2" s="616"/>
    </row>
    <row r="3" spans="2:57" s="334" customFormat="1" ht="44.25" customHeight="1">
      <c r="B3" s="185"/>
      <c r="C3" s="631"/>
      <c r="D3" s="633"/>
      <c r="E3" s="554" t="s">
        <v>134</v>
      </c>
      <c r="F3" s="617"/>
      <c r="G3" s="554" t="s">
        <v>135</v>
      </c>
      <c r="H3" s="605"/>
      <c r="I3" s="605"/>
      <c r="J3" s="605"/>
      <c r="K3" s="605"/>
      <c r="L3" s="605"/>
      <c r="M3" s="605"/>
      <c r="N3" s="605"/>
      <c r="O3" s="617"/>
      <c r="P3" s="554" t="s">
        <v>136</v>
      </c>
      <c r="Q3" s="606"/>
      <c r="R3" s="618" t="s">
        <v>137</v>
      </c>
      <c r="S3" s="619"/>
      <c r="T3" s="619"/>
      <c r="U3" s="620"/>
      <c r="V3" s="621" t="s">
        <v>138</v>
      </c>
      <c r="W3" s="621"/>
      <c r="X3" s="621"/>
      <c r="Y3" s="621"/>
      <c r="Z3" s="622"/>
      <c r="AA3" s="636"/>
      <c r="AB3" s="220"/>
      <c r="AC3" s="599" t="s">
        <v>139</v>
      </c>
      <c r="AD3" s="599" t="s">
        <v>140</v>
      </c>
      <c r="AE3" s="583" t="s">
        <v>141</v>
      </c>
      <c r="AF3" s="626"/>
      <c r="AG3" s="584"/>
      <c r="AH3" s="221"/>
      <c r="AI3" s="599" t="s">
        <v>142</v>
      </c>
      <c r="AJ3" s="422"/>
      <c r="AK3" s="583" t="s">
        <v>143</v>
      </c>
      <c r="AL3" s="626"/>
      <c r="AM3" s="586" t="s">
        <v>144</v>
      </c>
      <c r="AN3" s="594" t="s">
        <v>145</v>
      </c>
      <c r="AO3" s="600" t="s">
        <v>146</v>
      </c>
      <c r="AP3" s="608" t="s">
        <v>147</v>
      </c>
      <c r="AQ3" s="586" t="s">
        <v>148</v>
      </c>
      <c r="AR3" s="611" t="s">
        <v>149</v>
      </c>
      <c r="AS3" s="554" t="s">
        <v>142</v>
      </c>
      <c r="AT3" s="605"/>
      <c r="AU3" s="554" t="s">
        <v>150</v>
      </c>
      <c r="AV3" s="606"/>
      <c r="AW3" s="586" t="s">
        <v>151</v>
      </c>
      <c r="AX3" s="594" t="s">
        <v>152</v>
      </c>
      <c r="AY3" s="594" t="s">
        <v>153</v>
      </c>
      <c r="AZ3" s="594" t="s">
        <v>154</v>
      </c>
      <c r="BA3" s="604" t="s">
        <v>155</v>
      </c>
      <c r="BB3" s="423"/>
      <c r="BC3" s="554" t="s">
        <v>156</v>
      </c>
      <c r="BD3" s="605"/>
      <c r="BE3" s="606"/>
    </row>
    <row r="4" spans="2:57" s="334" customFormat="1" ht="27" customHeight="1">
      <c r="B4" s="185"/>
      <c r="C4" s="631"/>
      <c r="D4" s="633"/>
      <c r="E4" s="594" t="s">
        <v>157</v>
      </c>
      <c r="F4" s="594" t="s">
        <v>72</v>
      </c>
      <c r="G4" s="594" t="s">
        <v>78</v>
      </c>
      <c r="H4" s="594" t="s">
        <v>158</v>
      </c>
      <c r="I4" s="594" t="s">
        <v>159</v>
      </c>
      <c r="J4" s="594" t="s">
        <v>80</v>
      </c>
      <c r="K4" s="594" t="s">
        <v>160</v>
      </c>
      <c r="L4" s="594" t="s">
        <v>82</v>
      </c>
      <c r="M4" s="594" t="s">
        <v>161</v>
      </c>
      <c r="N4" s="594" t="s">
        <v>162</v>
      </c>
      <c r="O4" s="594" t="s">
        <v>72</v>
      </c>
      <c r="P4" s="594" t="s">
        <v>163</v>
      </c>
      <c r="Q4" s="583" t="s">
        <v>164</v>
      </c>
      <c r="R4" s="603" t="s">
        <v>165</v>
      </c>
      <c r="S4" s="517" t="s">
        <v>166</v>
      </c>
      <c r="T4" s="517" t="s">
        <v>167</v>
      </c>
      <c r="U4" s="598" t="s">
        <v>168</v>
      </c>
      <c r="V4" s="517" t="s">
        <v>169</v>
      </c>
      <c r="W4" s="517" t="s">
        <v>152</v>
      </c>
      <c r="X4" s="517" t="s">
        <v>153</v>
      </c>
      <c r="Y4" s="598" t="s">
        <v>154</v>
      </c>
      <c r="Z4" s="518" t="s">
        <v>155</v>
      </c>
      <c r="AA4" s="636"/>
      <c r="AB4" s="220"/>
      <c r="AC4" s="623"/>
      <c r="AD4" s="623"/>
      <c r="AE4" s="584"/>
      <c r="AF4" s="626"/>
      <c r="AG4" s="584"/>
      <c r="AH4" s="221"/>
      <c r="AI4" s="623"/>
      <c r="AJ4" s="422"/>
      <c r="AK4" s="584"/>
      <c r="AL4" s="626"/>
      <c r="AM4" s="587"/>
      <c r="AN4" s="602"/>
      <c r="AO4" s="607"/>
      <c r="AP4" s="609"/>
      <c r="AQ4" s="587"/>
      <c r="AR4" s="612"/>
      <c r="AS4" s="594" t="s">
        <v>170</v>
      </c>
      <c r="AT4" s="594" t="s">
        <v>171</v>
      </c>
      <c r="AU4" s="594" t="s">
        <v>172</v>
      </c>
      <c r="AV4" s="596" t="s">
        <v>72</v>
      </c>
      <c r="AW4" s="587"/>
      <c r="AX4" s="602"/>
      <c r="AY4" s="602"/>
      <c r="AZ4" s="602"/>
      <c r="BA4" s="604"/>
      <c r="BB4" s="423"/>
      <c r="BC4" s="600" t="s">
        <v>173</v>
      </c>
      <c r="BD4" s="600" t="s">
        <v>174</v>
      </c>
      <c r="BE4" s="583" t="s">
        <v>72</v>
      </c>
    </row>
    <row r="5" spans="2:57" s="156" customFormat="1" ht="171" customHeight="1">
      <c r="B5" s="186"/>
      <c r="C5" s="631"/>
      <c r="D5" s="634"/>
      <c r="E5" s="595"/>
      <c r="F5" s="595"/>
      <c r="G5" s="595"/>
      <c r="H5" s="595"/>
      <c r="I5" s="595"/>
      <c r="J5" s="595"/>
      <c r="K5" s="595"/>
      <c r="L5" s="595"/>
      <c r="M5" s="595"/>
      <c r="N5" s="595"/>
      <c r="O5" s="595"/>
      <c r="P5" s="595"/>
      <c r="Q5" s="585"/>
      <c r="R5" s="586"/>
      <c r="S5" s="594"/>
      <c r="T5" s="594"/>
      <c r="U5" s="599"/>
      <c r="V5" s="594"/>
      <c r="W5" s="594"/>
      <c r="X5" s="594"/>
      <c r="Y5" s="599"/>
      <c r="Z5" s="583"/>
      <c r="AA5" s="637"/>
      <c r="AB5" s="222"/>
      <c r="AC5" s="624"/>
      <c r="AD5" s="624"/>
      <c r="AE5" s="585"/>
      <c r="AF5" s="627"/>
      <c r="AG5" s="585"/>
      <c r="AH5" s="223"/>
      <c r="AI5" s="624"/>
      <c r="AJ5" s="426"/>
      <c r="AK5" s="585"/>
      <c r="AL5" s="627"/>
      <c r="AM5" s="588"/>
      <c r="AN5" s="595"/>
      <c r="AO5" s="601"/>
      <c r="AP5" s="610"/>
      <c r="AQ5" s="588"/>
      <c r="AR5" s="613"/>
      <c r="AS5" s="595"/>
      <c r="AT5" s="595"/>
      <c r="AU5" s="595"/>
      <c r="AV5" s="597"/>
      <c r="AW5" s="588"/>
      <c r="AX5" s="595"/>
      <c r="AY5" s="595"/>
      <c r="AZ5" s="595"/>
      <c r="BA5" s="597"/>
      <c r="BB5" s="418"/>
      <c r="BC5" s="601"/>
      <c r="BD5" s="601"/>
      <c r="BE5" s="585"/>
    </row>
    <row r="6" spans="2:57" s="154" customFormat="1" ht="21" customHeight="1">
      <c r="B6" s="158" t="s">
        <v>344</v>
      </c>
      <c r="C6" s="159">
        <v>9101</v>
      </c>
      <c r="D6" s="446">
        <v>1641</v>
      </c>
      <c r="E6" s="160">
        <v>1576</v>
      </c>
      <c r="F6" s="160">
        <v>349</v>
      </c>
      <c r="G6" s="160">
        <v>303</v>
      </c>
      <c r="H6" s="160">
        <v>0</v>
      </c>
      <c r="I6" s="160">
        <v>0</v>
      </c>
      <c r="J6" s="160">
        <v>0</v>
      </c>
      <c r="K6" s="160">
        <v>0</v>
      </c>
      <c r="L6" s="160">
        <v>0</v>
      </c>
      <c r="M6" s="160">
        <v>2</v>
      </c>
      <c r="N6" s="160">
        <v>20</v>
      </c>
      <c r="O6" s="160">
        <v>139</v>
      </c>
      <c r="P6" s="160">
        <v>1607</v>
      </c>
      <c r="Q6" s="161">
        <v>211</v>
      </c>
      <c r="R6" s="158">
        <v>361</v>
      </c>
      <c r="S6" s="160">
        <v>334</v>
      </c>
      <c r="T6" s="160">
        <v>43</v>
      </c>
      <c r="U6" s="160">
        <v>10</v>
      </c>
      <c r="V6" s="160">
        <v>445</v>
      </c>
      <c r="W6" s="160">
        <v>168</v>
      </c>
      <c r="X6" s="160">
        <v>36</v>
      </c>
      <c r="Y6" s="160">
        <v>13</v>
      </c>
      <c r="Z6" s="161">
        <v>22</v>
      </c>
      <c r="AA6" s="162">
        <v>58</v>
      </c>
      <c r="AB6" s="158">
        <v>7</v>
      </c>
      <c r="AC6" s="160">
        <v>7</v>
      </c>
      <c r="AD6" s="160">
        <v>0</v>
      </c>
      <c r="AE6" s="161">
        <v>0</v>
      </c>
      <c r="AF6" s="369">
        <v>6357</v>
      </c>
      <c r="AG6" s="161">
        <v>2054</v>
      </c>
      <c r="AH6" s="187">
        <v>659</v>
      </c>
      <c r="AI6" s="159">
        <v>332</v>
      </c>
      <c r="AJ6" s="158">
        <v>26</v>
      </c>
      <c r="AK6" s="161">
        <v>18</v>
      </c>
      <c r="AL6" s="369">
        <v>219</v>
      </c>
      <c r="AM6" s="158">
        <v>8</v>
      </c>
      <c r="AN6" s="160">
        <v>49</v>
      </c>
      <c r="AO6" s="160">
        <v>50</v>
      </c>
      <c r="AP6" s="161">
        <v>0</v>
      </c>
      <c r="AQ6" s="158">
        <v>61</v>
      </c>
      <c r="AR6" s="160">
        <v>108</v>
      </c>
      <c r="AS6" s="160">
        <v>42</v>
      </c>
      <c r="AT6" s="160">
        <v>91</v>
      </c>
      <c r="AU6" s="160">
        <v>0</v>
      </c>
      <c r="AV6" s="161">
        <v>9</v>
      </c>
      <c r="AW6" s="158">
        <v>29</v>
      </c>
      <c r="AX6" s="160">
        <v>36</v>
      </c>
      <c r="AY6" s="160">
        <v>10</v>
      </c>
      <c r="AZ6" s="160">
        <v>4</v>
      </c>
      <c r="BA6" s="161">
        <v>17</v>
      </c>
      <c r="BB6" s="187">
        <v>25</v>
      </c>
      <c r="BC6" s="160">
        <v>18</v>
      </c>
      <c r="BD6" s="160">
        <v>0</v>
      </c>
      <c r="BE6" s="161">
        <v>0</v>
      </c>
    </row>
    <row r="7" spans="2:57" s="154" customFormat="1" ht="21" customHeight="1">
      <c r="B7" s="158" t="s">
        <v>345</v>
      </c>
      <c r="C7" s="159">
        <v>2321</v>
      </c>
      <c r="D7" s="446">
        <v>888</v>
      </c>
      <c r="E7" s="160">
        <v>641</v>
      </c>
      <c r="F7" s="160">
        <v>276</v>
      </c>
      <c r="G7" s="160">
        <v>255</v>
      </c>
      <c r="H7" s="160">
        <v>1</v>
      </c>
      <c r="I7" s="160">
        <v>0</v>
      </c>
      <c r="J7" s="160">
        <v>1</v>
      </c>
      <c r="K7" s="160">
        <v>0</v>
      </c>
      <c r="L7" s="160">
        <v>0</v>
      </c>
      <c r="M7" s="160">
        <v>0</v>
      </c>
      <c r="N7" s="160">
        <v>19</v>
      </c>
      <c r="O7" s="160">
        <v>1</v>
      </c>
      <c r="P7" s="160">
        <v>704</v>
      </c>
      <c r="Q7" s="161">
        <v>206</v>
      </c>
      <c r="R7" s="158">
        <v>264</v>
      </c>
      <c r="S7" s="160">
        <v>152</v>
      </c>
      <c r="T7" s="160">
        <v>21</v>
      </c>
      <c r="U7" s="160">
        <v>0</v>
      </c>
      <c r="V7" s="160">
        <v>137</v>
      </c>
      <c r="W7" s="160">
        <v>137</v>
      </c>
      <c r="X7" s="160">
        <v>84</v>
      </c>
      <c r="Y7" s="160">
        <v>31</v>
      </c>
      <c r="Z7" s="161">
        <v>23</v>
      </c>
      <c r="AA7" s="162">
        <v>19</v>
      </c>
      <c r="AB7" s="158">
        <v>4</v>
      </c>
      <c r="AC7" s="160">
        <v>0</v>
      </c>
      <c r="AD7" s="160">
        <v>4</v>
      </c>
      <c r="AE7" s="161">
        <v>0</v>
      </c>
      <c r="AF7" s="369">
        <v>1394</v>
      </c>
      <c r="AG7" s="161">
        <v>782</v>
      </c>
      <c r="AH7" s="187">
        <v>326</v>
      </c>
      <c r="AI7" s="159">
        <v>238</v>
      </c>
      <c r="AJ7" s="158">
        <v>43</v>
      </c>
      <c r="AK7" s="161">
        <v>40</v>
      </c>
      <c r="AL7" s="369">
        <v>135</v>
      </c>
      <c r="AM7" s="158">
        <v>4</v>
      </c>
      <c r="AN7" s="160">
        <v>13</v>
      </c>
      <c r="AO7" s="160">
        <v>12</v>
      </c>
      <c r="AP7" s="161">
        <v>1</v>
      </c>
      <c r="AQ7" s="158">
        <v>41</v>
      </c>
      <c r="AR7" s="160">
        <v>57</v>
      </c>
      <c r="AS7" s="160">
        <v>37</v>
      </c>
      <c r="AT7" s="160">
        <v>48</v>
      </c>
      <c r="AU7" s="160">
        <v>2</v>
      </c>
      <c r="AV7" s="161">
        <v>4</v>
      </c>
      <c r="AW7" s="158">
        <v>15</v>
      </c>
      <c r="AX7" s="160">
        <v>15</v>
      </c>
      <c r="AY7" s="160">
        <v>4</v>
      </c>
      <c r="AZ7" s="160">
        <v>0</v>
      </c>
      <c r="BA7" s="161">
        <v>9</v>
      </c>
      <c r="BB7" s="187">
        <v>12</v>
      </c>
      <c r="BC7" s="160">
        <v>3</v>
      </c>
      <c r="BD7" s="160">
        <v>0</v>
      </c>
      <c r="BE7" s="161">
        <v>8</v>
      </c>
    </row>
    <row r="8" spans="2:57" s="154" customFormat="1" ht="21" customHeight="1" thickBot="1">
      <c r="B8" s="166" t="s">
        <v>346</v>
      </c>
      <c r="C8" s="167">
        <v>1982</v>
      </c>
      <c r="D8" s="447">
        <v>433</v>
      </c>
      <c r="E8" s="168">
        <v>316</v>
      </c>
      <c r="F8" s="168">
        <v>136</v>
      </c>
      <c r="G8" s="168">
        <v>136</v>
      </c>
      <c r="H8" s="168">
        <v>0</v>
      </c>
      <c r="I8" s="168">
        <v>0</v>
      </c>
      <c r="J8" s="168">
        <v>0</v>
      </c>
      <c r="K8" s="168">
        <v>0</v>
      </c>
      <c r="L8" s="168">
        <v>0</v>
      </c>
      <c r="M8" s="168">
        <v>0</v>
      </c>
      <c r="N8" s="168">
        <v>19</v>
      </c>
      <c r="O8" s="168">
        <v>0</v>
      </c>
      <c r="P8" s="168">
        <v>319</v>
      </c>
      <c r="Q8" s="169">
        <v>133</v>
      </c>
      <c r="R8" s="166">
        <v>86</v>
      </c>
      <c r="S8" s="168">
        <v>111</v>
      </c>
      <c r="T8" s="168">
        <v>11</v>
      </c>
      <c r="U8" s="168">
        <v>1</v>
      </c>
      <c r="V8" s="168">
        <v>48</v>
      </c>
      <c r="W8" s="168">
        <v>45</v>
      </c>
      <c r="X8" s="168">
        <v>37</v>
      </c>
      <c r="Y8" s="168">
        <v>19</v>
      </c>
      <c r="Z8" s="169">
        <v>37</v>
      </c>
      <c r="AA8" s="170">
        <v>12</v>
      </c>
      <c r="AB8" s="166">
        <v>0</v>
      </c>
      <c r="AC8" s="168">
        <v>0</v>
      </c>
      <c r="AD8" s="168">
        <v>0</v>
      </c>
      <c r="AE8" s="169">
        <v>0</v>
      </c>
      <c r="AF8" s="371">
        <v>1516</v>
      </c>
      <c r="AG8" s="169">
        <v>495</v>
      </c>
      <c r="AH8" s="188">
        <v>135</v>
      </c>
      <c r="AI8" s="167">
        <v>70</v>
      </c>
      <c r="AJ8" s="166">
        <v>9</v>
      </c>
      <c r="AK8" s="169">
        <v>8</v>
      </c>
      <c r="AL8" s="371">
        <v>15</v>
      </c>
      <c r="AM8" s="166">
        <v>1</v>
      </c>
      <c r="AN8" s="168">
        <v>2</v>
      </c>
      <c r="AO8" s="168">
        <v>3</v>
      </c>
      <c r="AP8" s="169">
        <v>0</v>
      </c>
      <c r="AQ8" s="166">
        <v>17</v>
      </c>
      <c r="AR8" s="168">
        <v>21</v>
      </c>
      <c r="AS8" s="168">
        <v>9</v>
      </c>
      <c r="AT8" s="168">
        <v>14</v>
      </c>
      <c r="AU8" s="168">
        <v>4</v>
      </c>
      <c r="AV8" s="169">
        <v>0</v>
      </c>
      <c r="AW8" s="166">
        <v>1</v>
      </c>
      <c r="AX8" s="168">
        <v>6</v>
      </c>
      <c r="AY8" s="168">
        <v>5</v>
      </c>
      <c r="AZ8" s="168">
        <v>2</v>
      </c>
      <c r="BA8" s="169">
        <v>2</v>
      </c>
      <c r="BB8" s="188">
        <v>4</v>
      </c>
      <c r="BC8" s="168">
        <v>4</v>
      </c>
      <c r="BD8" s="168">
        <v>0</v>
      </c>
      <c r="BE8" s="169">
        <v>0</v>
      </c>
    </row>
    <row r="9" spans="2:57" s="154" customFormat="1" ht="21" customHeight="1" thickBot="1" thickTop="1">
      <c r="B9" s="174" t="s">
        <v>93</v>
      </c>
      <c r="C9" s="175">
        <f aca="true" t="shared" si="0" ref="C9:AH9">SUM(C6:C8)</f>
        <v>13404</v>
      </c>
      <c r="D9" s="448">
        <f t="shared" si="0"/>
        <v>2962</v>
      </c>
      <c r="E9" s="177">
        <f t="shared" si="0"/>
        <v>2533</v>
      </c>
      <c r="F9" s="177">
        <f t="shared" si="0"/>
        <v>761</v>
      </c>
      <c r="G9" s="177">
        <f t="shared" si="0"/>
        <v>694</v>
      </c>
      <c r="H9" s="177">
        <f t="shared" si="0"/>
        <v>1</v>
      </c>
      <c r="I9" s="177">
        <f t="shared" si="0"/>
        <v>0</v>
      </c>
      <c r="J9" s="177">
        <f t="shared" si="0"/>
        <v>1</v>
      </c>
      <c r="K9" s="177">
        <f t="shared" si="0"/>
        <v>0</v>
      </c>
      <c r="L9" s="177">
        <f t="shared" si="0"/>
        <v>0</v>
      </c>
      <c r="M9" s="177">
        <f t="shared" si="0"/>
        <v>2</v>
      </c>
      <c r="N9" s="177">
        <f t="shared" si="0"/>
        <v>58</v>
      </c>
      <c r="O9" s="177">
        <f t="shared" si="0"/>
        <v>140</v>
      </c>
      <c r="P9" s="177">
        <f t="shared" si="0"/>
        <v>2630</v>
      </c>
      <c r="Q9" s="178">
        <f t="shared" si="0"/>
        <v>550</v>
      </c>
      <c r="R9" s="176">
        <f t="shared" si="0"/>
        <v>711</v>
      </c>
      <c r="S9" s="177">
        <f t="shared" si="0"/>
        <v>597</v>
      </c>
      <c r="T9" s="177">
        <f t="shared" si="0"/>
        <v>75</v>
      </c>
      <c r="U9" s="177">
        <f t="shared" si="0"/>
        <v>11</v>
      </c>
      <c r="V9" s="177">
        <f t="shared" si="0"/>
        <v>630</v>
      </c>
      <c r="W9" s="177">
        <f t="shared" si="0"/>
        <v>350</v>
      </c>
      <c r="X9" s="177">
        <f t="shared" si="0"/>
        <v>157</v>
      </c>
      <c r="Y9" s="177">
        <f t="shared" si="0"/>
        <v>63</v>
      </c>
      <c r="Z9" s="178">
        <f t="shared" si="0"/>
        <v>82</v>
      </c>
      <c r="AA9" s="179">
        <f t="shared" si="0"/>
        <v>89</v>
      </c>
      <c r="AB9" s="176">
        <f t="shared" si="0"/>
        <v>11</v>
      </c>
      <c r="AC9" s="177">
        <f t="shared" si="0"/>
        <v>7</v>
      </c>
      <c r="AD9" s="177">
        <f t="shared" si="0"/>
        <v>4</v>
      </c>
      <c r="AE9" s="178">
        <f t="shared" si="0"/>
        <v>0</v>
      </c>
      <c r="AF9" s="225">
        <f t="shared" si="0"/>
        <v>9267</v>
      </c>
      <c r="AG9" s="178">
        <f t="shared" si="0"/>
        <v>3331</v>
      </c>
      <c r="AH9" s="189">
        <f t="shared" si="0"/>
        <v>1120</v>
      </c>
      <c r="AI9" s="175">
        <f aca="true" t="shared" si="1" ref="AI9:BE9">SUM(AI6:AI8)</f>
        <v>640</v>
      </c>
      <c r="AJ9" s="176">
        <f t="shared" si="1"/>
        <v>78</v>
      </c>
      <c r="AK9" s="178">
        <f t="shared" si="1"/>
        <v>66</v>
      </c>
      <c r="AL9" s="225">
        <f t="shared" si="1"/>
        <v>369</v>
      </c>
      <c r="AM9" s="176">
        <f t="shared" si="1"/>
        <v>13</v>
      </c>
      <c r="AN9" s="177">
        <f t="shared" si="1"/>
        <v>64</v>
      </c>
      <c r="AO9" s="177">
        <f t="shared" si="1"/>
        <v>65</v>
      </c>
      <c r="AP9" s="178">
        <f t="shared" si="1"/>
        <v>1</v>
      </c>
      <c r="AQ9" s="176">
        <f t="shared" si="1"/>
        <v>119</v>
      </c>
      <c r="AR9" s="177">
        <f t="shared" si="1"/>
        <v>186</v>
      </c>
      <c r="AS9" s="177">
        <f t="shared" si="1"/>
        <v>88</v>
      </c>
      <c r="AT9" s="177">
        <f t="shared" si="1"/>
        <v>153</v>
      </c>
      <c r="AU9" s="177">
        <f t="shared" si="1"/>
        <v>6</v>
      </c>
      <c r="AV9" s="178">
        <f t="shared" si="1"/>
        <v>13</v>
      </c>
      <c r="AW9" s="176">
        <f t="shared" si="1"/>
        <v>45</v>
      </c>
      <c r="AX9" s="177">
        <f t="shared" si="1"/>
        <v>57</v>
      </c>
      <c r="AY9" s="177">
        <f t="shared" si="1"/>
        <v>19</v>
      </c>
      <c r="AZ9" s="177">
        <f t="shared" si="1"/>
        <v>6</v>
      </c>
      <c r="BA9" s="178">
        <f t="shared" si="1"/>
        <v>28</v>
      </c>
      <c r="BB9" s="189">
        <f t="shared" si="1"/>
        <v>41</v>
      </c>
      <c r="BC9" s="177">
        <f t="shared" si="1"/>
        <v>25</v>
      </c>
      <c r="BD9" s="177">
        <f t="shared" si="1"/>
        <v>0</v>
      </c>
      <c r="BE9" s="178">
        <f t="shared" si="1"/>
        <v>8</v>
      </c>
    </row>
    <row r="10" ht="13.5" thickTop="1"/>
  </sheetData>
  <sheetProtection/>
  <mergeCells count="68">
    <mergeCell ref="C2:C5"/>
    <mergeCell ref="D2:D5"/>
    <mergeCell ref="E2:Q2"/>
    <mergeCell ref="R2:Z2"/>
    <mergeCell ref="AA2:AA5"/>
    <mergeCell ref="AB2:AE2"/>
    <mergeCell ref="AE3:AE5"/>
    <mergeCell ref="E4:E5"/>
    <mergeCell ref="F4:F5"/>
    <mergeCell ref="G4:G5"/>
    <mergeCell ref="AL2:AL5"/>
    <mergeCell ref="AM2:AP2"/>
    <mergeCell ref="AI3:AI5"/>
    <mergeCell ref="AK3:AK5"/>
    <mergeCell ref="AM3:AM5"/>
    <mergeCell ref="AN3:AN5"/>
    <mergeCell ref="AQ2:AV2"/>
    <mergeCell ref="AW2:BA2"/>
    <mergeCell ref="BB2:BE2"/>
    <mergeCell ref="E3:F3"/>
    <mergeCell ref="G3:O3"/>
    <mergeCell ref="P3:Q3"/>
    <mergeCell ref="R3:U3"/>
    <mergeCell ref="V3:Z3"/>
    <mergeCell ref="AC3:AC5"/>
    <mergeCell ref="AD3:AD5"/>
    <mergeCell ref="BA3:BA5"/>
    <mergeCell ref="BC3:BE3"/>
    <mergeCell ref="BD4:BD5"/>
    <mergeCell ref="BE4:BE5"/>
    <mergeCell ref="AO3:AO5"/>
    <mergeCell ref="AP3:AP5"/>
    <mergeCell ref="AQ3:AQ5"/>
    <mergeCell ref="AR3:AR5"/>
    <mergeCell ref="AS3:AT3"/>
    <mergeCell ref="AU3:AV3"/>
    <mergeCell ref="H4:H5"/>
    <mergeCell ref="I4:I5"/>
    <mergeCell ref="J4:J5"/>
    <mergeCell ref="K4:K5"/>
    <mergeCell ref="L4:L5"/>
    <mergeCell ref="M4:M5"/>
    <mergeCell ref="V4:V5"/>
    <mergeCell ref="W4:W5"/>
    <mergeCell ref="X4:X5"/>
    <mergeCell ref="Q4:Q5"/>
    <mergeCell ref="R4:R5"/>
    <mergeCell ref="S4:S5"/>
    <mergeCell ref="N4:N5"/>
    <mergeCell ref="O4:O5"/>
    <mergeCell ref="P4:P5"/>
    <mergeCell ref="BC4:BC5"/>
    <mergeCell ref="AW3:AW5"/>
    <mergeCell ref="AX3:AX5"/>
    <mergeCell ref="AY3:AY5"/>
    <mergeCell ref="AZ3:AZ5"/>
    <mergeCell ref="T4:T5"/>
    <mergeCell ref="U4:U5"/>
    <mergeCell ref="Z4:Z5"/>
    <mergeCell ref="AS4:AS5"/>
    <mergeCell ref="AT4:AT5"/>
    <mergeCell ref="AU4:AU5"/>
    <mergeCell ref="AV4:AV5"/>
    <mergeCell ref="Y4:Y5"/>
    <mergeCell ref="AF2:AF5"/>
    <mergeCell ref="AG2:AG5"/>
    <mergeCell ref="AH2:AI2"/>
    <mergeCell ref="AJ2:AK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19.xml><?xml version="1.0" encoding="utf-8"?>
<worksheet xmlns="http://schemas.openxmlformats.org/spreadsheetml/2006/main" xmlns:r="http://schemas.openxmlformats.org/officeDocument/2006/relationships">
  <sheetPr>
    <pageSetUpPr fitToPage="1"/>
  </sheetPr>
  <dimension ref="B1:BE9"/>
  <sheetViews>
    <sheetView view="pageBreakPreview" zoomScale="60" zoomScaleNormal="86"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O19" sqref="AO19"/>
    </sheetView>
  </sheetViews>
  <sheetFormatPr defaultColWidth="9.00390625" defaultRowHeight="13.5"/>
  <cols>
    <col min="1" max="1" width="8.875" style="183" customWidth="1"/>
    <col min="2" max="2" width="22.50390625" style="183" customWidth="1"/>
    <col min="3" max="3" width="7.625" style="183" customWidth="1"/>
    <col min="4" max="4" width="7.875" style="183" customWidth="1"/>
    <col min="5" max="17" width="6.25390625" style="183" customWidth="1"/>
    <col min="18" max="36" width="5.875" style="183" customWidth="1"/>
    <col min="37" max="37" width="6.75390625" style="183" customWidth="1"/>
    <col min="38" max="40" width="5.875" style="183" customWidth="1"/>
    <col min="41" max="41" width="9.00390625" style="183" customWidth="1"/>
    <col min="42" max="44" width="5.875" style="183" customWidth="1"/>
    <col min="45" max="45" width="6.625" style="183" customWidth="1"/>
    <col min="46" max="46" width="6.25390625" style="183" customWidth="1"/>
    <col min="47" max="47" width="5.875" style="183" customWidth="1"/>
    <col min="48" max="48" width="8.00390625" style="183" customWidth="1"/>
    <col min="49" max="57" width="6.125" style="183" customWidth="1"/>
    <col min="58" max="16384" width="8.875" style="183" customWidth="1"/>
  </cols>
  <sheetData>
    <row r="1" spans="2:57" s="154" customFormat="1" ht="24" customHeight="1" thickBot="1">
      <c r="B1" s="153" t="s">
        <v>175</v>
      </c>
      <c r="C1" s="334"/>
      <c r="BE1" s="155" t="s">
        <v>55</v>
      </c>
    </row>
    <row r="2" spans="2:57" s="334" customFormat="1" ht="36" customHeight="1" thickTop="1">
      <c r="B2" s="184"/>
      <c r="C2" s="658" t="s">
        <v>176</v>
      </c>
      <c r="D2" s="657" t="s">
        <v>120</v>
      </c>
      <c r="E2" s="534" t="s">
        <v>121</v>
      </c>
      <c r="F2" s="572"/>
      <c r="G2" s="572"/>
      <c r="H2" s="572"/>
      <c r="I2" s="572"/>
      <c r="J2" s="572"/>
      <c r="K2" s="572"/>
      <c r="L2" s="572"/>
      <c r="M2" s="572"/>
      <c r="N2" s="572"/>
      <c r="O2" s="572"/>
      <c r="P2" s="572"/>
      <c r="Q2" s="561"/>
      <c r="R2" s="571" t="s">
        <v>122</v>
      </c>
      <c r="S2" s="572"/>
      <c r="T2" s="572"/>
      <c r="U2" s="572"/>
      <c r="V2" s="572"/>
      <c r="W2" s="572"/>
      <c r="X2" s="572"/>
      <c r="Y2" s="572"/>
      <c r="Z2" s="561"/>
      <c r="AA2" s="659" t="s">
        <v>123</v>
      </c>
      <c r="AB2" s="570" t="s">
        <v>124</v>
      </c>
      <c r="AC2" s="557"/>
      <c r="AD2" s="557"/>
      <c r="AE2" s="558"/>
      <c r="AF2" s="657" t="s">
        <v>125</v>
      </c>
      <c r="AG2" s="658" t="s">
        <v>126</v>
      </c>
      <c r="AH2" s="570" t="s">
        <v>177</v>
      </c>
      <c r="AI2" s="558"/>
      <c r="AJ2" s="570" t="s">
        <v>128</v>
      </c>
      <c r="AK2" s="558"/>
      <c r="AL2" s="571" t="s">
        <v>130</v>
      </c>
      <c r="AM2" s="572"/>
      <c r="AN2" s="572"/>
      <c r="AO2" s="561"/>
      <c r="AP2" s="659" t="s">
        <v>129</v>
      </c>
      <c r="AQ2" s="571" t="s">
        <v>131</v>
      </c>
      <c r="AR2" s="572"/>
      <c r="AS2" s="572"/>
      <c r="AT2" s="572"/>
      <c r="AU2" s="572"/>
      <c r="AV2" s="561"/>
      <c r="AW2" s="571" t="s">
        <v>132</v>
      </c>
      <c r="AX2" s="572"/>
      <c r="AY2" s="572"/>
      <c r="AZ2" s="572"/>
      <c r="BA2" s="561"/>
      <c r="BB2" s="629" t="s">
        <v>178</v>
      </c>
      <c r="BC2" s="615"/>
      <c r="BD2" s="615"/>
      <c r="BE2" s="616"/>
    </row>
    <row r="3" spans="2:57" s="334" customFormat="1" ht="44.25" customHeight="1">
      <c r="B3" s="185"/>
      <c r="C3" s="648"/>
      <c r="D3" s="645"/>
      <c r="E3" s="554" t="s">
        <v>134</v>
      </c>
      <c r="F3" s="617"/>
      <c r="G3" s="554" t="s">
        <v>135</v>
      </c>
      <c r="H3" s="605"/>
      <c r="I3" s="605"/>
      <c r="J3" s="605"/>
      <c r="K3" s="605"/>
      <c r="L3" s="605"/>
      <c r="M3" s="605"/>
      <c r="N3" s="605"/>
      <c r="O3" s="617"/>
      <c r="P3" s="554" t="s">
        <v>136</v>
      </c>
      <c r="Q3" s="606"/>
      <c r="R3" s="654" t="s">
        <v>137</v>
      </c>
      <c r="S3" s="655"/>
      <c r="T3" s="655"/>
      <c r="U3" s="653"/>
      <c r="V3" s="535" t="s">
        <v>138</v>
      </c>
      <c r="W3" s="655"/>
      <c r="X3" s="655"/>
      <c r="Y3" s="655"/>
      <c r="Z3" s="656"/>
      <c r="AA3" s="660"/>
      <c r="AB3" s="226"/>
      <c r="AC3" s="640" t="s">
        <v>139</v>
      </c>
      <c r="AD3" s="640" t="s">
        <v>140</v>
      </c>
      <c r="AE3" s="638" t="s">
        <v>141</v>
      </c>
      <c r="AF3" s="645"/>
      <c r="AG3" s="648"/>
      <c r="AH3" s="227"/>
      <c r="AI3" s="638" t="s">
        <v>142</v>
      </c>
      <c r="AJ3" s="411"/>
      <c r="AK3" s="638" t="s">
        <v>143</v>
      </c>
      <c r="AL3" s="644" t="s">
        <v>144</v>
      </c>
      <c r="AM3" s="640" t="s">
        <v>145</v>
      </c>
      <c r="AN3" s="642" t="s">
        <v>146</v>
      </c>
      <c r="AO3" s="650" t="s">
        <v>147</v>
      </c>
      <c r="AP3" s="660"/>
      <c r="AQ3" s="644" t="s">
        <v>148</v>
      </c>
      <c r="AR3" s="640" t="s">
        <v>149</v>
      </c>
      <c r="AS3" s="535" t="s">
        <v>142</v>
      </c>
      <c r="AT3" s="653"/>
      <c r="AU3" s="554" t="s">
        <v>150</v>
      </c>
      <c r="AV3" s="606"/>
      <c r="AW3" s="644" t="s">
        <v>151</v>
      </c>
      <c r="AX3" s="640" t="s">
        <v>152</v>
      </c>
      <c r="AY3" s="640" t="s">
        <v>153</v>
      </c>
      <c r="AZ3" s="640" t="s">
        <v>154</v>
      </c>
      <c r="BA3" s="638" t="s">
        <v>155</v>
      </c>
      <c r="BB3" s="412"/>
      <c r="BC3" s="554" t="s">
        <v>156</v>
      </c>
      <c r="BD3" s="605"/>
      <c r="BE3" s="606"/>
    </row>
    <row r="4" spans="2:57" s="334" customFormat="1" ht="27" customHeight="1">
      <c r="B4" s="185"/>
      <c r="C4" s="648"/>
      <c r="D4" s="645"/>
      <c r="E4" s="640" t="s">
        <v>157</v>
      </c>
      <c r="F4" s="640" t="s">
        <v>72</v>
      </c>
      <c r="G4" s="640" t="s">
        <v>78</v>
      </c>
      <c r="H4" s="640" t="s">
        <v>158</v>
      </c>
      <c r="I4" s="640" t="s">
        <v>159</v>
      </c>
      <c r="J4" s="640" t="s">
        <v>80</v>
      </c>
      <c r="K4" s="640" t="s">
        <v>160</v>
      </c>
      <c r="L4" s="640" t="s">
        <v>82</v>
      </c>
      <c r="M4" s="640" t="s">
        <v>161</v>
      </c>
      <c r="N4" s="640" t="s">
        <v>162</v>
      </c>
      <c r="O4" s="640" t="s">
        <v>72</v>
      </c>
      <c r="P4" s="640" t="s">
        <v>163</v>
      </c>
      <c r="Q4" s="638" t="s">
        <v>164</v>
      </c>
      <c r="R4" s="644" t="s">
        <v>165</v>
      </c>
      <c r="S4" s="640" t="s">
        <v>166</v>
      </c>
      <c r="T4" s="640" t="s">
        <v>167</v>
      </c>
      <c r="U4" s="640" t="s">
        <v>168</v>
      </c>
      <c r="V4" s="640" t="s">
        <v>169</v>
      </c>
      <c r="W4" s="640" t="s">
        <v>152</v>
      </c>
      <c r="X4" s="640" t="s">
        <v>153</v>
      </c>
      <c r="Y4" s="640" t="s">
        <v>154</v>
      </c>
      <c r="Z4" s="638" t="s">
        <v>155</v>
      </c>
      <c r="AA4" s="660"/>
      <c r="AB4" s="226"/>
      <c r="AC4" s="647"/>
      <c r="AD4" s="647"/>
      <c r="AE4" s="648"/>
      <c r="AF4" s="645"/>
      <c r="AG4" s="648"/>
      <c r="AH4" s="227"/>
      <c r="AI4" s="648"/>
      <c r="AJ4" s="411"/>
      <c r="AK4" s="648"/>
      <c r="AL4" s="645"/>
      <c r="AM4" s="647"/>
      <c r="AN4" s="649"/>
      <c r="AO4" s="651"/>
      <c r="AP4" s="660"/>
      <c r="AQ4" s="645"/>
      <c r="AR4" s="647"/>
      <c r="AS4" s="640" t="s">
        <v>170</v>
      </c>
      <c r="AT4" s="640" t="s">
        <v>171</v>
      </c>
      <c r="AU4" s="594" t="s">
        <v>172</v>
      </c>
      <c r="AV4" s="638" t="s">
        <v>72</v>
      </c>
      <c r="AW4" s="645"/>
      <c r="AX4" s="647"/>
      <c r="AY4" s="647"/>
      <c r="AZ4" s="647"/>
      <c r="BA4" s="648"/>
      <c r="BB4" s="412"/>
      <c r="BC4" s="642" t="s">
        <v>173</v>
      </c>
      <c r="BD4" s="642" t="s">
        <v>174</v>
      </c>
      <c r="BE4" s="638" t="s">
        <v>72</v>
      </c>
    </row>
    <row r="5" spans="2:57" s="156" customFormat="1" ht="171" customHeight="1">
      <c r="B5" s="186"/>
      <c r="C5" s="639"/>
      <c r="D5" s="646"/>
      <c r="E5" s="641"/>
      <c r="F5" s="641"/>
      <c r="G5" s="641"/>
      <c r="H5" s="641"/>
      <c r="I5" s="641"/>
      <c r="J5" s="641"/>
      <c r="K5" s="641"/>
      <c r="L5" s="641"/>
      <c r="M5" s="641"/>
      <c r="N5" s="641"/>
      <c r="O5" s="641"/>
      <c r="P5" s="641"/>
      <c r="Q5" s="639"/>
      <c r="R5" s="646"/>
      <c r="S5" s="641"/>
      <c r="T5" s="641"/>
      <c r="U5" s="641"/>
      <c r="V5" s="641"/>
      <c r="W5" s="641"/>
      <c r="X5" s="641"/>
      <c r="Y5" s="641"/>
      <c r="Z5" s="639"/>
      <c r="AA5" s="661"/>
      <c r="AB5" s="228"/>
      <c r="AC5" s="641"/>
      <c r="AD5" s="641"/>
      <c r="AE5" s="639"/>
      <c r="AF5" s="646"/>
      <c r="AG5" s="639"/>
      <c r="AH5" s="229"/>
      <c r="AI5" s="639"/>
      <c r="AJ5" s="409"/>
      <c r="AK5" s="639"/>
      <c r="AL5" s="646"/>
      <c r="AM5" s="641"/>
      <c r="AN5" s="643"/>
      <c r="AO5" s="652"/>
      <c r="AP5" s="661"/>
      <c r="AQ5" s="646"/>
      <c r="AR5" s="641"/>
      <c r="AS5" s="641"/>
      <c r="AT5" s="641"/>
      <c r="AU5" s="595"/>
      <c r="AV5" s="639"/>
      <c r="AW5" s="646"/>
      <c r="AX5" s="641"/>
      <c r="AY5" s="641"/>
      <c r="AZ5" s="641"/>
      <c r="BA5" s="639"/>
      <c r="BB5" s="413"/>
      <c r="BC5" s="643"/>
      <c r="BD5" s="643"/>
      <c r="BE5" s="639"/>
    </row>
    <row r="6" spans="2:57" s="154" customFormat="1" ht="21" customHeight="1">
      <c r="B6" s="158" t="s">
        <v>344</v>
      </c>
      <c r="C6" s="159">
        <v>5266</v>
      </c>
      <c r="D6" s="446">
        <v>438</v>
      </c>
      <c r="E6" s="160">
        <v>419</v>
      </c>
      <c r="F6" s="160">
        <v>66</v>
      </c>
      <c r="G6" s="160">
        <v>65</v>
      </c>
      <c r="H6" s="160">
        <v>0</v>
      </c>
      <c r="I6" s="160">
        <v>0</v>
      </c>
      <c r="J6" s="160">
        <v>0</v>
      </c>
      <c r="K6" s="160">
        <v>0</v>
      </c>
      <c r="L6" s="160">
        <v>0</v>
      </c>
      <c r="M6" s="160">
        <v>1</v>
      </c>
      <c r="N6" s="160">
        <v>1</v>
      </c>
      <c r="O6" s="160">
        <v>19</v>
      </c>
      <c r="P6" s="160">
        <v>433</v>
      </c>
      <c r="Q6" s="161">
        <v>35</v>
      </c>
      <c r="R6" s="158">
        <v>238</v>
      </c>
      <c r="S6" s="160">
        <v>169</v>
      </c>
      <c r="T6" s="160">
        <v>15</v>
      </c>
      <c r="U6" s="160">
        <v>3</v>
      </c>
      <c r="V6" s="160">
        <v>273</v>
      </c>
      <c r="W6" s="160">
        <v>99</v>
      </c>
      <c r="X6" s="160">
        <v>33</v>
      </c>
      <c r="Y6" s="160">
        <v>11</v>
      </c>
      <c r="Z6" s="161">
        <v>9</v>
      </c>
      <c r="AA6" s="162">
        <v>3</v>
      </c>
      <c r="AB6" s="158">
        <v>2</v>
      </c>
      <c r="AC6" s="160">
        <v>2</v>
      </c>
      <c r="AD6" s="160">
        <v>0</v>
      </c>
      <c r="AE6" s="161">
        <v>0</v>
      </c>
      <c r="AF6" s="369">
        <v>3959</v>
      </c>
      <c r="AG6" s="161">
        <v>877</v>
      </c>
      <c r="AH6" s="187">
        <v>284</v>
      </c>
      <c r="AI6" s="159">
        <v>192</v>
      </c>
      <c r="AJ6" s="158">
        <v>14</v>
      </c>
      <c r="AK6" s="161">
        <v>13</v>
      </c>
      <c r="AL6" s="369">
        <v>2</v>
      </c>
      <c r="AM6" s="160">
        <v>21</v>
      </c>
      <c r="AN6" s="160">
        <v>22</v>
      </c>
      <c r="AO6" s="159">
        <v>0</v>
      </c>
      <c r="AP6" s="162">
        <v>116</v>
      </c>
      <c r="AQ6" s="158">
        <v>17</v>
      </c>
      <c r="AR6" s="160">
        <v>29</v>
      </c>
      <c r="AS6" s="160">
        <v>9</v>
      </c>
      <c r="AT6" s="160">
        <v>24</v>
      </c>
      <c r="AU6" s="160">
        <v>0</v>
      </c>
      <c r="AV6" s="161">
        <v>7</v>
      </c>
      <c r="AW6" s="158">
        <v>7</v>
      </c>
      <c r="AX6" s="160">
        <v>8</v>
      </c>
      <c r="AY6" s="160">
        <v>5</v>
      </c>
      <c r="AZ6" s="160">
        <v>1</v>
      </c>
      <c r="BA6" s="161">
        <v>7</v>
      </c>
      <c r="BB6" s="187">
        <v>6</v>
      </c>
      <c r="BC6" s="160">
        <v>6</v>
      </c>
      <c r="BD6" s="160">
        <v>0</v>
      </c>
      <c r="BE6" s="161">
        <v>0</v>
      </c>
    </row>
    <row r="7" spans="2:57" s="154" customFormat="1" ht="21" customHeight="1">
      <c r="B7" s="158" t="s">
        <v>345</v>
      </c>
      <c r="C7" s="159">
        <v>832</v>
      </c>
      <c r="D7" s="446">
        <v>264</v>
      </c>
      <c r="E7" s="160">
        <v>205</v>
      </c>
      <c r="F7" s="160">
        <v>64</v>
      </c>
      <c r="G7" s="160">
        <v>63</v>
      </c>
      <c r="H7" s="160">
        <v>0</v>
      </c>
      <c r="I7" s="160">
        <v>0</v>
      </c>
      <c r="J7" s="160">
        <v>0</v>
      </c>
      <c r="K7" s="160">
        <v>0</v>
      </c>
      <c r="L7" s="160">
        <v>0</v>
      </c>
      <c r="M7" s="160">
        <v>0</v>
      </c>
      <c r="N7" s="160">
        <v>1</v>
      </c>
      <c r="O7" s="160">
        <v>0</v>
      </c>
      <c r="P7" s="160">
        <v>222</v>
      </c>
      <c r="Q7" s="161">
        <v>43</v>
      </c>
      <c r="R7" s="158">
        <v>173</v>
      </c>
      <c r="S7" s="160">
        <v>81</v>
      </c>
      <c r="T7" s="160">
        <v>8</v>
      </c>
      <c r="U7" s="160">
        <v>0</v>
      </c>
      <c r="V7" s="160">
        <v>104</v>
      </c>
      <c r="W7" s="160">
        <v>82</v>
      </c>
      <c r="X7" s="160">
        <v>43</v>
      </c>
      <c r="Y7" s="160">
        <v>18</v>
      </c>
      <c r="Z7" s="161">
        <v>11</v>
      </c>
      <c r="AA7" s="162">
        <v>3</v>
      </c>
      <c r="AB7" s="158">
        <v>0</v>
      </c>
      <c r="AC7" s="160">
        <v>0</v>
      </c>
      <c r="AD7" s="160">
        <v>0</v>
      </c>
      <c r="AE7" s="161">
        <v>0</v>
      </c>
      <c r="AF7" s="369">
        <v>433</v>
      </c>
      <c r="AG7" s="161">
        <v>261</v>
      </c>
      <c r="AH7" s="187">
        <v>110</v>
      </c>
      <c r="AI7" s="159">
        <v>99</v>
      </c>
      <c r="AJ7" s="158">
        <v>13</v>
      </c>
      <c r="AK7" s="161">
        <v>13</v>
      </c>
      <c r="AL7" s="369">
        <v>0</v>
      </c>
      <c r="AM7" s="160">
        <v>4</v>
      </c>
      <c r="AN7" s="160">
        <v>4</v>
      </c>
      <c r="AO7" s="159">
        <v>0</v>
      </c>
      <c r="AP7" s="162">
        <v>68</v>
      </c>
      <c r="AQ7" s="158">
        <v>9</v>
      </c>
      <c r="AR7" s="160">
        <v>10</v>
      </c>
      <c r="AS7" s="160">
        <v>9</v>
      </c>
      <c r="AT7" s="160">
        <v>10</v>
      </c>
      <c r="AU7" s="160">
        <v>0</v>
      </c>
      <c r="AV7" s="161">
        <v>0</v>
      </c>
      <c r="AW7" s="158">
        <v>7</v>
      </c>
      <c r="AX7" s="160">
        <v>0</v>
      </c>
      <c r="AY7" s="160">
        <v>2</v>
      </c>
      <c r="AZ7" s="160">
        <v>0</v>
      </c>
      <c r="BA7" s="161">
        <v>1</v>
      </c>
      <c r="BB7" s="187">
        <v>7</v>
      </c>
      <c r="BC7" s="160">
        <v>0</v>
      </c>
      <c r="BD7" s="160">
        <v>0</v>
      </c>
      <c r="BE7" s="161">
        <v>7</v>
      </c>
    </row>
    <row r="8" spans="2:57" s="154" customFormat="1" ht="21" customHeight="1" thickBot="1">
      <c r="B8" s="166" t="s">
        <v>346</v>
      </c>
      <c r="C8" s="167">
        <v>312</v>
      </c>
      <c r="D8" s="447">
        <v>124</v>
      </c>
      <c r="E8" s="168">
        <v>85</v>
      </c>
      <c r="F8" s="168">
        <v>47</v>
      </c>
      <c r="G8" s="168">
        <v>47</v>
      </c>
      <c r="H8" s="168">
        <v>0</v>
      </c>
      <c r="I8" s="168">
        <v>0</v>
      </c>
      <c r="J8" s="168">
        <v>0</v>
      </c>
      <c r="K8" s="168">
        <v>0</v>
      </c>
      <c r="L8" s="168">
        <v>0</v>
      </c>
      <c r="M8" s="168">
        <v>0</v>
      </c>
      <c r="N8" s="168">
        <v>7</v>
      </c>
      <c r="O8" s="168">
        <v>0</v>
      </c>
      <c r="P8" s="168">
        <v>86</v>
      </c>
      <c r="Q8" s="169">
        <v>46</v>
      </c>
      <c r="R8" s="166">
        <v>59</v>
      </c>
      <c r="S8" s="168">
        <v>59</v>
      </c>
      <c r="T8" s="168">
        <v>3</v>
      </c>
      <c r="U8" s="168">
        <v>0</v>
      </c>
      <c r="V8" s="168">
        <v>38</v>
      </c>
      <c r="W8" s="168">
        <v>32</v>
      </c>
      <c r="X8" s="168">
        <v>21</v>
      </c>
      <c r="Y8" s="168">
        <v>11</v>
      </c>
      <c r="Z8" s="169">
        <v>18</v>
      </c>
      <c r="AA8" s="170">
        <v>0</v>
      </c>
      <c r="AB8" s="166">
        <v>0</v>
      </c>
      <c r="AC8" s="168">
        <v>0</v>
      </c>
      <c r="AD8" s="168">
        <v>0</v>
      </c>
      <c r="AE8" s="169">
        <v>0</v>
      </c>
      <c r="AF8" s="371">
        <v>162</v>
      </c>
      <c r="AG8" s="169">
        <v>102</v>
      </c>
      <c r="AH8" s="188">
        <v>26</v>
      </c>
      <c r="AI8" s="167">
        <v>18</v>
      </c>
      <c r="AJ8" s="166">
        <v>2</v>
      </c>
      <c r="AK8" s="169">
        <v>2</v>
      </c>
      <c r="AL8" s="371">
        <v>1</v>
      </c>
      <c r="AM8" s="168">
        <v>2</v>
      </c>
      <c r="AN8" s="168">
        <v>3</v>
      </c>
      <c r="AO8" s="167">
        <v>0</v>
      </c>
      <c r="AP8" s="170">
        <v>0</v>
      </c>
      <c r="AQ8" s="166">
        <v>2</v>
      </c>
      <c r="AR8" s="168">
        <v>2</v>
      </c>
      <c r="AS8" s="168">
        <v>2</v>
      </c>
      <c r="AT8" s="168">
        <v>2</v>
      </c>
      <c r="AU8" s="168">
        <v>0</v>
      </c>
      <c r="AV8" s="169">
        <v>0</v>
      </c>
      <c r="AW8" s="166">
        <v>0</v>
      </c>
      <c r="AX8" s="168">
        <v>0</v>
      </c>
      <c r="AY8" s="168">
        <v>2</v>
      </c>
      <c r="AZ8" s="168">
        <v>0</v>
      </c>
      <c r="BA8" s="169">
        <v>0</v>
      </c>
      <c r="BB8" s="188">
        <v>2</v>
      </c>
      <c r="BC8" s="168">
        <v>2</v>
      </c>
      <c r="BD8" s="168">
        <v>0</v>
      </c>
      <c r="BE8" s="169">
        <v>0</v>
      </c>
    </row>
    <row r="9" spans="2:57" s="154" customFormat="1" ht="21" customHeight="1" thickBot="1" thickTop="1">
      <c r="B9" s="174" t="s">
        <v>93</v>
      </c>
      <c r="C9" s="175">
        <f aca="true" t="shared" si="0" ref="C9:AH9">SUM(C6:C8)</f>
        <v>6410</v>
      </c>
      <c r="D9" s="448">
        <f t="shared" si="0"/>
        <v>826</v>
      </c>
      <c r="E9" s="177">
        <f t="shared" si="0"/>
        <v>709</v>
      </c>
      <c r="F9" s="177">
        <f t="shared" si="0"/>
        <v>177</v>
      </c>
      <c r="G9" s="177">
        <f t="shared" si="0"/>
        <v>175</v>
      </c>
      <c r="H9" s="177">
        <f t="shared" si="0"/>
        <v>0</v>
      </c>
      <c r="I9" s="177">
        <f t="shared" si="0"/>
        <v>0</v>
      </c>
      <c r="J9" s="177">
        <f t="shared" si="0"/>
        <v>0</v>
      </c>
      <c r="K9" s="177">
        <f t="shared" si="0"/>
        <v>0</v>
      </c>
      <c r="L9" s="177">
        <f t="shared" si="0"/>
        <v>0</v>
      </c>
      <c r="M9" s="177">
        <f t="shared" si="0"/>
        <v>1</v>
      </c>
      <c r="N9" s="177">
        <f t="shared" si="0"/>
        <v>9</v>
      </c>
      <c r="O9" s="177">
        <f t="shared" si="0"/>
        <v>19</v>
      </c>
      <c r="P9" s="177">
        <f t="shared" si="0"/>
        <v>741</v>
      </c>
      <c r="Q9" s="178">
        <f t="shared" si="0"/>
        <v>124</v>
      </c>
      <c r="R9" s="176">
        <f t="shared" si="0"/>
        <v>470</v>
      </c>
      <c r="S9" s="177">
        <f t="shared" si="0"/>
        <v>309</v>
      </c>
      <c r="T9" s="177">
        <f t="shared" si="0"/>
        <v>26</v>
      </c>
      <c r="U9" s="177">
        <f t="shared" si="0"/>
        <v>3</v>
      </c>
      <c r="V9" s="177">
        <f t="shared" si="0"/>
        <v>415</v>
      </c>
      <c r="W9" s="177">
        <f t="shared" si="0"/>
        <v>213</v>
      </c>
      <c r="X9" s="177">
        <f t="shared" si="0"/>
        <v>97</v>
      </c>
      <c r="Y9" s="177">
        <f t="shared" si="0"/>
        <v>40</v>
      </c>
      <c r="Z9" s="178">
        <f t="shared" si="0"/>
        <v>38</v>
      </c>
      <c r="AA9" s="179">
        <f t="shared" si="0"/>
        <v>6</v>
      </c>
      <c r="AB9" s="176">
        <f t="shared" si="0"/>
        <v>2</v>
      </c>
      <c r="AC9" s="177">
        <f t="shared" si="0"/>
        <v>2</v>
      </c>
      <c r="AD9" s="177">
        <f t="shared" si="0"/>
        <v>0</v>
      </c>
      <c r="AE9" s="178">
        <f t="shared" si="0"/>
        <v>0</v>
      </c>
      <c r="AF9" s="225">
        <f t="shared" si="0"/>
        <v>4554</v>
      </c>
      <c r="AG9" s="178">
        <f t="shared" si="0"/>
        <v>1240</v>
      </c>
      <c r="AH9" s="189">
        <f t="shared" si="0"/>
        <v>420</v>
      </c>
      <c r="AI9" s="175">
        <f aca="true" t="shared" si="1" ref="AI9:BE9">SUM(AI6:AI8)</f>
        <v>309</v>
      </c>
      <c r="AJ9" s="176">
        <f t="shared" si="1"/>
        <v>29</v>
      </c>
      <c r="AK9" s="178">
        <f t="shared" si="1"/>
        <v>28</v>
      </c>
      <c r="AL9" s="225">
        <f t="shared" si="1"/>
        <v>3</v>
      </c>
      <c r="AM9" s="177">
        <f t="shared" si="1"/>
        <v>27</v>
      </c>
      <c r="AN9" s="177">
        <f t="shared" si="1"/>
        <v>29</v>
      </c>
      <c r="AO9" s="175">
        <f t="shared" si="1"/>
        <v>0</v>
      </c>
      <c r="AP9" s="179">
        <f t="shared" si="1"/>
        <v>184</v>
      </c>
      <c r="AQ9" s="176">
        <f t="shared" si="1"/>
        <v>28</v>
      </c>
      <c r="AR9" s="177">
        <f t="shared" si="1"/>
        <v>41</v>
      </c>
      <c r="AS9" s="177">
        <f t="shared" si="1"/>
        <v>20</v>
      </c>
      <c r="AT9" s="177">
        <f t="shared" si="1"/>
        <v>36</v>
      </c>
      <c r="AU9" s="177">
        <f t="shared" si="1"/>
        <v>0</v>
      </c>
      <c r="AV9" s="178">
        <f t="shared" si="1"/>
        <v>7</v>
      </c>
      <c r="AW9" s="176">
        <f t="shared" si="1"/>
        <v>14</v>
      </c>
      <c r="AX9" s="177">
        <f t="shared" si="1"/>
        <v>8</v>
      </c>
      <c r="AY9" s="177">
        <f t="shared" si="1"/>
        <v>9</v>
      </c>
      <c r="AZ9" s="177">
        <f t="shared" si="1"/>
        <v>1</v>
      </c>
      <c r="BA9" s="178">
        <f t="shared" si="1"/>
        <v>8</v>
      </c>
      <c r="BB9" s="189">
        <f t="shared" si="1"/>
        <v>15</v>
      </c>
      <c r="BC9" s="177">
        <f t="shared" si="1"/>
        <v>8</v>
      </c>
      <c r="BD9" s="177">
        <f t="shared" si="1"/>
        <v>0</v>
      </c>
      <c r="BE9" s="178">
        <f t="shared" si="1"/>
        <v>7</v>
      </c>
    </row>
    <row r="10" ht="13.5" thickTop="1"/>
  </sheetData>
  <sheetProtection/>
  <mergeCells count="68">
    <mergeCell ref="C2:C5"/>
    <mergeCell ref="D2:D5"/>
    <mergeCell ref="E2:Q2"/>
    <mergeCell ref="R2:Z2"/>
    <mergeCell ref="AA2:AA5"/>
    <mergeCell ref="AB2:AE2"/>
    <mergeCell ref="AE3:AE5"/>
    <mergeCell ref="E4:E5"/>
    <mergeCell ref="F4:F5"/>
    <mergeCell ref="G4:G5"/>
    <mergeCell ref="AL2:AO2"/>
    <mergeCell ref="AP2:AP5"/>
    <mergeCell ref="AI3:AI5"/>
    <mergeCell ref="AK3:AK5"/>
    <mergeCell ref="AL3:AL5"/>
    <mergeCell ref="AM3:AM5"/>
    <mergeCell ref="AQ2:AV2"/>
    <mergeCell ref="AW2:BA2"/>
    <mergeCell ref="BB2:BE2"/>
    <mergeCell ref="E3:F3"/>
    <mergeCell ref="G3:O3"/>
    <mergeCell ref="P3:Q3"/>
    <mergeCell ref="R3:U3"/>
    <mergeCell ref="V3:Z3"/>
    <mergeCell ref="AC3:AC5"/>
    <mergeCell ref="AD3:AD5"/>
    <mergeCell ref="BA3:BA5"/>
    <mergeCell ref="BC3:BE3"/>
    <mergeCell ref="BD4:BD5"/>
    <mergeCell ref="BE4:BE5"/>
    <mergeCell ref="AN3:AN5"/>
    <mergeCell ref="AO3:AO5"/>
    <mergeCell ref="AQ3:AQ5"/>
    <mergeCell ref="AR3:AR5"/>
    <mergeCell ref="AS3:AT3"/>
    <mergeCell ref="AU3:AV3"/>
    <mergeCell ref="H4:H5"/>
    <mergeCell ref="I4:I5"/>
    <mergeCell ref="J4:J5"/>
    <mergeCell ref="K4:K5"/>
    <mergeCell ref="L4:L5"/>
    <mergeCell ref="M4:M5"/>
    <mergeCell ref="V4:V5"/>
    <mergeCell ref="W4:W5"/>
    <mergeCell ref="X4:X5"/>
    <mergeCell ref="Q4:Q5"/>
    <mergeCell ref="R4:R5"/>
    <mergeCell ref="S4:S5"/>
    <mergeCell ref="N4:N5"/>
    <mergeCell ref="O4:O5"/>
    <mergeCell ref="P4:P5"/>
    <mergeCell ref="BC4:BC5"/>
    <mergeCell ref="AW3:AW5"/>
    <mergeCell ref="AX3:AX5"/>
    <mergeCell ref="AY3:AY5"/>
    <mergeCell ref="AZ3:AZ5"/>
    <mergeCell ref="T4:T5"/>
    <mergeCell ref="U4:U5"/>
    <mergeCell ref="Z4:Z5"/>
    <mergeCell ref="AS4:AS5"/>
    <mergeCell ref="AT4:AT5"/>
    <mergeCell ref="AU4:AU5"/>
    <mergeCell ref="AV4:AV5"/>
    <mergeCell ref="Y4:Y5"/>
    <mergeCell ref="AF2:AF5"/>
    <mergeCell ref="AG2:AG5"/>
    <mergeCell ref="AH2:AI2"/>
    <mergeCell ref="AJ2:AK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B1:T32"/>
  <sheetViews>
    <sheetView view="pageBreakPreview" zoomScale="70" zoomScaleNormal="75" zoomScaleSheetLayoutView="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B22" sqref="B22:T22"/>
    </sheetView>
  </sheetViews>
  <sheetFormatPr defaultColWidth="9.00390625" defaultRowHeight="13.5"/>
  <cols>
    <col min="1" max="1" width="2.75390625" style="39" customWidth="1"/>
    <col min="2" max="3" width="2.625" style="39" customWidth="1"/>
    <col min="4" max="4" width="59.625" style="39" customWidth="1"/>
    <col min="5" max="6" width="8.375" style="114" customWidth="1"/>
    <col min="7" max="7" width="7.125" style="39" customWidth="1"/>
    <col min="8" max="8" width="8.375" style="114" customWidth="1"/>
    <col min="9" max="9" width="7.125" style="39" customWidth="1"/>
    <col min="10" max="10" width="8.375" style="114" customWidth="1"/>
    <col min="11" max="11" width="7.125" style="39" customWidth="1"/>
    <col min="12" max="12" width="8.375" style="114" customWidth="1"/>
    <col min="13" max="13" width="7.125" style="39" customWidth="1"/>
    <col min="14" max="14" width="8.375" style="114" customWidth="1"/>
    <col min="15" max="15" width="7.125" style="39" customWidth="1"/>
    <col min="16" max="16" width="7.125" style="114" customWidth="1"/>
    <col min="17" max="17" width="7.125" style="39" customWidth="1"/>
    <col min="18" max="18" width="9.125" style="114" customWidth="1"/>
    <col min="19" max="19" width="9.50390625" style="114" customWidth="1"/>
    <col min="20" max="20" width="19.125" style="114" customWidth="1"/>
    <col min="21" max="16384" width="9.00390625" style="39" customWidth="1"/>
  </cols>
  <sheetData>
    <row r="1" spans="2:20" s="2" customFormat="1" ht="18" customHeight="1">
      <c r="B1" s="1" t="s">
        <v>10</v>
      </c>
      <c r="C1" s="1"/>
      <c r="D1" s="1"/>
      <c r="E1" s="106"/>
      <c r="F1" s="106"/>
      <c r="G1" s="1"/>
      <c r="H1" s="106"/>
      <c r="I1" s="1"/>
      <c r="J1" s="106"/>
      <c r="K1" s="1"/>
      <c r="L1" s="106"/>
      <c r="M1" s="1"/>
      <c r="N1" s="106"/>
      <c r="O1" s="1"/>
      <c r="P1" s="106"/>
      <c r="Q1" s="1"/>
      <c r="R1" s="106"/>
      <c r="S1" s="130"/>
      <c r="T1" s="130"/>
    </row>
    <row r="2" spans="2:20" s="2" customFormat="1" ht="18" customHeight="1">
      <c r="B2" s="483" t="s">
        <v>356</v>
      </c>
      <c r="C2" s="483"/>
      <c r="D2" s="483"/>
      <c r="E2" s="483"/>
      <c r="F2" s="483"/>
      <c r="G2" s="483"/>
      <c r="H2" s="483"/>
      <c r="I2" s="483"/>
      <c r="J2" s="483"/>
      <c r="K2" s="483"/>
      <c r="L2" s="483"/>
      <c r="M2" s="483"/>
      <c r="N2" s="483"/>
      <c r="O2" s="483"/>
      <c r="P2" s="483"/>
      <c r="Q2" s="483"/>
      <c r="R2" s="483"/>
      <c r="S2" s="483"/>
      <c r="T2" s="483"/>
    </row>
    <row r="3" spans="2:18" ht="18" customHeight="1">
      <c r="B3" s="40"/>
      <c r="C3" s="40"/>
      <c r="D3" s="40"/>
      <c r="E3" s="107"/>
      <c r="F3" s="107"/>
      <c r="G3" s="40"/>
      <c r="H3" s="107"/>
      <c r="I3" s="40"/>
      <c r="J3" s="107"/>
      <c r="K3" s="40"/>
      <c r="L3" s="107"/>
      <c r="M3" s="40"/>
      <c r="N3" s="107"/>
      <c r="O3" s="40"/>
      <c r="P3" s="107"/>
      <c r="Q3" s="40"/>
      <c r="R3" s="107"/>
    </row>
    <row r="4" spans="2:20" ht="17.25" customHeight="1">
      <c r="B4" s="477" t="s">
        <v>5</v>
      </c>
      <c r="C4" s="478"/>
      <c r="D4" s="491"/>
      <c r="E4" s="498" t="s">
        <v>1</v>
      </c>
      <c r="F4" s="477" t="s">
        <v>32</v>
      </c>
      <c r="G4" s="500"/>
      <c r="H4" s="500"/>
      <c r="I4" s="500"/>
      <c r="J4" s="500"/>
      <c r="K4" s="500"/>
      <c r="L4" s="500"/>
      <c r="M4" s="500"/>
      <c r="N4" s="500"/>
      <c r="O4" s="500"/>
      <c r="P4" s="500"/>
      <c r="Q4" s="501"/>
      <c r="R4" s="489" t="s">
        <v>22</v>
      </c>
      <c r="S4" s="489" t="s">
        <v>2</v>
      </c>
      <c r="T4" s="484" t="s">
        <v>41</v>
      </c>
    </row>
    <row r="5" spans="2:20" ht="25.5" customHeight="1">
      <c r="B5" s="492"/>
      <c r="C5" s="493"/>
      <c r="D5" s="494"/>
      <c r="E5" s="499"/>
      <c r="F5" s="115"/>
      <c r="G5" s="12"/>
      <c r="H5" s="481" t="s">
        <v>23</v>
      </c>
      <c r="I5" s="482"/>
      <c r="J5" s="481" t="s">
        <v>31</v>
      </c>
      <c r="K5" s="482"/>
      <c r="L5" s="481" t="s">
        <v>11</v>
      </c>
      <c r="M5" s="482"/>
      <c r="N5" s="481" t="s">
        <v>12</v>
      </c>
      <c r="O5" s="482"/>
      <c r="P5" s="481" t="s">
        <v>13</v>
      </c>
      <c r="Q5" s="482"/>
      <c r="R5" s="490"/>
      <c r="S5" s="490"/>
      <c r="T5" s="485"/>
    </row>
    <row r="6" spans="2:20" ht="17.25" customHeight="1">
      <c r="B6" s="495"/>
      <c r="C6" s="496"/>
      <c r="D6" s="497"/>
      <c r="E6" s="108" t="s">
        <v>6</v>
      </c>
      <c r="F6" s="116" t="s">
        <v>6</v>
      </c>
      <c r="G6" s="38" t="s">
        <v>7</v>
      </c>
      <c r="H6" s="120" t="s">
        <v>6</v>
      </c>
      <c r="I6" s="3" t="s">
        <v>7</v>
      </c>
      <c r="J6" s="116" t="s">
        <v>6</v>
      </c>
      <c r="K6" s="38" t="s">
        <v>7</v>
      </c>
      <c r="L6" s="116" t="s">
        <v>6</v>
      </c>
      <c r="M6" s="38" t="s">
        <v>7</v>
      </c>
      <c r="N6" s="120" t="s">
        <v>6</v>
      </c>
      <c r="O6" s="3" t="s">
        <v>7</v>
      </c>
      <c r="P6" s="120" t="s">
        <v>6</v>
      </c>
      <c r="Q6" s="38" t="s">
        <v>7</v>
      </c>
      <c r="R6" s="131" t="s">
        <v>6</v>
      </c>
      <c r="S6" s="131" t="s">
        <v>6</v>
      </c>
      <c r="T6" s="147" t="s">
        <v>20</v>
      </c>
    </row>
    <row r="7" spans="2:20" ht="22.5" customHeight="1">
      <c r="B7" s="469" t="s">
        <v>8</v>
      </c>
      <c r="C7" s="487"/>
      <c r="D7" s="488"/>
      <c r="E7" s="109">
        <f>SUM(E8+E17)</f>
        <v>14053</v>
      </c>
      <c r="F7" s="117">
        <f>SUM(F8+F17)</f>
        <v>6805</v>
      </c>
      <c r="G7" s="45">
        <v>100</v>
      </c>
      <c r="H7" s="121">
        <f>SUM(H8+H17)</f>
        <v>166</v>
      </c>
      <c r="I7" s="58">
        <f aca="true" t="shared" si="0" ref="I7:I14">H7/F7*100</f>
        <v>2.4393828067597356</v>
      </c>
      <c r="J7" s="126">
        <f>SUM(J8+J17)</f>
        <v>63</v>
      </c>
      <c r="K7" s="59">
        <f aca="true" t="shared" si="1" ref="K7:K14">J7/F7*100</f>
        <v>0.9257898603967671</v>
      </c>
      <c r="L7" s="126">
        <f>SUM(L8+L17)</f>
        <v>4396</v>
      </c>
      <c r="M7" s="59">
        <f aca="true" t="shared" si="2" ref="M7:M14">L7/F7*100</f>
        <v>64.59955914768553</v>
      </c>
      <c r="N7" s="122">
        <f>SUM(N8+N17)</f>
        <v>2152</v>
      </c>
      <c r="O7" s="58">
        <f aca="true" t="shared" si="3" ref="O7:O14">N7/F7*100</f>
        <v>31.623806024981633</v>
      </c>
      <c r="P7" s="122">
        <f>SUM(P8+P17)</f>
        <v>28</v>
      </c>
      <c r="Q7" s="59">
        <f aca="true" t="shared" si="4" ref="Q7:Q14">P7/F7*100</f>
        <v>0.41146216017634096</v>
      </c>
      <c r="R7" s="132">
        <f>SUM(R8+R17)</f>
        <v>6267</v>
      </c>
      <c r="S7" s="132">
        <f>SUM(S8+S17)</f>
        <v>958</v>
      </c>
      <c r="T7" s="148">
        <f>SUM(T8+T17)</f>
        <v>23</v>
      </c>
    </row>
    <row r="8" spans="2:20" ht="22.5" customHeight="1">
      <c r="B8" s="472" t="s">
        <v>26</v>
      </c>
      <c r="C8" s="473"/>
      <c r="D8" s="473"/>
      <c r="E8" s="110">
        <f>SUM('別表4-1'!C10)</f>
        <v>13561</v>
      </c>
      <c r="F8" s="117">
        <f>SUM('別表4-1'!D10)</f>
        <v>6442</v>
      </c>
      <c r="G8" s="47">
        <v>100</v>
      </c>
      <c r="H8" s="122">
        <f>SUM('別表4-1'!F10)</f>
        <v>155</v>
      </c>
      <c r="I8" s="58">
        <f t="shared" si="0"/>
        <v>2.4060850667494567</v>
      </c>
      <c r="J8" s="126">
        <f>SUM('別表4-1'!H10)</f>
        <v>56</v>
      </c>
      <c r="K8" s="59">
        <f t="shared" si="1"/>
        <v>0.8692952499223843</v>
      </c>
      <c r="L8" s="126">
        <f>SUM('別表4-1'!J10)</f>
        <v>4187</v>
      </c>
      <c r="M8" s="59">
        <f t="shared" si="2"/>
        <v>64.99534306116112</v>
      </c>
      <c r="N8" s="122">
        <f>SUM('別表4-1'!L10)</f>
        <v>2019</v>
      </c>
      <c r="O8" s="58">
        <f t="shared" si="3"/>
        <v>31.341198385594538</v>
      </c>
      <c r="P8" s="122">
        <f>SUM('別表4-1'!N10)</f>
        <v>25</v>
      </c>
      <c r="Q8" s="59">
        <f t="shared" si="4"/>
        <v>0.388078236572493</v>
      </c>
      <c r="R8" s="126">
        <f>SUM('別表4-1'!Z10)</f>
        <v>6191</v>
      </c>
      <c r="S8" s="126">
        <f>SUM('別表4-1'!AA10)</f>
        <v>911</v>
      </c>
      <c r="T8" s="149">
        <f>SUM('別表4-1'!AB10)</f>
        <v>17</v>
      </c>
    </row>
    <row r="9" spans="2:20" ht="22.5" customHeight="1">
      <c r="B9" s="20"/>
      <c r="C9" s="4" t="s">
        <v>30</v>
      </c>
      <c r="D9" s="7" t="s">
        <v>51</v>
      </c>
      <c r="E9" s="111">
        <f>'別表4-2'!C10</f>
        <v>13404</v>
      </c>
      <c r="F9" s="119">
        <f>'別表4-2'!D10</f>
        <v>6410</v>
      </c>
      <c r="G9" s="86">
        <v>100</v>
      </c>
      <c r="H9" s="123">
        <f>'別表4-2'!F10</f>
        <v>152</v>
      </c>
      <c r="I9" s="61">
        <f t="shared" si="0"/>
        <v>2.371294851794072</v>
      </c>
      <c r="J9" s="127">
        <f>'別表4-2'!H10</f>
        <v>56</v>
      </c>
      <c r="K9" s="60">
        <f t="shared" si="1"/>
        <v>0.8736349453978159</v>
      </c>
      <c r="L9" s="127">
        <f>'別表4-2'!J10</f>
        <v>4161</v>
      </c>
      <c r="M9" s="60">
        <f t="shared" si="2"/>
        <v>64.91419656786272</v>
      </c>
      <c r="N9" s="123">
        <f>'別表4-2'!L10</f>
        <v>2016</v>
      </c>
      <c r="O9" s="61">
        <f t="shared" si="3"/>
        <v>31.45085803432137</v>
      </c>
      <c r="P9" s="123">
        <f>'別表4-2'!N10</f>
        <v>25</v>
      </c>
      <c r="Q9" s="60">
        <f t="shared" si="4"/>
        <v>0.39001560062402496</v>
      </c>
      <c r="R9" s="127">
        <f>'別表4-2'!Z10</f>
        <v>6066</v>
      </c>
      <c r="S9" s="127">
        <f>'別表4-2'!AA10</f>
        <v>911</v>
      </c>
      <c r="T9" s="151">
        <f>'別表4-2'!AB10</f>
        <v>17</v>
      </c>
    </row>
    <row r="10" spans="2:20" ht="22.5" customHeight="1">
      <c r="B10" s="20"/>
      <c r="C10" s="6"/>
      <c r="D10" s="18" t="s">
        <v>359</v>
      </c>
      <c r="E10" s="112">
        <v>3503</v>
      </c>
      <c r="F10" s="25">
        <v>480</v>
      </c>
      <c r="G10" s="87">
        <v>100</v>
      </c>
      <c r="H10" s="124">
        <v>45</v>
      </c>
      <c r="I10" s="63">
        <f t="shared" si="0"/>
        <v>9.375</v>
      </c>
      <c r="J10" s="128">
        <v>50</v>
      </c>
      <c r="K10" s="62">
        <f t="shared" si="1"/>
        <v>10.416666666666668</v>
      </c>
      <c r="L10" s="128">
        <v>198</v>
      </c>
      <c r="M10" s="62">
        <f t="shared" si="2"/>
        <v>41.25</v>
      </c>
      <c r="N10" s="124">
        <v>183</v>
      </c>
      <c r="O10" s="63">
        <f t="shared" si="3"/>
        <v>38.125</v>
      </c>
      <c r="P10" s="124">
        <v>1</v>
      </c>
      <c r="Q10" s="62">
        <f t="shared" si="4"/>
        <v>0.20833333333333334</v>
      </c>
      <c r="R10" s="128">
        <v>2889</v>
      </c>
      <c r="S10" s="128">
        <v>126</v>
      </c>
      <c r="T10" s="112">
        <v>8</v>
      </c>
    </row>
    <row r="11" spans="2:20" ht="22.5" customHeight="1">
      <c r="B11" s="20"/>
      <c r="C11" s="6"/>
      <c r="D11" s="18" t="s">
        <v>348</v>
      </c>
      <c r="E11" s="112">
        <v>2024</v>
      </c>
      <c r="F11" s="25">
        <v>1690</v>
      </c>
      <c r="G11" s="87">
        <v>100</v>
      </c>
      <c r="H11" s="124">
        <v>23</v>
      </c>
      <c r="I11" s="63">
        <f t="shared" si="0"/>
        <v>1.36094674556213</v>
      </c>
      <c r="J11" s="128">
        <v>0</v>
      </c>
      <c r="K11" s="62">
        <f t="shared" si="1"/>
        <v>0</v>
      </c>
      <c r="L11" s="128">
        <v>823</v>
      </c>
      <c r="M11" s="87">
        <f t="shared" si="2"/>
        <v>48.69822485207101</v>
      </c>
      <c r="N11" s="124">
        <v>842</v>
      </c>
      <c r="O11" s="63">
        <f t="shared" si="3"/>
        <v>49.82248520710059</v>
      </c>
      <c r="P11" s="124">
        <v>2</v>
      </c>
      <c r="Q11" s="62">
        <f t="shared" si="4"/>
        <v>0.1183431952662722</v>
      </c>
      <c r="R11" s="128">
        <v>245</v>
      </c>
      <c r="S11" s="128">
        <v>88</v>
      </c>
      <c r="T11" s="112">
        <v>1</v>
      </c>
    </row>
    <row r="12" spans="2:20" ht="22.5" customHeight="1">
      <c r="B12" s="20"/>
      <c r="C12" s="6"/>
      <c r="D12" s="22" t="s">
        <v>349</v>
      </c>
      <c r="E12" s="112">
        <v>1782</v>
      </c>
      <c r="F12" s="25">
        <v>1768</v>
      </c>
      <c r="G12" s="87">
        <v>100</v>
      </c>
      <c r="H12" s="124">
        <v>2</v>
      </c>
      <c r="I12" s="63">
        <f t="shared" si="0"/>
        <v>0.11312217194570137</v>
      </c>
      <c r="J12" s="128">
        <v>0</v>
      </c>
      <c r="K12" s="62">
        <f t="shared" si="1"/>
        <v>0</v>
      </c>
      <c r="L12" s="128">
        <v>1718</v>
      </c>
      <c r="M12" s="62">
        <f t="shared" si="2"/>
        <v>97.17194570135746</v>
      </c>
      <c r="N12" s="124">
        <v>47</v>
      </c>
      <c r="O12" s="63">
        <f t="shared" si="3"/>
        <v>2.658371040723982</v>
      </c>
      <c r="P12" s="124">
        <v>1</v>
      </c>
      <c r="Q12" s="62">
        <f t="shared" si="4"/>
        <v>0.056561085972850686</v>
      </c>
      <c r="R12" s="128">
        <v>11</v>
      </c>
      <c r="S12" s="128">
        <v>3</v>
      </c>
      <c r="T12" s="112">
        <v>0</v>
      </c>
    </row>
    <row r="13" spans="2:20" ht="22.5" customHeight="1">
      <c r="B13" s="20"/>
      <c r="C13" s="8"/>
      <c r="D13" s="23" t="s">
        <v>9</v>
      </c>
      <c r="E13" s="113">
        <f>E9-E10-E11-E12</f>
        <v>6095</v>
      </c>
      <c r="F13" s="30">
        <f>F9-F10-F11-F12</f>
        <v>2472</v>
      </c>
      <c r="G13" s="88">
        <v>100</v>
      </c>
      <c r="H13" s="125">
        <f>H9-H10-H11-H12</f>
        <v>82</v>
      </c>
      <c r="I13" s="65">
        <f t="shared" si="0"/>
        <v>3.3171521035598706</v>
      </c>
      <c r="J13" s="129">
        <f>J9-J10-J11-J12</f>
        <v>6</v>
      </c>
      <c r="K13" s="64">
        <f t="shared" si="1"/>
        <v>0.24271844660194172</v>
      </c>
      <c r="L13" s="129">
        <f>L9-L10-L11-L12</f>
        <v>1422</v>
      </c>
      <c r="M13" s="64">
        <f t="shared" si="2"/>
        <v>57.52427184466019</v>
      </c>
      <c r="N13" s="125">
        <f>N9-N10-N11-N12</f>
        <v>944</v>
      </c>
      <c r="O13" s="65">
        <f t="shared" si="3"/>
        <v>38.18770226537217</v>
      </c>
      <c r="P13" s="125">
        <f>P9-P10-P11-P12</f>
        <v>21</v>
      </c>
      <c r="Q13" s="64">
        <f t="shared" si="4"/>
        <v>0.8495145631067961</v>
      </c>
      <c r="R13" s="129">
        <f>R9-R10-R11-R12</f>
        <v>2921</v>
      </c>
      <c r="S13" s="129">
        <f>S9-S10-S11-S12</f>
        <v>694</v>
      </c>
      <c r="T13" s="113">
        <f>T9-T10-T11-T12</f>
        <v>8</v>
      </c>
    </row>
    <row r="14" spans="2:20" ht="22.5" customHeight="1">
      <c r="B14" s="20"/>
      <c r="C14" s="6" t="s">
        <v>50</v>
      </c>
      <c r="D14" s="21" t="s">
        <v>52</v>
      </c>
      <c r="E14" s="111">
        <f>'別表4-3'!C10</f>
        <v>154</v>
      </c>
      <c r="F14" s="119">
        <f>'別表4-3'!D10</f>
        <v>30</v>
      </c>
      <c r="G14" s="86">
        <v>100</v>
      </c>
      <c r="H14" s="123">
        <f>'別表4-3'!F10</f>
        <v>3</v>
      </c>
      <c r="I14" s="61">
        <f t="shared" si="0"/>
        <v>10</v>
      </c>
      <c r="J14" s="127">
        <f>'別表4-3'!H10</f>
        <v>0</v>
      </c>
      <c r="K14" s="60">
        <f t="shared" si="1"/>
        <v>0</v>
      </c>
      <c r="L14" s="127">
        <f>'別表4-3'!J10</f>
        <v>26</v>
      </c>
      <c r="M14" s="60">
        <f t="shared" si="2"/>
        <v>86.66666666666667</v>
      </c>
      <c r="N14" s="123">
        <f>'別表4-3'!L10</f>
        <v>1</v>
      </c>
      <c r="O14" s="61">
        <f t="shared" si="3"/>
        <v>3.3333333333333335</v>
      </c>
      <c r="P14" s="123">
        <f>'別表4-3'!N10</f>
        <v>0</v>
      </c>
      <c r="Q14" s="60">
        <f t="shared" si="4"/>
        <v>0</v>
      </c>
      <c r="R14" s="127">
        <f>'別表4-3'!Z10</f>
        <v>124</v>
      </c>
      <c r="S14" s="127">
        <f>'別表4-3'!AA10</f>
        <v>0</v>
      </c>
      <c r="T14" s="150">
        <f>'別表4-3'!AB10</f>
        <v>0</v>
      </c>
    </row>
    <row r="15" spans="2:20" ht="22.5" customHeight="1">
      <c r="B15" s="20"/>
      <c r="C15" s="8"/>
      <c r="D15" s="23" t="s">
        <v>338</v>
      </c>
      <c r="E15" s="113">
        <v>153</v>
      </c>
      <c r="F15" s="28">
        <v>29</v>
      </c>
      <c r="G15" s="88">
        <v>100</v>
      </c>
      <c r="H15" s="125">
        <v>3</v>
      </c>
      <c r="I15" s="65">
        <f aca="true" t="shared" si="5" ref="I15:I20">H15/F15*100</f>
        <v>10.344827586206897</v>
      </c>
      <c r="J15" s="129">
        <v>0</v>
      </c>
      <c r="K15" s="64">
        <f aca="true" t="shared" si="6" ref="K15:K20">J15/F15*100</f>
        <v>0</v>
      </c>
      <c r="L15" s="129">
        <v>26</v>
      </c>
      <c r="M15" s="64">
        <f aca="true" t="shared" si="7" ref="M15:M20">L15/F15*100</f>
        <v>89.65517241379311</v>
      </c>
      <c r="N15" s="125">
        <v>0</v>
      </c>
      <c r="O15" s="65">
        <f aca="true" t="shared" si="8" ref="O15:O20">N15/F15*100</f>
        <v>0</v>
      </c>
      <c r="P15" s="125">
        <v>0</v>
      </c>
      <c r="Q15" s="64">
        <f aca="true" t="shared" si="9" ref="Q15:Q20">P15/F15*100</f>
        <v>0</v>
      </c>
      <c r="R15" s="129">
        <v>124</v>
      </c>
      <c r="S15" s="129">
        <v>0</v>
      </c>
      <c r="T15" s="113">
        <v>0</v>
      </c>
    </row>
    <row r="16" spans="2:20" ht="22.5" customHeight="1">
      <c r="B16" s="20"/>
      <c r="C16" s="6" t="s">
        <v>18</v>
      </c>
      <c r="D16" s="5"/>
      <c r="E16" s="313">
        <f>'別表4-4'!C10</f>
        <v>3</v>
      </c>
      <c r="F16" s="314">
        <f>'別表4-4'!D10</f>
        <v>2</v>
      </c>
      <c r="G16" s="47">
        <v>100</v>
      </c>
      <c r="H16" s="122">
        <f>'別表4-4'!F10</f>
        <v>0</v>
      </c>
      <c r="I16" s="58">
        <f t="shared" si="5"/>
        <v>0</v>
      </c>
      <c r="J16" s="122">
        <f>'別表4-4'!H10</f>
        <v>0</v>
      </c>
      <c r="K16" s="59">
        <f t="shared" si="6"/>
        <v>0</v>
      </c>
      <c r="L16" s="122">
        <f>'別表4-4'!J10</f>
        <v>0</v>
      </c>
      <c r="M16" s="59">
        <f t="shared" si="7"/>
        <v>0</v>
      </c>
      <c r="N16" s="122">
        <f>'別表4-4'!L10</f>
        <v>2</v>
      </c>
      <c r="O16" s="46">
        <f t="shared" si="8"/>
        <v>100</v>
      </c>
      <c r="P16" s="122">
        <f>'別表4-4'!N10</f>
        <v>0</v>
      </c>
      <c r="Q16" s="59">
        <f t="shared" si="9"/>
        <v>0</v>
      </c>
      <c r="R16" s="122">
        <f>'別表4-4'!Z10</f>
        <v>1</v>
      </c>
      <c r="S16" s="122">
        <f>'別表4-4'!AA10</f>
        <v>0</v>
      </c>
      <c r="T16" s="110">
        <f>'別表4-4'!AB10</f>
        <v>0</v>
      </c>
    </row>
    <row r="17" spans="2:20" ht="22.5" customHeight="1">
      <c r="B17" s="474" t="s">
        <v>27</v>
      </c>
      <c r="C17" s="475"/>
      <c r="D17" s="486"/>
      <c r="E17" s="109">
        <f>SUM('別表4-5'!C10)</f>
        <v>492</v>
      </c>
      <c r="F17" s="312">
        <f>SUM('別表4-5'!D10)</f>
        <v>363</v>
      </c>
      <c r="G17" s="309">
        <v>100</v>
      </c>
      <c r="H17" s="121">
        <f>SUM('別表4-5'!F10)</f>
        <v>11</v>
      </c>
      <c r="I17" s="310">
        <f t="shared" si="5"/>
        <v>3.0303030303030303</v>
      </c>
      <c r="J17" s="132">
        <f>'別表4-5'!H10</f>
        <v>7</v>
      </c>
      <c r="K17" s="311">
        <f t="shared" si="6"/>
        <v>1.9283746556473829</v>
      </c>
      <c r="L17" s="132">
        <f>SUM('別表4-5'!J10)</f>
        <v>209</v>
      </c>
      <c r="M17" s="311">
        <f t="shared" si="7"/>
        <v>57.57575757575758</v>
      </c>
      <c r="N17" s="121">
        <f>SUM('別表4-5'!L10)</f>
        <v>133</v>
      </c>
      <c r="O17" s="310">
        <f t="shared" si="8"/>
        <v>36.63911845730027</v>
      </c>
      <c r="P17" s="121">
        <f>SUM('別表4-5'!N10)</f>
        <v>3</v>
      </c>
      <c r="Q17" s="311">
        <f t="shared" si="9"/>
        <v>0.8264462809917356</v>
      </c>
      <c r="R17" s="132">
        <f>SUM('別表4-5'!Z10)</f>
        <v>76</v>
      </c>
      <c r="S17" s="132">
        <f>SUM('別表4-5'!AA10)</f>
        <v>47</v>
      </c>
      <c r="T17" s="151">
        <f>SUM('別表4-5'!AB10)</f>
        <v>6</v>
      </c>
    </row>
    <row r="18" spans="2:20" ht="22.5" customHeight="1">
      <c r="B18" s="6"/>
      <c r="C18" s="7"/>
      <c r="D18" s="18" t="s">
        <v>337</v>
      </c>
      <c r="E18" s="141">
        <v>287</v>
      </c>
      <c r="F18" s="70">
        <v>227</v>
      </c>
      <c r="G18" s="142">
        <v>100</v>
      </c>
      <c r="H18" s="143">
        <v>4</v>
      </c>
      <c r="I18" s="105">
        <f t="shared" si="5"/>
        <v>1.762114537444934</v>
      </c>
      <c r="J18" s="133">
        <v>6</v>
      </c>
      <c r="K18" s="144">
        <f t="shared" si="6"/>
        <v>2.643171806167401</v>
      </c>
      <c r="L18" s="133">
        <v>118</v>
      </c>
      <c r="M18" s="144">
        <f t="shared" si="7"/>
        <v>51.98237885462555</v>
      </c>
      <c r="N18" s="143">
        <v>97</v>
      </c>
      <c r="O18" s="105">
        <f t="shared" si="8"/>
        <v>42.731277533039645</v>
      </c>
      <c r="P18" s="143">
        <v>2</v>
      </c>
      <c r="Q18" s="144">
        <f t="shared" si="9"/>
        <v>0.881057268722467</v>
      </c>
      <c r="R18" s="133">
        <v>26</v>
      </c>
      <c r="S18" s="133">
        <v>33</v>
      </c>
      <c r="T18" s="141">
        <v>1</v>
      </c>
    </row>
    <row r="19" spans="2:20" ht="22.5" customHeight="1">
      <c r="B19" s="6"/>
      <c r="C19" s="7"/>
      <c r="D19" s="22" t="s">
        <v>350</v>
      </c>
      <c r="E19" s="141">
        <v>76</v>
      </c>
      <c r="F19" s="70">
        <v>59</v>
      </c>
      <c r="G19" s="142">
        <v>100</v>
      </c>
      <c r="H19" s="143">
        <v>1</v>
      </c>
      <c r="I19" s="105">
        <f t="shared" si="5"/>
        <v>1.694915254237288</v>
      </c>
      <c r="J19" s="133">
        <v>1</v>
      </c>
      <c r="K19" s="144">
        <f t="shared" si="6"/>
        <v>1.694915254237288</v>
      </c>
      <c r="L19" s="133">
        <v>40</v>
      </c>
      <c r="M19" s="144">
        <f t="shared" si="7"/>
        <v>67.79661016949152</v>
      </c>
      <c r="N19" s="143">
        <v>17</v>
      </c>
      <c r="O19" s="105">
        <f t="shared" si="8"/>
        <v>28.8135593220339</v>
      </c>
      <c r="P19" s="143">
        <v>0</v>
      </c>
      <c r="Q19" s="144">
        <f t="shared" si="9"/>
        <v>0</v>
      </c>
      <c r="R19" s="133">
        <v>5</v>
      </c>
      <c r="S19" s="133">
        <v>7</v>
      </c>
      <c r="T19" s="141">
        <v>5</v>
      </c>
    </row>
    <row r="20" spans="2:20" ht="22.5" customHeight="1">
      <c r="B20" s="8"/>
      <c r="C20" s="9"/>
      <c r="D20" s="23" t="s">
        <v>19</v>
      </c>
      <c r="E20" s="113">
        <f>SUM(E17-E18-E19)</f>
        <v>129</v>
      </c>
      <c r="F20" s="30">
        <f>SUM(F17-F18-F19)</f>
        <v>77</v>
      </c>
      <c r="G20" s="88">
        <v>100</v>
      </c>
      <c r="H20" s="125">
        <f>SUM(H17-H18-H19)</f>
        <v>6</v>
      </c>
      <c r="I20" s="105">
        <f t="shared" si="5"/>
        <v>7.792207792207792</v>
      </c>
      <c r="J20" s="129">
        <f>SUM(J17-J18-J19)</f>
        <v>0</v>
      </c>
      <c r="K20" s="144">
        <f t="shared" si="6"/>
        <v>0</v>
      </c>
      <c r="L20" s="129">
        <f>SUM(L17-L18-L19)</f>
        <v>51</v>
      </c>
      <c r="M20" s="144">
        <f t="shared" si="7"/>
        <v>66.23376623376623</v>
      </c>
      <c r="N20" s="125">
        <f>SUM(N17-N18-N19)</f>
        <v>19</v>
      </c>
      <c r="O20" s="105">
        <f t="shared" si="8"/>
        <v>24.675324675324674</v>
      </c>
      <c r="P20" s="125">
        <f>SUM(P17-P18-P19)</f>
        <v>1</v>
      </c>
      <c r="Q20" s="144">
        <f t="shared" si="9"/>
        <v>1.2987012987012987</v>
      </c>
      <c r="R20" s="129">
        <f>SUM(R17-R18-R19)</f>
        <v>45</v>
      </c>
      <c r="S20" s="129">
        <f>SUM(S17-S18-S19)</f>
        <v>7</v>
      </c>
      <c r="T20" s="113">
        <f>SUM(T17-T18-T19)</f>
        <v>0</v>
      </c>
    </row>
    <row r="21" spans="2:20" s="40" customFormat="1" ht="22.5" customHeight="1">
      <c r="B21" s="463" t="s">
        <v>358</v>
      </c>
      <c r="C21" s="463"/>
      <c r="D21" s="463"/>
      <c r="E21" s="463"/>
      <c r="F21" s="463"/>
      <c r="G21" s="463"/>
      <c r="H21" s="463"/>
      <c r="I21" s="463"/>
      <c r="J21" s="463"/>
      <c r="K21" s="463"/>
      <c r="L21" s="463"/>
      <c r="M21" s="463"/>
      <c r="N21" s="463"/>
      <c r="O21" s="463"/>
      <c r="P21" s="463"/>
      <c r="Q21" s="463"/>
      <c r="R21" s="463"/>
      <c r="S21" s="463"/>
      <c r="T21" s="463"/>
    </row>
    <row r="22" spans="2:20" s="40" customFormat="1" ht="22.5" customHeight="1">
      <c r="B22" s="464"/>
      <c r="C22" s="464"/>
      <c r="D22" s="464"/>
      <c r="E22" s="464"/>
      <c r="F22" s="464"/>
      <c r="G22" s="464"/>
      <c r="H22" s="464"/>
      <c r="I22" s="464"/>
      <c r="J22" s="464"/>
      <c r="K22" s="464"/>
      <c r="L22" s="464"/>
      <c r="M22" s="464"/>
      <c r="N22" s="464"/>
      <c r="O22" s="464"/>
      <c r="P22" s="464"/>
      <c r="Q22" s="464"/>
      <c r="R22" s="464"/>
      <c r="S22" s="464"/>
      <c r="T22" s="464"/>
    </row>
    <row r="23" spans="2:20" s="40" customFormat="1" ht="22.5" customHeight="1">
      <c r="B23" s="465"/>
      <c r="C23" s="465"/>
      <c r="D23" s="465"/>
      <c r="E23" s="465"/>
      <c r="F23" s="465"/>
      <c r="G23" s="465"/>
      <c r="H23" s="465"/>
      <c r="I23" s="465"/>
      <c r="J23" s="465"/>
      <c r="K23" s="465"/>
      <c r="L23" s="465"/>
      <c r="M23" s="465"/>
      <c r="N23" s="465"/>
      <c r="P23" s="107"/>
      <c r="R23" s="107"/>
      <c r="S23" s="107"/>
      <c r="T23" s="107"/>
    </row>
    <row r="24" spans="5:20" s="40" customFormat="1" ht="12.75">
      <c r="E24" s="107"/>
      <c r="F24" s="107"/>
      <c r="H24" s="107"/>
      <c r="J24" s="107"/>
      <c r="L24" s="107"/>
      <c r="N24" s="107"/>
      <c r="P24" s="107"/>
      <c r="R24" s="107"/>
      <c r="S24" s="107"/>
      <c r="T24" s="107"/>
    </row>
    <row r="25" spans="5:20" s="40" customFormat="1" ht="12.75">
      <c r="E25" s="107"/>
      <c r="F25" s="107"/>
      <c r="H25" s="107"/>
      <c r="J25" s="107"/>
      <c r="L25" s="107"/>
      <c r="N25" s="107"/>
      <c r="P25" s="107"/>
      <c r="R25" s="107"/>
      <c r="S25" s="107"/>
      <c r="T25" s="107"/>
    </row>
    <row r="26" spans="5:20" s="40" customFormat="1" ht="12.75">
      <c r="E26" s="107"/>
      <c r="F26" s="107"/>
      <c r="H26" s="107"/>
      <c r="J26" s="107"/>
      <c r="L26" s="107"/>
      <c r="N26" s="107"/>
      <c r="P26" s="107"/>
      <c r="R26" s="107"/>
      <c r="S26" s="107"/>
      <c r="T26" s="107"/>
    </row>
    <row r="27" spans="5:20" s="40" customFormat="1" ht="12.75">
      <c r="E27" s="107"/>
      <c r="F27" s="107"/>
      <c r="H27" s="107"/>
      <c r="J27" s="107"/>
      <c r="L27" s="107"/>
      <c r="N27" s="107"/>
      <c r="P27" s="107"/>
      <c r="R27" s="107"/>
      <c r="S27" s="107"/>
      <c r="T27" s="107"/>
    </row>
    <row r="28" spans="5:20" s="40" customFormat="1" ht="12.75">
      <c r="E28" s="107"/>
      <c r="F28" s="107"/>
      <c r="H28" s="107"/>
      <c r="J28" s="107"/>
      <c r="L28" s="107"/>
      <c r="N28" s="107"/>
      <c r="P28" s="107"/>
      <c r="R28" s="107"/>
      <c r="S28" s="107"/>
      <c r="T28" s="107"/>
    </row>
    <row r="29" spans="5:20" s="40" customFormat="1" ht="12.75">
      <c r="E29" s="107"/>
      <c r="F29" s="107"/>
      <c r="H29" s="107"/>
      <c r="J29" s="107"/>
      <c r="L29" s="107"/>
      <c r="N29" s="107"/>
      <c r="P29" s="107"/>
      <c r="R29" s="107"/>
      <c r="S29" s="107"/>
      <c r="T29" s="107"/>
    </row>
    <row r="30" spans="5:20" s="40" customFormat="1" ht="12.75">
      <c r="E30" s="107"/>
      <c r="F30" s="107"/>
      <c r="H30" s="107"/>
      <c r="J30" s="107"/>
      <c r="L30" s="107"/>
      <c r="N30" s="107"/>
      <c r="P30" s="107"/>
      <c r="R30" s="107"/>
      <c r="S30" s="107"/>
      <c r="T30" s="107"/>
    </row>
    <row r="31" spans="5:20" s="40" customFormat="1" ht="12.75">
      <c r="E31" s="107"/>
      <c r="F31" s="107"/>
      <c r="H31" s="107"/>
      <c r="J31" s="107"/>
      <c r="L31" s="107"/>
      <c r="N31" s="107"/>
      <c r="P31" s="107"/>
      <c r="R31" s="107"/>
      <c r="S31" s="107"/>
      <c r="T31" s="107"/>
    </row>
    <row r="32" spans="5:20" s="40" customFormat="1" ht="12.75">
      <c r="E32" s="107"/>
      <c r="F32" s="107"/>
      <c r="H32" s="107"/>
      <c r="J32" s="107"/>
      <c r="L32" s="107"/>
      <c r="N32" s="107"/>
      <c r="P32" s="107"/>
      <c r="R32" s="107"/>
      <c r="S32" s="107"/>
      <c r="T32" s="107"/>
    </row>
  </sheetData>
  <sheetProtection/>
  <mergeCells count="18">
    <mergeCell ref="B23:N23"/>
    <mergeCell ref="B21:T21"/>
    <mergeCell ref="B22:T22"/>
    <mergeCell ref="E4:E5"/>
    <mergeCell ref="F4:Q4"/>
    <mergeCell ref="H5:I5"/>
    <mergeCell ref="L5:M5"/>
    <mergeCell ref="N5:O5"/>
    <mergeCell ref="B8:D8"/>
    <mergeCell ref="B2:T2"/>
    <mergeCell ref="T4:T5"/>
    <mergeCell ref="J5:K5"/>
    <mergeCell ref="B17:D17"/>
    <mergeCell ref="P5:Q5"/>
    <mergeCell ref="B7:D7"/>
    <mergeCell ref="R4:R5"/>
    <mergeCell ref="S4:S5"/>
    <mergeCell ref="B4:D6"/>
  </mergeCell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pageSetUpPr fitToPage="1"/>
  </sheetPr>
  <dimension ref="B1:BC9"/>
  <sheetViews>
    <sheetView view="pageBreakPreview" zoomScale="60" zoomScaleNormal="8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M23" sqref="AM23"/>
    </sheetView>
  </sheetViews>
  <sheetFormatPr defaultColWidth="9.00390625" defaultRowHeight="13.5"/>
  <cols>
    <col min="1" max="1" width="8.875" style="212" customWidth="1"/>
    <col min="2" max="2" width="22.50390625" style="212" customWidth="1"/>
    <col min="3" max="55" width="6.50390625" style="212" customWidth="1"/>
    <col min="56" max="16384" width="8.875" style="212" customWidth="1"/>
  </cols>
  <sheetData>
    <row r="1" spans="2:55" s="335" customFormat="1" ht="15" thickBot="1">
      <c r="B1" s="253" t="s">
        <v>179</v>
      </c>
      <c r="C1" s="233"/>
      <c r="BC1" s="232" t="s">
        <v>55</v>
      </c>
    </row>
    <row r="2" spans="2:55" s="233" customFormat="1" ht="30" customHeight="1" thickTop="1">
      <c r="B2" s="234"/>
      <c r="C2" s="667" t="s">
        <v>109</v>
      </c>
      <c r="D2" s="629" t="s">
        <v>120</v>
      </c>
      <c r="E2" s="553" t="s">
        <v>121</v>
      </c>
      <c r="F2" s="614"/>
      <c r="G2" s="614"/>
      <c r="H2" s="614"/>
      <c r="I2" s="614"/>
      <c r="J2" s="614"/>
      <c r="K2" s="614"/>
      <c r="L2" s="614"/>
      <c r="M2" s="614"/>
      <c r="N2" s="614"/>
      <c r="O2" s="614"/>
      <c r="P2" s="614"/>
      <c r="Q2" s="590"/>
      <c r="R2" s="589" t="s">
        <v>122</v>
      </c>
      <c r="S2" s="614"/>
      <c r="T2" s="614"/>
      <c r="U2" s="614"/>
      <c r="V2" s="614"/>
      <c r="W2" s="614"/>
      <c r="X2" s="614"/>
      <c r="Y2" s="614"/>
      <c r="Z2" s="590"/>
      <c r="AA2" s="635" t="s">
        <v>123</v>
      </c>
      <c r="AB2" s="629" t="s">
        <v>124</v>
      </c>
      <c r="AC2" s="615"/>
      <c r="AD2" s="615"/>
      <c r="AE2" s="616"/>
      <c r="AF2" s="629" t="s">
        <v>180</v>
      </c>
      <c r="AG2" s="616"/>
      <c r="AH2" s="629" t="s">
        <v>181</v>
      </c>
      <c r="AI2" s="616"/>
      <c r="AJ2" s="666" t="s">
        <v>130</v>
      </c>
      <c r="AK2" s="615"/>
      <c r="AL2" s="615"/>
      <c r="AM2" s="615"/>
      <c r="AN2" s="635" t="s">
        <v>129</v>
      </c>
      <c r="AO2" s="614" t="s">
        <v>131</v>
      </c>
      <c r="AP2" s="614"/>
      <c r="AQ2" s="614"/>
      <c r="AR2" s="614"/>
      <c r="AS2" s="614"/>
      <c r="AT2" s="614"/>
      <c r="AU2" s="589" t="s">
        <v>132</v>
      </c>
      <c r="AV2" s="614"/>
      <c r="AW2" s="614"/>
      <c r="AX2" s="614"/>
      <c r="AY2" s="590"/>
      <c r="AZ2" s="615" t="s">
        <v>178</v>
      </c>
      <c r="BA2" s="615"/>
      <c r="BB2" s="615"/>
      <c r="BC2" s="616"/>
    </row>
    <row r="3" spans="2:55" s="233" customFormat="1" ht="44.25" customHeight="1">
      <c r="B3" s="235"/>
      <c r="C3" s="623"/>
      <c r="D3" s="668"/>
      <c r="E3" s="554" t="s">
        <v>134</v>
      </c>
      <c r="F3" s="617"/>
      <c r="G3" s="554" t="s">
        <v>135</v>
      </c>
      <c r="H3" s="605"/>
      <c r="I3" s="605"/>
      <c r="J3" s="605"/>
      <c r="K3" s="605"/>
      <c r="L3" s="605"/>
      <c r="M3" s="605"/>
      <c r="N3" s="605"/>
      <c r="O3" s="617"/>
      <c r="P3" s="554" t="s">
        <v>136</v>
      </c>
      <c r="Q3" s="606"/>
      <c r="R3" s="618" t="s">
        <v>137</v>
      </c>
      <c r="S3" s="619"/>
      <c r="T3" s="619"/>
      <c r="U3" s="620"/>
      <c r="V3" s="621" t="s">
        <v>138</v>
      </c>
      <c r="W3" s="621"/>
      <c r="X3" s="621"/>
      <c r="Y3" s="621"/>
      <c r="Z3" s="622"/>
      <c r="AA3" s="636"/>
      <c r="AB3" s="220"/>
      <c r="AC3" s="599" t="s">
        <v>139</v>
      </c>
      <c r="AD3" s="599" t="s">
        <v>140</v>
      </c>
      <c r="AE3" s="583" t="s">
        <v>141</v>
      </c>
      <c r="AF3" s="220"/>
      <c r="AG3" s="583" t="s">
        <v>142</v>
      </c>
      <c r="AH3" s="422"/>
      <c r="AI3" s="583" t="s">
        <v>143</v>
      </c>
      <c r="AJ3" s="594" t="s">
        <v>144</v>
      </c>
      <c r="AK3" s="594" t="s">
        <v>145</v>
      </c>
      <c r="AL3" s="600" t="s">
        <v>146</v>
      </c>
      <c r="AM3" s="663" t="s">
        <v>147</v>
      </c>
      <c r="AN3" s="636"/>
      <c r="AO3" s="611" t="s">
        <v>148</v>
      </c>
      <c r="AP3" s="611" t="s">
        <v>149</v>
      </c>
      <c r="AQ3" s="554" t="s">
        <v>142</v>
      </c>
      <c r="AR3" s="605"/>
      <c r="AS3" s="554" t="s">
        <v>150</v>
      </c>
      <c r="AT3" s="605"/>
      <c r="AU3" s="586" t="s">
        <v>151</v>
      </c>
      <c r="AV3" s="594" t="s">
        <v>152</v>
      </c>
      <c r="AW3" s="594" t="s">
        <v>153</v>
      </c>
      <c r="AX3" s="594" t="s">
        <v>154</v>
      </c>
      <c r="AY3" s="604" t="s">
        <v>155</v>
      </c>
      <c r="AZ3" s="423"/>
      <c r="BA3" s="554" t="s">
        <v>156</v>
      </c>
      <c r="BB3" s="605"/>
      <c r="BC3" s="606"/>
    </row>
    <row r="4" spans="2:55" s="233" customFormat="1" ht="27" customHeight="1">
      <c r="B4" s="235"/>
      <c r="C4" s="623"/>
      <c r="D4" s="668"/>
      <c r="E4" s="594" t="s">
        <v>157</v>
      </c>
      <c r="F4" s="594" t="s">
        <v>72</v>
      </c>
      <c r="G4" s="594" t="s">
        <v>78</v>
      </c>
      <c r="H4" s="594" t="s">
        <v>158</v>
      </c>
      <c r="I4" s="594" t="s">
        <v>159</v>
      </c>
      <c r="J4" s="594" t="s">
        <v>80</v>
      </c>
      <c r="K4" s="594" t="s">
        <v>160</v>
      </c>
      <c r="L4" s="594" t="s">
        <v>82</v>
      </c>
      <c r="M4" s="594" t="s">
        <v>161</v>
      </c>
      <c r="N4" s="594" t="s">
        <v>162</v>
      </c>
      <c r="O4" s="594" t="s">
        <v>72</v>
      </c>
      <c r="P4" s="594" t="s">
        <v>163</v>
      </c>
      <c r="Q4" s="583" t="s">
        <v>164</v>
      </c>
      <c r="R4" s="603" t="s">
        <v>165</v>
      </c>
      <c r="S4" s="517" t="s">
        <v>166</v>
      </c>
      <c r="T4" s="517" t="s">
        <v>167</v>
      </c>
      <c r="U4" s="598" t="s">
        <v>168</v>
      </c>
      <c r="V4" s="517" t="s">
        <v>169</v>
      </c>
      <c r="W4" s="517" t="s">
        <v>152</v>
      </c>
      <c r="X4" s="517" t="s">
        <v>153</v>
      </c>
      <c r="Y4" s="598" t="s">
        <v>154</v>
      </c>
      <c r="Z4" s="518" t="s">
        <v>155</v>
      </c>
      <c r="AA4" s="636"/>
      <c r="AB4" s="220"/>
      <c r="AC4" s="623"/>
      <c r="AD4" s="623"/>
      <c r="AE4" s="584"/>
      <c r="AF4" s="220"/>
      <c r="AG4" s="584"/>
      <c r="AH4" s="422"/>
      <c r="AI4" s="584"/>
      <c r="AJ4" s="602"/>
      <c r="AK4" s="602"/>
      <c r="AL4" s="607"/>
      <c r="AM4" s="664"/>
      <c r="AN4" s="636"/>
      <c r="AO4" s="612"/>
      <c r="AP4" s="612"/>
      <c r="AQ4" s="594" t="s">
        <v>170</v>
      </c>
      <c r="AR4" s="594" t="s">
        <v>171</v>
      </c>
      <c r="AS4" s="600" t="s">
        <v>172</v>
      </c>
      <c r="AT4" s="662" t="s">
        <v>72</v>
      </c>
      <c r="AU4" s="587"/>
      <c r="AV4" s="602"/>
      <c r="AW4" s="602"/>
      <c r="AX4" s="602"/>
      <c r="AY4" s="604"/>
      <c r="AZ4" s="423"/>
      <c r="BA4" s="600" t="s">
        <v>173</v>
      </c>
      <c r="BB4" s="600" t="s">
        <v>174</v>
      </c>
      <c r="BC4" s="583" t="s">
        <v>72</v>
      </c>
    </row>
    <row r="5" spans="2:55" s="236" customFormat="1" ht="171" customHeight="1">
      <c r="B5" s="237"/>
      <c r="C5" s="623"/>
      <c r="D5" s="618"/>
      <c r="E5" s="595"/>
      <c r="F5" s="595"/>
      <c r="G5" s="595"/>
      <c r="H5" s="595"/>
      <c r="I5" s="595"/>
      <c r="J5" s="595"/>
      <c r="K5" s="595"/>
      <c r="L5" s="595"/>
      <c r="M5" s="595"/>
      <c r="N5" s="595"/>
      <c r="O5" s="595"/>
      <c r="P5" s="595"/>
      <c r="Q5" s="585"/>
      <c r="R5" s="586"/>
      <c r="S5" s="594"/>
      <c r="T5" s="594"/>
      <c r="U5" s="599"/>
      <c r="V5" s="594"/>
      <c r="W5" s="594"/>
      <c r="X5" s="594"/>
      <c r="Y5" s="599"/>
      <c r="Z5" s="583"/>
      <c r="AA5" s="637"/>
      <c r="AB5" s="222"/>
      <c r="AC5" s="624"/>
      <c r="AD5" s="624"/>
      <c r="AE5" s="585"/>
      <c r="AF5" s="222"/>
      <c r="AG5" s="585"/>
      <c r="AH5" s="426"/>
      <c r="AI5" s="585"/>
      <c r="AJ5" s="595"/>
      <c r="AK5" s="595"/>
      <c r="AL5" s="601"/>
      <c r="AM5" s="665"/>
      <c r="AN5" s="637"/>
      <c r="AO5" s="613"/>
      <c r="AP5" s="613"/>
      <c r="AQ5" s="595"/>
      <c r="AR5" s="595"/>
      <c r="AS5" s="601"/>
      <c r="AT5" s="627"/>
      <c r="AU5" s="588"/>
      <c r="AV5" s="595"/>
      <c r="AW5" s="595"/>
      <c r="AX5" s="595"/>
      <c r="AY5" s="597"/>
      <c r="AZ5" s="418"/>
      <c r="BA5" s="601"/>
      <c r="BB5" s="601"/>
      <c r="BC5" s="585"/>
    </row>
    <row r="6" spans="2:55" s="335" customFormat="1" ht="21" customHeight="1">
      <c r="B6" s="158" t="s">
        <v>344</v>
      </c>
      <c r="C6" s="378">
        <v>3</v>
      </c>
      <c r="D6" s="449">
        <v>1</v>
      </c>
      <c r="E6" s="375">
        <v>1</v>
      </c>
      <c r="F6" s="375">
        <v>1</v>
      </c>
      <c r="G6" s="375">
        <v>1</v>
      </c>
      <c r="H6" s="375">
        <v>0</v>
      </c>
      <c r="I6" s="375">
        <v>0</v>
      </c>
      <c r="J6" s="375">
        <v>0</v>
      </c>
      <c r="K6" s="375">
        <v>0</v>
      </c>
      <c r="L6" s="375">
        <v>0</v>
      </c>
      <c r="M6" s="375">
        <v>0</v>
      </c>
      <c r="N6" s="375">
        <v>0</v>
      </c>
      <c r="O6" s="375">
        <v>0</v>
      </c>
      <c r="P6" s="375">
        <v>1</v>
      </c>
      <c r="Q6" s="376">
        <v>1</v>
      </c>
      <c r="R6" s="374">
        <v>0</v>
      </c>
      <c r="S6" s="375">
        <v>0</v>
      </c>
      <c r="T6" s="375">
        <v>0</v>
      </c>
      <c r="U6" s="375">
        <v>0</v>
      </c>
      <c r="V6" s="375">
        <v>0</v>
      </c>
      <c r="W6" s="375">
        <v>0</v>
      </c>
      <c r="X6" s="375">
        <v>0</v>
      </c>
      <c r="Y6" s="375">
        <v>0</v>
      </c>
      <c r="Z6" s="376">
        <v>0</v>
      </c>
      <c r="AA6" s="377">
        <v>0</v>
      </c>
      <c r="AB6" s="374">
        <v>0</v>
      </c>
      <c r="AC6" s="375">
        <v>0</v>
      </c>
      <c r="AD6" s="375">
        <v>0</v>
      </c>
      <c r="AE6" s="376">
        <v>0</v>
      </c>
      <c r="AF6" s="374">
        <v>0</v>
      </c>
      <c r="AG6" s="376">
        <v>0</v>
      </c>
      <c r="AH6" s="374">
        <v>0</v>
      </c>
      <c r="AI6" s="376">
        <v>0</v>
      </c>
      <c r="AJ6" s="375">
        <v>0</v>
      </c>
      <c r="AK6" s="375">
        <v>0</v>
      </c>
      <c r="AL6" s="375">
        <v>0</v>
      </c>
      <c r="AM6" s="378">
        <v>0</v>
      </c>
      <c r="AN6" s="377">
        <v>0</v>
      </c>
      <c r="AO6" s="379">
        <v>0</v>
      </c>
      <c r="AP6" s="375">
        <v>0</v>
      </c>
      <c r="AQ6" s="375">
        <v>0</v>
      </c>
      <c r="AR6" s="375">
        <v>0</v>
      </c>
      <c r="AS6" s="375">
        <v>0</v>
      </c>
      <c r="AT6" s="378">
        <v>0</v>
      </c>
      <c r="AU6" s="374">
        <v>0</v>
      </c>
      <c r="AV6" s="375">
        <v>0</v>
      </c>
      <c r="AW6" s="375">
        <v>0</v>
      </c>
      <c r="AX6" s="375">
        <v>0</v>
      </c>
      <c r="AY6" s="376">
        <v>0</v>
      </c>
      <c r="AZ6" s="379">
        <v>0</v>
      </c>
      <c r="BA6" s="375">
        <v>0</v>
      </c>
      <c r="BB6" s="375">
        <v>0</v>
      </c>
      <c r="BC6" s="376">
        <v>0</v>
      </c>
    </row>
    <row r="7" spans="2:55" s="335" customFormat="1" ht="21" customHeight="1">
      <c r="B7" s="158" t="s">
        <v>345</v>
      </c>
      <c r="C7" s="378">
        <v>0</v>
      </c>
      <c r="D7" s="449">
        <v>0</v>
      </c>
      <c r="E7" s="375">
        <v>0</v>
      </c>
      <c r="F7" s="375">
        <v>0</v>
      </c>
      <c r="G7" s="375">
        <v>0</v>
      </c>
      <c r="H7" s="375">
        <v>0</v>
      </c>
      <c r="I7" s="375">
        <v>0</v>
      </c>
      <c r="J7" s="375">
        <v>0</v>
      </c>
      <c r="K7" s="375">
        <v>0</v>
      </c>
      <c r="L7" s="375">
        <v>0</v>
      </c>
      <c r="M7" s="375">
        <v>0</v>
      </c>
      <c r="N7" s="375">
        <v>0</v>
      </c>
      <c r="O7" s="375">
        <v>0</v>
      </c>
      <c r="P7" s="375">
        <v>0</v>
      </c>
      <c r="Q7" s="376">
        <v>0</v>
      </c>
      <c r="R7" s="374">
        <v>0</v>
      </c>
      <c r="S7" s="375">
        <v>0</v>
      </c>
      <c r="T7" s="375">
        <v>0</v>
      </c>
      <c r="U7" s="375">
        <v>0</v>
      </c>
      <c r="V7" s="375">
        <v>0</v>
      </c>
      <c r="W7" s="375">
        <v>0</v>
      </c>
      <c r="X7" s="375">
        <v>0</v>
      </c>
      <c r="Y7" s="375">
        <v>0</v>
      </c>
      <c r="Z7" s="376">
        <v>0</v>
      </c>
      <c r="AA7" s="377">
        <v>0</v>
      </c>
      <c r="AB7" s="374">
        <v>0</v>
      </c>
      <c r="AC7" s="375">
        <v>0</v>
      </c>
      <c r="AD7" s="375">
        <v>0</v>
      </c>
      <c r="AE7" s="376">
        <v>0</v>
      </c>
      <c r="AF7" s="374">
        <v>0</v>
      </c>
      <c r="AG7" s="376">
        <v>0</v>
      </c>
      <c r="AH7" s="374">
        <v>0</v>
      </c>
      <c r="AI7" s="376">
        <v>0</v>
      </c>
      <c r="AJ7" s="375">
        <v>0</v>
      </c>
      <c r="AK7" s="375">
        <v>0</v>
      </c>
      <c r="AL7" s="375">
        <v>0</v>
      </c>
      <c r="AM7" s="378">
        <v>0</v>
      </c>
      <c r="AN7" s="377">
        <v>0</v>
      </c>
      <c r="AO7" s="379">
        <v>0</v>
      </c>
      <c r="AP7" s="375">
        <v>0</v>
      </c>
      <c r="AQ7" s="375">
        <v>0</v>
      </c>
      <c r="AR7" s="375">
        <v>0</v>
      </c>
      <c r="AS7" s="375">
        <v>0</v>
      </c>
      <c r="AT7" s="378">
        <v>0</v>
      </c>
      <c r="AU7" s="374">
        <v>0</v>
      </c>
      <c r="AV7" s="375">
        <v>0</v>
      </c>
      <c r="AW7" s="375">
        <v>0</v>
      </c>
      <c r="AX7" s="375">
        <v>0</v>
      </c>
      <c r="AY7" s="376">
        <v>0</v>
      </c>
      <c r="AZ7" s="379">
        <v>0</v>
      </c>
      <c r="BA7" s="375">
        <v>0</v>
      </c>
      <c r="BB7" s="375">
        <v>0</v>
      </c>
      <c r="BC7" s="376">
        <v>0</v>
      </c>
    </row>
    <row r="8" spans="2:55" s="335" customFormat="1" ht="21" customHeight="1" thickBot="1">
      <c r="B8" s="166" t="s">
        <v>346</v>
      </c>
      <c r="C8" s="450">
        <v>0</v>
      </c>
      <c r="D8" s="451">
        <v>0</v>
      </c>
      <c r="E8" s="452">
        <v>0</v>
      </c>
      <c r="F8" s="452">
        <v>0</v>
      </c>
      <c r="G8" s="452">
        <v>0</v>
      </c>
      <c r="H8" s="452">
        <v>0</v>
      </c>
      <c r="I8" s="452">
        <v>0</v>
      </c>
      <c r="J8" s="452">
        <v>0</v>
      </c>
      <c r="K8" s="452">
        <v>0</v>
      </c>
      <c r="L8" s="452">
        <v>0</v>
      </c>
      <c r="M8" s="452">
        <v>0</v>
      </c>
      <c r="N8" s="452">
        <v>0</v>
      </c>
      <c r="O8" s="452">
        <v>0</v>
      </c>
      <c r="P8" s="452">
        <v>0</v>
      </c>
      <c r="Q8" s="453">
        <v>0</v>
      </c>
      <c r="R8" s="454">
        <v>0</v>
      </c>
      <c r="S8" s="452">
        <v>0</v>
      </c>
      <c r="T8" s="452">
        <v>0</v>
      </c>
      <c r="U8" s="452">
        <v>0</v>
      </c>
      <c r="V8" s="452">
        <v>0</v>
      </c>
      <c r="W8" s="452">
        <v>0</v>
      </c>
      <c r="X8" s="452">
        <v>0</v>
      </c>
      <c r="Y8" s="452">
        <v>0</v>
      </c>
      <c r="Z8" s="453">
        <v>0</v>
      </c>
      <c r="AA8" s="367">
        <v>0</v>
      </c>
      <c r="AB8" s="454">
        <v>0</v>
      </c>
      <c r="AC8" s="452">
        <v>0</v>
      </c>
      <c r="AD8" s="452">
        <v>0</v>
      </c>
      <c r="AE8" s="453">
        <v>0</v>
      </c>
      <c r="AF8" s="454">
        <v>0</v>
      </c>
      <c r="AG8" s="453">
        <v>0</v>
      </c>
      <c r="AH8" s="454">
        <v>0</v>
      </c>
      <c r="AI8" s="453">
        <v>0</v>
      </c>
      <c r="AJ8" s="452">
        <v>0</v>
      </c>
      <c r="AK8" s="452">
        <v>0</v>
      </c>
      <c r="AL8" s="452">
        <v>0</v>
      </c>
      <c r="AM8" s="450">
        <v>0</v>
      </c>
      <c r="AN8" s="367">
        <v>0</v>
      </c>
      <c r="AO8" s="455">
        <v>0</v>
      </c>
      <c r="AP8" s="452">
        <v>0</v>
      </c>
      <c r="AQ8" s="452">
        <v>0</v>
      </c>
      <c r="AR8" s="452">
        <v>0</v>
      </c>
      <c r="AS8" s="452">
        <v>0</v>
      </c>
      <c r="AT8" s="450">
        <v>0</v>
      </c>
      <c r="AU8" s="454">
        <v>0</v>
      </c>
      <c r="AV8" s="452">
        <v>0</v>
      </c>
      <c r="AW8" s="452">
        <v>0</v>
      </c>
      <c r="AX8" s="452">
        <v>0</v>
      </c>
      <c r="AY8" s="453">
        <v>0</v>
      </c>
      <c r="AZ8" s="455">
        <v>0</v>
      </c>
      <c r="BA8" s="452">
        <v>0</v>
      </c>
      <c r="BB8" s="452">
        <v>0</v>
      </c>
      <c r="BC8" s="453">
        <v>0</v>
      </c>
    </row>
    <row r="9" spans="2:55" s="335" customFormat="1" ht="21" customHeight="1" thickBot="1" thickTop="1">
      <c r="B9" s="456" t="s">
        <v>93</v>
      </c>
      <c r="C9" s="249">
        <f aca="true" t="shared" si="0" ref="C9:AH9">SUM(C6:C8)</f>
        <v>3</v>
      </c>
      <c r="D9" s="457">
        <f t="shared" si="0"/>
        <v>1</v>
      </c>
      <c r="E9" s="211">
        <f t="shared" si="0"/>
        <v>1</v>
      </c>
      <c r="F9" s="211">
        <f t="shared" si="0"/>
        <v>1</v>
      </c>
      <c r="G9" s="211">
        <f t="shared" si="0"/>
        <v>1</v>
      </c>
      <c r="H9" s="211">
        <f t="shared" si="0"/>
        <v>0</v>
      </c>
      <c r="I9" s="211">
        <f t="shared" si="0"/>
        <v>0</v>
      </c>
      <c r="J9" s="211">
        <f t="shared" si="0"/>
        <v>0</v>
      </c>
      <c r="K9" s="211">
        <f t="shared" si="0"/>
        <v>0</v>
      </c>
      <c r="L9" s="211">
        <f t="shared" si="0"/>
        <v>0</v>
      </c>
      <c r="M9" s="211">
        <f t="shared" si="0"/>
        <v>0</v>
      </c>
      <c r="N9" s="211">
        <f t="shared" si="0"/>
        <v>0</v>
      </c>
      <c r="O9" s="211">
        <f t="shared" si="0"/>
        <v>0</v>
      </c>
      <c r="P9" s="211">
        <f t="shared" si="0"/>
        <v>1</v>
      </c>
      <c r="Q9" s="246">
        <f t="shared" si="0"/>
        <v>1</v>
      </c>
      <c r="R9" s="248">
        <f t="shared" si="0"/>
        <v>0</v>
      </c>
      <c r="S9" s="211">
        <f t="shared" si="0"/>
        <v>0</v>
      </c>
      <c r="T9" s="211">
        <f t="shared" si="0"/>
        <v>0</v>
      </c>
      <c r="U9" s="211">
        <f t="shared" si="0"/>
        <v>0</v>
      </c>
      <c r="V9" s="211">
        <f t="shared" si="0"/>
        <v>0</v>
      </c>
      <c r="W9" s="211">
        <f t="shared" si="0"/>
        <v>0</v>
      </c>
      <c r="X9" s="211">
        <f t="shared" si="0"/>
        <v>0</v>
      </c>
      <c r="Y9" s="211">
        <f t="shared" si="0"/>
        <v>0</v>
      </c>
      <c r="Z9" s="246">
        <f t="shared" si="0"/>
        <v>0</v>
      </c>
      <c r="AA9" s="247">
        <f t="shared" si="0"/>
        <v>0</v>
      </c>
      <c r="AB9" s="248">
        <f t="shared" si="0"/>
        <v>0</v>
      </c>
      <c r="AC9" s="211">
        <f t="shared" si="0"/>
        <v>0</v>
      </c>
      <c r="AD9" s="211">
        <f t="shared" si="0"/>
        <v>0</v>
      </c>
      <c r="AE9" s="246">
        <f t="shared" si="0"/>
        <v>0</v>
      </c>
      <c r="AF9" s="248">
        <f t="shared" si="0"/>
        <v>0</v>
      </c>
      <c r="AG9" s="246">
        <f t="shared" si="0"/>
        <v>0</v>
      </c>
      <c r="AH9" s="248">
        <f t="shared" si="0"/>
        <v>0</v>
      </c>
      <c r="AI9" s="246">
        <f aca="true" t="shared" si="1" ref="AI9:BC9">SUM(AI6:AI8)</f>
        <v>0</v>
      </c>
      <c r="AJ9" s="211">
        <f t="shared" si="1"/>
        <v>0</v>
      </c>
      <c r="AK9" s="211">
        <f t="shared" si="1"/>
        <v>0</v>
      </c>
      <c r="AL9" s="211">
        <f t="shared" si="1"/>
        <v>0</v>
      </c>
      <c r="AM9" s="249">
        <f t="shared" si="1"/>
        <v>0</v>
      </c>
      <c r="AN9" s="247">
        <f t="shared" si="1"/>
        <v>0</v>
      </c>
      <c r="AO9" s="210">
        <f t="shared" si="1"/>
        <v>0</v>
      </c>
      <c r="AP9" s="211">
        <f t="shared" si="1"/>
        <v>0</v>
      </c>
      <c r="AQ9" s="211">
        <f t="shared" si="1"/>
        <v>0</v>
      </c>
      <c r="AR9" s="211">
        <f t="shared" si="1"/>
        <v>0</v>
      </c>
      <c r="AS9" s="211">
        <f t="shared" si="1"/>
        <v>0</v>
      </c>
      <c r="AT9" s="249">
        <f t="shared" si="1"/>
        <v>0</v>
      </c>
      <c r="AU9" s="248">
        <f t="shared" si="1"/>
        <v>0</v>
      </c>
      <c r="AV9" s="211">
        <f t="shared" si="1"/>
        <v>0</v>
      </c>
      <c r="AW9" s="211">
        <f t="shared" si="1"/>
        <v>0</v>
      </c>
      <c r="AX9" s="211">
        <f t="shared" si="1"/>
        <v>0</v>
      </c>
      <c r="AY9" s="246">
        <f t="shared" si="1"/>
        <v>0</v>
      </c>
      <c r="AZ9" s="210">
        <f t="shared" si="1"/>
        <v>0</v>
      </c>
      <c r="BA9" s="211">
        <f t="shared" si="1"/>
        <v>0</v>
      </c>
      <c r="BB9" s="211">
        <f t="shared" si="1"/>
        <v>0</v>
      </c>
      <c r="BC9" s="246">
        <f t="shared" si="1"/>
        <v>0</v>
      </c>
    </row>
    <row r="10" ht="13.5" thickTop="1"/>
  </sheetData>
  <sheetProtection/>
  <mergeCells count="66">
    <mergeCell ref="C2:C5"/>
    <mergeCell ref="D2:D5"/>
    <mergeCell ref="E2:Q2"/>
    <mergeCell ref="R2:Z2"/>
    <mergeCell ref="AA2:AA5"/>
    <mergeCell ref="AB2:AE2"/>
    <mergeCell ref="J4:J5"/>
    <mergeCell ref="K4:K5"/>
    <mergeCell ref="L4:L5"/>
    <mergeCell ref="M4:M5"/>
    <mergeCell ref="AF2:AG2"/>
    <mergeCell ref="AH2:AI2"/>
    <mergeCell ref="AJ2:AM2"/>
    <mergeCell ref="AN2:AN5"/>
    <mergeCell ref="AO2:AT2"/>
    <mergeCell ref="AU2:AY2"/>
    <mergeCell ref="AI3:AI5"/>
    <mergeCell ref="AJ3:AJ5"/>
    <mergeCell ref="AK3:AK5"/>
    <mergeCell ref="AL3:AL5"/>
    <mergeCell ref="AZ2:BC2"/>
    <mergeCell ref="E3:F3"/>
    <mergeCell ref="G3:O3"/>
    <mergeCell ref="P3:Q3"/>
    <mergeCell ref="R3:U3"/>
    <mergeCell ref="V3:Z3"/>
    <mergeCell ref="AX3:AX5"/>
    <mergeCell ref="AY3:AY5"/>
    <mergeCell ref="AC3:AC5"/>
    <mergeCell ref="AD3:AD5"/>
    <mergeCell ref="E4:E5"/>
    <mergeCell ref="F4:F5"/>
    <mergeCell ref="G4:G5"/>
    <mergeCell ref="H4:H5"/>
    <mergeCell ref="I4:I5"/>
    <mergeCell ref="AM3:AM5"/>
    <mergeCell ref="N4:N5"/>
    <mergeCell ref="O4:O5"/>
    <mergeCell ref="AE3:AE5"/>
    <mergeCell ref="AG3:AG5"/>
    <mergeCell ref="P4:P5"/>
    <mergeCell ref="Q4:Q5"/>
    <mergeCell ref="R4:R5"/>
    <mergeCell ref="S4:S5"/>
    <mergeCell ref="T4:T5"/>
    <mergeCell ref="U4:U5"/>
    <mergeCell ref="BB4:BB5"/>
    <mergeCell ref="BC4:BC5"/>
    <mergeCell ref="Z4:Z5"/>
    <mergeCell ref="AQ4:AQ5"/>
    <mergeCell ref="AR4:AR5"/>
    <mergeCell ref="AS4:AS5"/>
    <mergeCell ref="AO3:AO5"/>
    <mergeCell ref="AS3:AT3"/>
    <mergeCell ref="AU3:AU5"/>
    <mergeCell ref="AP3:AP5"/>
    <mergeCell ref="AT4:AT5"/>
    <mergeCell ref="BA4:BA5"/>
    <mergeCell ref="AV3:AV5"/>
    <mergeCell ref="AW3:AW5"/>
    <mergeCell ref="V4:V5"/>
    <mergeCell ref="W4:W5"/>
    <mergeCell ref="X4:X5"/>
    <mergeCell ref="Y4:Y5"/>
    <mergeCell ref="BA3:BC3"/>
    <mergeCell ref="AQ3:AR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21.xml><?xml version="1.0" encoding="utf-8"?>
<worksheet xmlns="http://schemas.openxmlformats.org/spreadsheetml/2006/main" xmlns:r="http://schemas.openxmlformats.org/officeDocument/2006/relationships">
  <sheetPr>
    <pageSetUpPr fitToPage="1"/>
  </sheetPr>
  <dimension ref="A1:BC9"/>
  <sheetViews>
    <sheetView view="pageBreakPreview" zoomScale="60" zoomScaleNormal="8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F21" sqref="AF21:AF22"/>
    </sheetView>
  </sheetViews>
  <sheetFormatPr defaultColWidth="9.00390625" defaultRowHeight="13.5"/>
  <cols>
    <col min="1" max="1" width="8.875" style="212" customWidth="1"/>
    <col min="2" max="2" width="22.50390625" style="212" customWidth="1"/>
    <col min="3" max="31" width="6.25390625" style="212" customWidth="1"/>
    <col min="32" max="32" width="8.625" style="212" customWidth="1"/>
    <col min="33" max="56" width="6.25390625" style="212" customWidth="1"/>
    <col min="57" max="16384" width="8.875" style="212" customWidth="1"/>
  </cols>
  <sheetData>
    <row r="1" spans="1:55" s="207" customFormat="1" ht="15" thickBot="1">
      <c r="A1" s="335"/>
      <c r="B1" s="230" t="s">
        <v>182</v>
      </c>
      <c r="C1" s="231"/>
      <c r="BC1" s="232" t="s">
        <v>55</v>
      </c>
    </row>
    <row r="2" spans="2:55" s="233" customFormat="1" ht="30" customHeight="1" thickTop="1">
      <c r="B2" s="234"/>
      <c r="C2" s="667" t="s">
        <v>341</v>
      </c>
      <c r="D2" s="629" t="s">
        <v>120</v>
      </c>
      <c r="E2" s="553" t="s">
        <v>121</v>
      </c>
      <c r="F2" s="614"/>
      <c r="G2" s="614"/>
      <c r="H2" s="614"/>
      <c r="I2" s="614"/>
      <c r="J2" s="614"/>
      <c r="K2" s="614"/>
      <c r="L2" s="614"/>
      <c r="M2" s="614"/>
      <c r="N2" s="614"/>
      <c r="O2" s="614"/>
      <c r="P2" s="614"/>
      <c r="Q2" s="590"/>
      <c r="R2" s="589" t="s">
        <v>122</v>
      </c>
      <c r="S2" s="614"/>
      <c r="T2" s="614"/>
      <c r="U2" s="614"/>
      <c r="V2" s="614"/>
      <c r="W2" s="614"/>
      <c r="X2" s="614"/>
      <c r="Y2" s="614"/>
      <c r="Z2" s="590"/>
      <c r="AA2" s="635" t="s">
        <v>123</v>
      </c>
      <c r="AB2" s="629" t="s">
        <v>124</v>
      </c>
      <c r="AC2" s="615"/>
      <c r="AD2" s="615"/>
      <c r="AE2" s="616"/>
      <c r="AF2" s="629" t="s">
        <v>180</v>
      </c>
      <c r="AG2" s="616"/>
      <c r="AH2" s="629" t="s">
        <v>181</v>
      </c>
      <c r="AI2" s="616"/>
      <c r="AJ2" s="666" t="s">
        <v>130</v>
      </c>
      <c r="AK2" s="615"/>
      <c r="AL2" s="615"/>
      <c r="AM2" s="615"/>
      <c r="AN2" s="635" t="s">
        <v>129</v>
      </c>
      <c r="AO2" s="614" t="s">
        <v>131</v>
      </c>
      <c r="AP2" s="614"/>
      <c r="AQ2" s="614"/>
      <c r="AR2" s="614"/>
      <c r="AS2" s="614"/>
      <c r="AT2" s="614"/>
      <c r="AU2" s="589" t="s">
        <v>132</v>
      </c>
      <c r="AV2" s="614"/>
      <c r="AW2" s="614"/>
      <c r="AX2" s="614"/>
      <c r="AY2" s="590"/>
      <c r="AZ2" s="615" t="s">
        <v>178</v>
      </c>
      <c r="BA2" s="615"/>
      <c r="BB2" s="615"/>
      <c r="BC2" s="616"/>
    </row>
    <row r="3" spans="2:55" s="233" customFormat="1" ht="44.25" customHeight="1">
      <c r="B3" s="235"/>
      <c r="C3" s="623"/>
      <c r="D3" s="668"/>
      <c r="E3" s="554" t="s">
        <v>134</v>
      </c>
      <c r="F3" s="617"/>
      <c r="G3" s="554" t="s">
        <v>135</v>
      </c>
      <c r="H3" s="605"/>
      <c r="I3" s="605"/>
      <c r="J3" s="605"/>
      <c r="K3" s="605"/>
      <c r="L3" s="605"/>
      <c r="M3" s="605"/>
      <c r="N3" s="605"/>
      <c r="O3" s="617"/>
      <c r="P3" s="554" t="s">
        <v>136</v>
      </c>
      <c r="Q3" s="606"/>
      <c r="R3" s="618" t="s">
        <v>137</v>
      </c>
      <c r="S3" s="619"/>
      <c r="T3" s="619"/>
      <c r="U3" s="620"/>
      <c r="V3" s="621" t="s">
        <v>138</v>
      </c>
      <c r="W3" s="621"/>
      <c r="X3" s="621"/>
      <c r="Y3" s="621"/>
      <c r="Z3" s="622"/>
      <c r="AA3" s="636"/>
      <c r="AB3" s="220"/>
      <c r="AC3" s="599" t="s">
        <v>139</v>
      </c>
      <c r="AD3" s="599" t="s">
        <v>140</v>
      </c>
      <c r="AE3" s="583" t="s">
        <v>141</v>
      </c>
      <c r="AF3" s="220"/>
      <c r="AG3" s="583" t="s">
        <v>142</v>
      </c>
      <c r="AH3" s="316"/>
      <c r="AI3" s="583" t="s">
        <v>143</v>
      </c>
      <c r="AJ3" s="594" t="s">
        <v>144</v>
      </c>
      <c r="AK3" s="594" t="s">
        <v>145</v>
      </c>
      <c r="AL3" s="600" t="s">
        <v>146</v>
      </c>
      <c r="AM3" s="663" t="s">
        <v>147</v>
      </c>
      <c r="AN3" s="636"/>
      <c r="AO3" s="611" t="s">
        <v>148</v>
      </c>
      <c r="AP3" s="611" t="s">
        <v>149</v>
      </c>
      <c r="AQ3" s="554" t="s">
        <v>142</v>
      </c>
      <c r="AR3" s="605"/>
      <c r="AS3" s="554" t="s">
        <v>150</v>
      </c>
      <c r="AT3" s="605"/>
      <c r="AU3" s="586" t="s">
        <v>151</v>
      </c>
      <c r="AV3" s="594" t="s">
        <v>152</v>
      </c>
      <c r="AW3" s="594" t="s">
        <v>153</v>
      </c>
      <c r="AX3" s="594" t="s">
        <v>154</v>
      </c>
      <c r="AY3" s="604" t="s">
        <v>155</v>
      </c>
      <c r="AZ3" s="317"/>
      <c r="BA3" s="554" t="s">
        <v>156</v>
      </c>
      <c r="BB3" s="605"/>
      <c r="BC3" s="606"/>
    </row>
    <row r="4" spans="2:55" s="233" customFormat="1" ht="27" customHeight="1">
      <c r="B4" s="235"/>
      <c r="C4" s="623"/>
      <c r="D4" s="668"/>
      <c r="E4" s="594" t="s">
        <v>157</v>
      </c>
      <c r="F4" s="594" t="s">
        <v>72</v>
      </c>
      <c r="G4" s="594" t="s">
        <v>78</v>
      </c>
      <c r="H4" s="594" t="s">
        <v>158</v>
      </c>
      <c r="I4" s="594" t="s">
        <v>159</v>
      </c>
      <c r="J4" s="594" t="s">
        <v>80</v>
      </c>
      <c r="K4" s="594" t="s">
        <v>160</v>
      </c>
      <c r="L4" s="594" t="s">
        <v>82</v>
      </c>
      <c r="M4" s="594" t="s">
        <v>161</v>
      </c>
      <c r="N4" s="594" t="s">
        <v>162</v>
      </c>
      <c r="O4" s="594" t="s">
        <v>72</v>
      </c>
      <c r="P4" s="594" t="s">
        <v>163</v>
      </c>
      <c r="Q4" s="583" t="s">
        <v>164</v>
      </c>
      <c r="R4" s="603" t="s">
        <v>165</v>
      </c>
      <c r="S4" s="517" t="s">
        <v>166</v>
      </c>
      <c r="T4" s="517" t="s">
        <v>167</v>
      </c>
      <c r="U4" s="598" t="s">
        <v>168</v>
      </c>
      <c r="V4" s="517" t="s">
        <v>169</v>
      </c>
      <c r="W4" s="517" t="s">
        <v>152</v>
      </c>
      <c r="X4" s="517" t="s">
        <v>153</v>
      </c>
      <c r="Y4" s="598" t="s">
        <v>154</v>
      </c>
      <c r="Z4" s="518" t="s">
        <v>155</v>
      </c>
      <c r="AA4" s="636"/>
      <c r="AB4" s="220"/>
      <c r="AC4" s="623"/>
      <c r="AD4" s="623"/>
      <c r="AE4" s="584"/>
      <c r="AF4" s="220"/>
      <c r="AG4" s="584"/>
      <c r="AH4" s="316"/>
      <c r="AI4" s="584"/>
      <c r="AJ4" s="602"/>
      <c r="AK4" s="602"/>
      <c r="AL4" s="607"/>
      <c r="AM4" s="664"/>
      <c r="AN4" s="636"/>
      <c r="AO4" s="612"/>
      <c r="AP4" s="612"/>
      <c r="AQ4" s="594" t="s">
        <v>170</v>
      </c>
      <c r="AR4" s="594" t="s">
        <v>171</v>
      </c>
      <c r="AS4" s="600" t="s">
        <v>172</v>
      </c>
      <c r="AT4" s="662" t="s">
        <v>72</v>
      </c>
      <c r="AU4" s="587"/>
      <c r="AV4" s="602"/>
      <c r="AW4" s="602"/>
      <c r="AX4" s="602"/>
      <c r="AY4" s="604"/>
      <c r="AZ4" s="317"/>
      <c r="BA4" s="600" t="s">
        <v>173</v>
      </c>
      <c r="BB4" s="600" t="s">
        <v>174</v>
      </c>
      <c r="BC4" s="583" t="s">
        <v>72</v>
      </c>
    </row>
    <row r="5" spans="2:55" s="236" customFormat="1" ht="171" customHeight="1">
      <c r="B5" s="237"/>
      <c r="C5" s="623"/>
      <c r="D5" s="618"/>
      <c r="E5" s="595"/>
      <c r="F5" s="595"/>
      <c r="G5" s="595"/>
      <c r="H5" s="595"/>
      <c r="I5" s="595"/>
      <c r="J5" s="595"/>
      <c r="K5" s="595"/>
      <c r="L5" s="595"/>
      <c r="M5" s="595"/>
      <c r="N5" s="595"/>
      <c r="O5" s="595"/>
      <c r="P5" s="595"/>
      <c r="Q5" s="585"/>
      <c r="R5" s="586"/>
      <c r="S5" s="594"/>
      <c r="T5" s="594"/>
      <c r="U5" s="599"/>
      <c r="V5" s="594"/>
      <c r="W5" s="594"/>
      <c r="X5" s="594"/>
      <c r="Y5" s="599"/>
      <c r="Z5" s="583"/>
      <c r="AA5" s="637"/>
      <c r="AB5" s="222"/>
      <c r="AC5" s="624"/>
      <c r="AD5" s="624"/>
      <c r="AE5" s="585"/>
      <c r="AF5" s="222"/>
      <c r="AG5" s="585"/>
      <c r="AH5" s="224"/>
      <c r="AI5" s="585"/>
      <c r="AJ5" s="595"/>
      <c r="AK5" s="595"/>
      <c r="AL5" s="601"/>
      <c r="AM5" s="665"/>
      <c r="AN5" s="637"/>
      <c r="AO5" s="613"/>
      <c r="AP5" s="613"/>
      <c r="AQ5" s="595"/>
      <c r="AR5" s="595"/>
      <c r="AS5" s="601"/>
      <c r="AT5" s="627"/>
      <c r="AU5" s="588"/>
      <c r="AV5" s="595"/>
      <c r="AW5" s="595"/>
      <c r="AX5" s="595"/>
      <c r="AY5" s="597"/>
      <c r="AZ5" s="315"/>
      <c r="BA5" s="601"/>
      <c r="BB5" s="601"/>
      <c r="BC5" s="585"/>
    </row>
    <row r="6" spans="2:55" s="252" customFormat="1" ht="21" customHeight="1">
      <c r="B6" s="197" t="s">
        <v>344</v>
      </c>
      <c r="C6" s="238">
        <v>2</v>
      </c>
      <c r="D6" s="274">
        <v>0</v>
      </c>
      <c r="E6" s="209">
        <v>0</v>
      </c>
      <c r="F6" s="209">
        <v>0</v>
      </c>
      <c r="G6" s="209">
        <v>0</v>
      </c>
      <c r="H6" s="209">
        <v>0</v>
      </c>
      <c r="I6" s="209">
        <v>0</v>
      </c>
      <c r="J6" s="209">
        <v>0</v>
      </c>
      <c r="K6" s="209">
        <v>0</v>
      </c>
      <c r="L6" s="209">
        <v>0</v>
      </c>
      <c r="M6" s="209">
        <v>0</v>
      </c>
      <c r="N6" s="209">
        <v>0</v>
      </c>
      <c r="O6" s="209">
        <v>0</v>
      </c>
      <c r="P6" s="209">
        <v>0</v>
      </c>
      <c r="Q6" s="214">
        <v>0</v>
      </c>
      <c r="R6" s="213">
        <v>0</v>
      </c>
      <c r="S6" s="209">
        <v>0</v>
      </c>
      <c r="T6" s="209">
        <v>0</v>
      </c>
      <c r="U6" s="209">
        <v>0</v>
      </c>
      <c r="V6" s="209">
        <v>0</v>
      </c>
      <c r="W6" s="209">
        <v>0</v>
      </c>
      <c r="X6" s="209">
        <v>0</v>
      </c>
      <c r="Y6" s="209">
        <v>0</v>
      </c>
      <c r="Z6" s="214">
        <v>0</v>
      </c>
      <c r="AA6" s="239">
        <v>0</v>
      </c>
      <c r="AB6" s="213">
        <v>0</v>
      </c>
      <c r="AC6" s="209">
        <v>0</v>
      </c>
      <c r="AD6" s="209">
        <v>0</v>
      </c>
      <c r="AE6" s="214">
        <v>0</v>
      </c>
      <c r="AF6" s="213">
        <v>0</v>
      </c>
      <c r="AG6" s="214">
        <v>0</v>
      </c>
      <c r="AH6" s="213">
        <v>0</v>
      </c>
      <c r="AI6" s="214">
        <v>0</v>
      </c>
      <c r="AJ6" s="209">
        <v>0</v>
      </c>
      <c r="AK6" s="209">
        <v>0</v>
      </c>
      <c r="AL6" s="209">
        <v>0</v>
      </c>
      <c r="AM6" s="238">
        <v>0</v>
      </c>
      <c r="AN6" s="239">
        <v>0</v>
      </c>
      <c r="AO6" s="208">
        <v>0</v>
      </c>
      <c r="AP6" s="209">
        <v>0</v>
      </c>
      <c r="AQ6" s="209">
        <v>0</v>
      </c>
      <c r="AR6" s="209">
        <v>0</v>
      </c>
      <c r="AS6" s="209">
        <v>0</v>
      </c>
      <c r="AT6" s="238">
        <v>0</v>
      </c>
      <c r="AU6" s="213">
        <v>0</v>
      </c>
      <c r="AV6" s="209">
        <v>0</v>
      </c>
      <c r="AW6" s="209">
        <v>0</v>
      </c>
      <c r="AX6" s="209">
        <v>0</v>
      </c>
      <c r="AY6" s="214">
        <v>0</v>
      </c>
      <c r="AZ6" s="208">
        <v>0</v>
      </c>
      <c r="BA6" s="209">
        <v>0</v>
      </c>
      <c r="BB6" s="209">
        <v>0</v>
      </c>
      <c r="BC6" s="214">
        <v>0</v>
      </c>
    </row>
    <row r="7" spans="2:55" s="252" customFormat="1" ht="21" customHeight="1">
      <c r="B7" s="197" t="s">
        <v>345</v>
      </c>
      <c r="C7" s="238">
        <v>0</v>
      </c>
      <c r="D7" s="274">
        <v>0</v>
      </c>
      <c r="E7" s="209">
        <v>0</v>
      </c>
      <c r="F7" s="209">
        <v>0</v>
      </c>
      <c r="G7" s="209">
        <v>0</v>
      </c>
      <c r="H7" s="209">
        <v>0</v>
      </c>
      <c r="I7" s="209">
        <v>0</v>
      </c>
      <c r="J7" s="209">
        <v>0</v>
      </c>
      <c r="K7" s="209">
        <v>0</v>
      </c>
      <c r="L7" s="209">
        <v>0</v>
      </c>
      <c r="M7" s="209">
        <v>0</v>
      </c>
      <c r="N7" s="209">
        <v>0</v>
      </c>
      <c r="O7" s="209">
        <v>0</v>
      </c>
      <c r="P7" s="209">
        <v>0</v>
      </c>
      <c r="Q7" s="214">
        <v>0</v>
      </c>
      <c r="R7" s="213">
        <v>0</v>
      </c>
      <c r="S7" s="209">
        <v>0</v>
      </c>
      <c r="T7" s="209">
        <v>0</v>
      </c>
      <c r="U7" s="209">
        <v>0</v>
      </c>
      <c r="V7" s="209">
        <v>0</v>
      </c>
      <c r="W7" s="209">
        <v>0</v>
      </c>
      <c r="X7" s="209">
        <v>0</v>
      </c>
      <c r="Y7" s="209">
        <v>0</v>
      </c>
      <c r="Z7" s="214">
        <v>0</v>
      </c>
      <c r="AA7" s="239">
        <v>0</v>
      </c>
      <c r="AB7" s="213">
        <v>0</v>
      </c>
      <c r="AC7" s="209">
        <v>0</v>
      </c>
      <c r="AD7" s="209">
        <v>0</v>
      </c>
      <c r="AE7" s="214">
        <v>0</v>
      </c>
      <c r="AF7" s="213">
        <v>0</v>
      </c>
      <c r="AG7" s="214">
        <v>0</v>
      </c>
      <c r="AH7" s="213">
        <v>0</v>
      </c>
      <c r="AI7" s="214">
        <v>0</v>
      </c>
      <c r="AJ7" s="209">
        <v>0</v>
      </c>
      <c r="AK7" s="209">
        <v>0</v>
      </c>
      <c r="AL7" s="209">
        <v>0</v>
      </c>
      <c r="AM7" s="238">
        <v>0</v>
      </c>
      <c r="AN7" s="239">
        <v>0</v>
      </c>
      <c r="AO7" s="208">
        <v>0</v>
      </c>
      <c r="AP7" s="209">
        <v>0</v>
      </c>
      <c r="AQ7" s="209">
        <v>0</v>
      </c>
      <c r="AR7" s="209">
        <v>0</v>
      </c>
      <c r="AS7" s="209">
        <v>0</v>
      </c>
      <c r="AT7" s="238">
        <v>0</v>
      </c>
      <c r="AU7" s="213">
        <v>0</v>
      </c>
      <c r="AV7" s="209">
        <v>0</v>
      </c>
      <c r="AW7" s="209">
        <v>0</v>
      </c>
      <c r="AX7" s="209">
        <v>0</v>
      </c>
      <c r="AY7" s="214">
        <v>0</v>
      </c>
      <c r="AZ7" s="208">
        <v>0</v>
      </c>
      <c r="BA7" s="209">
        <v>0</v>
      </c>
      <c r="BB7" s="209">
        <v>0</v>
      </c>
      <c r="BC7" s="214">
        <v>0</v>
      </c>
    </row>
    <row r="8" spans="2:55" s="252" customFormat="1" ht="21" customHeight="1" thickBot="1">
      <c r="B8" s="200" t="s">
        <v>346</v>
      </c>
      <c r="C8" s="241">
        <v>0</v>
      </c>
      <c r="D8" s="275">
        <v>0</v>
      </c>
      <c r="E8" s="240">
        <v>0</v>
      </c>
      <c r="F8" s="240">
        <v>0</v>
      </c>
      <c r="G8" s="240">
        <v>0</v>
      </c>
      <c r="H8" s="240">
        <v>0</v>
      </c>
      <c r="I8" s="240">
        <v>0</v>
      </c>
      <c r="J8" s="240">
        <v>0</v>
      </c>
      <c r="K8" s="240">
        <v>0</v>
      </c>
      <c r="L8" s="240">
        <v>0</v>
      </c>
      <c r="M8" s="240">
        <v>0</v>
      </c>
      <c r="N8" s="240">
        <v>0</v>
      </c>
      <c r="O8" s="240">
        <v>0</v>
      </c>
      <c r="P8" s="240">
        <v>0</v>
      </c>
      <c r="Q8" s="216">
        <v>0</v>
      </c>
      <c r="R8" s="215">
        <v>0</v>
      </c>
      <c r="S8" s="240">
        <v>0</v>
      </c>
      <c r="T8" s="240">
        <v>0</v>
      </c>
      <c r="U8" s="240">
        <v>0</v>
      </c>
      <c r="V8" s="240">
        <v>0</v>
      </c>
      <c r="W8" s="240">
        <v>0</v>
      </c>
      <c r="X8" s="240">
        <v>0</v>
      </c>
      <c r="Y8" s="240">
        <v>0</v>
      </c>
      <c r="Z8" s="216">
        <v>0</v>
      </c>
      <c r="AA8" s="251">
        <v>0</v>
      </c>
      <c r="AB8" s="215">
        <v>0</v>
      </c>
      <c r="AC8" s="240">
        <v>0</v>
      </c>
      <c r="AD8" s="240">
        <v>0</v>
      </c>
      <c r="AE8" s="216">
        <v>0</v>
      </c>
      <c r="AF8" s="215">
        <v>0</v>
      </c>
      <c r="AG8" s="216">
        <v>0</v>
      </c>
      <c r="AH8" s="215">
        <v>0</v>
      </c>
      <c r="AI8" s="216">
        <v>0</v>
      </c>
      <c r="AJ8" s="240">
        <v>0</v>
      </c>
      <c r="AK8" s="240">
        <v>0</v>
      </c>
      <c r="AL8" s="240">
        <v>0</v>
      </c>
      <c r="AM8" s="241">
        <v>0</v>
      </c>
      <c r="AN8" s="251">
        <v>0</v>
      </c>
      <c r="AO8" s="242">
        <v>0</v>
      </c>
      <c r="AP8" s="240">
        <v>0</v>
      </c>
      <c r="AQ8" s="240">
        <v>0</v>
      </c>
      <c r="AR8" s="240">
        <v>0</v>
      </c>
      <c r="AS8" s="240">
        <v>0</v>
      </c>
      <c r="AT8" s="241">
        <v>0</v>
      </c>
      <c r="AU8" s="215">
        <v>0</v>
      </c>
      <c r="AV8" s="240">
        <v>0</v>
      </c>
      <c r="AW8" s="240">
        <v>0</v>
      </c>
      <c r="AX8" s="240">
        <v>0</v>
      </c>
      <c r="AY8" s="216">
        <v>0</v>
      </c>
      <c r="AZ8" s="242">
        <v>0</v>
      </c>
      <c r="BA8" s="240">
        <v>0</v>
      </c>
      <c r="BB8" s="240">
        <v>0</v>
      </c>
      <c r="BC8" s="216">
        <v>0</v>
      </c>
    </row>
    <row r="9" spans="2:55" s="252" customFormat="1" ht="21" customHeight="1" thickBot="1" thickTop="1">
      <c r="B9" s="243" t="s">
        <v>93</v>
      </c>
      <c r="C9" s="245">
        <f aca="true" t="shared" si="0" ref="C9:AH9">SUM(C6:C8)</f>
        <v>2</v>
      </c>
      <c r="D9" s="318">
        <f t="shared" si="0"/>
        <v>0</v>
      </c>
      <c r="E9" s="244">
        <f t="shared" si="0"/>
        <v>0</v>
      </c>
      <c r="F9" s="244">
        <f t="shared" si="0"/>
        <v>0</v>
      </c>
      <c r="G9" s="244">
        <f t="shared" si="0"/>
        <v>0</v>
      </c>
      <c r="H9" s="244">
        <f t="shared" si="0"/>
        <v>0</v>
      </c>
      <c r="I9" s="244">
        <f t="shared" si="0"/>
        <v>0</v>
      </c>
      <c r="J9" s="244">
        <f t="shared" si="0"/>
        <v>0</v>
      </c>
      <c r="K9" s="244">
        <f t="shared" si="0"/>
        <v>0</v>
      </c>
      <c r="L9" s="244">
        <f t="shared" si="0"/>
        <v>0</v>
      </c>
      <c r="M9" s="244">
        <f t="shared" si="0"/>
        <v>0</v>
      </c>
      <c r="N9" s="244">
        <f t="shared" si="0"/>
        <v>0</v>
      </c>
      <c r="O9" s="244">
        <f t="shared" si="0"/>
        <v>0</v>
      </c>
      <c r="P9" s="244">
        <f t="shared" si="0"/>
        <v>0</v>
      </c>
      <c r="Q9" s="218">
        <f t="shared" si="0"/>
        <v>0</v>
      </c>
      <c r="R9" s="217">
        <f t="shared" si="0"/>
        <v>0</v>
      </c>
      <c r="S9" s="244">
        <f t="shared" si="0"/>
        <v>0</v>
      </c>
      <c r="T9" s="211">
        <f t="shared" si="0"/>
        <v>0</v>
      </c>
      <c r="U9" s="211">
        <f t="shared" si="0"/>
        <v>0</v>
      </c>
      <c r="V9" s="211">
        <f t="shared" si="0"/>
        <v>0</v>
      </c>
      <c r="W9" s="211">
        <f t="shared" si="0"/>
        <v>0</v>
      </c>
      <c r="X9" s="211">
        <f t="shared" si="0"/>
        <v>0</v>
      </c>
      <c r="Y9" s="211">
        <f t="shared" si="0"/>
        <v>0</v>
      </c>
      <c r="Z9" s="246">
        <f t="shared" si="0"/>
        <v>0</v>
      </c>
      <c r="AA9" s="247">
        <f t="shared" si="0"/>
        <v>0</v>
      </c>
      <c r="AB9" s="248">
        <f t="shared" si="0"/>
        <v>0</v>
      </c>
      <c r="AC9" s="211">
        <f t="shared" si="0"/>
        <v>0</v>
      </c>
      <c r="AD9" s="211">
        <f t="shared" si="0"/>
        <v>0</v>
      </c>
      <c r="AE9" s="246">
        <f t="shared" si="0"/>
        <v>0</v>
      </c>
      <c r="AF9" s="248">
        <f t="shared" si="0"/>
        <v>0</v>
      </c>
      <c r="AG9" s="246">
        <f t="shared" si="0"/>
        <v>0</v>
      </c>
      <c r="AH9" s="248">
        <f t="shared" si="0"/>
        <v>0</v>
      </c>
      <c r="AI9" s="246">
        <f aca="true" t="shared" si="1" ref="AI9:BC9">SUM(AI6:AI8)</f>
        <v>0</v>
      </c>
      <c r="AJ9" s="211">
        <f t="shared" si="1"/>
        <v>0</v>
      </c>
      <c r="AK9" s="211">
        <f t="shared" si="1"/>
        <v>0</v>
      </c>
      <c r="AL9" s="211">
        <f t="shared" si="1"/>
        <v>0</v>
      </c>
      <c r="AM9" s="249">
        <f t="shared" si="1"/>
        <v>0</v>
      </c>
      <c r="AN9" s="247">
        <f t="shared" si="1"/>
        <v>0</v>
      </c>
      <c r="AO9" s="210">
        <f t="shared" si="1"/>
        <v>0</v>
      </c>
      <c r="AP9" s="211">
        <f t="shared" si="1"/>
        <v>0</v>
      </c>
      <c r="AQ9" s="211">
        <f t="shared" si="1"/>
        <v>0</v>
      </c>
      <c r="AR9" s="211">
        <f t="shared" si="1"/>
        <v>0</v>
      </c>
      <c r="AS9" s="211">
        <f t="shared" si="1"/>
        <v>0</v>
      </c>
      <c r="AT9" s="249">
        <f t="shared" si="1"/>
        <v>0</v>
      </c>
      <c r="AU9" s="217">
        <f t="shared" si="1"/>
        <v>0</v>
      </c>
      <c r="AV9" s="244">
        <f t="shared" si="1"/>
        <v>0</v>
      </c>
      <c r="AW9" s="244">
        <f t="shared" si="1"/>
        <v>0</v>
      </c>
      <c r="AX9" s="244">
        <f t="shared" si="1"/>
        <v>0</v>
      </c>
      <c r="AY9" s="218">
        <f t="shared" si="1"/>
        <v>0</v>
      </c>
      <c r="AZ9" s="250">
        <f t="shared" si="1"/>
        <v>0</v>
      </c>
      <c r="BA9" s="244">
        <f t="shared" si="1"/>
        <v>0</v>
      </c>
      <c r="BB9" s="244">
        <f t="shared" si="1"/>
        <v>0</v>
      </c>
      <c r="BC9" s="218">
        <f t="shared" si="1"/>
        <v>0</v>
      </c>
    </row>
    <row r="10" ht="13.5" thickTop="1"/>
  </sheetData>
  <sheetProtection/>
  <mergeCells count="66">
    <mergeCell ref="C2:C5"/>
    <mergeCell ref="D2:D5"/>
    <mergeCell ref="E2:Q2"/>
    <mergeCell ref="R2:Z2"/>
    <mergeCell ref="AA2:AA5"/>
    <mergeCell ref="AB2:AE2"/>
    <mergeCell ref="J4:J5"/>
    <mergeCell ref="K4:K5"/>
    <mergeCell ref="L4:L5"/>
    <mergeCell ref="M4:M5"/>
    <mergeCell ref="AF2:AG2"/>
    <mergeCell ref="AH2:AI2"/>
    <mergeCell ref="AJ2:AM2"/>
    <mergeCell ref="AN2:AN5"/>
    <mergeCell ref="AO2:AT2"/>
    <mergeCell ref="AU2:AY2"/>
    <mergeCell ref="AI3:AI5"/>
    <mergeCell ref="AJ3:AJ5"/>
    <mergeCell ref="AK3:AK5"/>
    <mergeCell ref="AL3:AL5"/>
    <mergeCell ref="AZ2:BC2"/>
    <mergeCell ref="E3:F3"/>
    <mergeCell ref="G3:O3"/>
    <mergeCell ref="P3:Q3"/>
    <mergeCell ref="R3:U3"/>
    <mergeCell ref="V3:Z3"/>
    <mergeCell ref="AX3:AX5"/>
    <mergeCell ref="AY3:AY5"/>
    <mergeCell ref="AC3:AC5"/>
    <mergeCell ref="AD3:AD5"/>
    <mergeCell ref="E4:E5"/>
    <mergeCell ref="F4:F5"/>
    <mergeCell ref="G4:G5"/>
    <mergeCell ref="H4:H5"/>
    <mergeCell ref="I4:I5"/>
    <mergeCell ref="AM3:AM5"/>
    <mergeCell ref="N4:N5"/>
    <mergeCell ref="O4:O5"/>
    <mergeCell ref="AE3:AE5"/>
    <mergeCell ref="AG3:AG5"/>
    <mergeCell ref="P4:P5"/>
    <mergeCell ref="Q4:Q5"/>
    <mergeCell ref="R4:R5"/>
    <mergeCell ref="S4:S5"/>
    <mergeCell ref="T4:T5"/>
    <mergeCell ref="U4:U5"/>
    <mergeCell ref="BB4:BB5"/>
    <mergeCell ref="BC4:BC5"/>
    <mergeCell ref="Z4:Z5"/>
    <mergeCell ref="AQ4:AQ5"/>
    <mergeCell ref="AR4:AR5"/>
    <mergeCell ref="AS4:AS5"/>
    <mergeCell ref="AO3:AO5"/>
    <mergeCell ref="AS3:AT3"/>
    <mergeCell ref="AU3:AU5"/>
    <mergeCell ref="AP3:AP5"/>
    <mergeCell ref="AT4:AT5"/>
    <mergeCell ref="BA4:BA5"/>
    <mergeCell ref="AV3:AV5"/>
    <mergeCell ref="AW3:AW5"/>
    <mergeCell ref="V4:V5"/>
    <mergeCell ref="W4:W5"/>
    <mergeCell ref="X4:X5"/>
    <mergeCell ref="Y4:Y5"/>
    <mergeCell ref="BA3:BC3"/>
    <mergeCell ref="AQ3:AR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2.xml><?xml version="1.0" encoding="utf-8"?>
<worksheet xmlns="http://schemas.openxmlformats.org/spreadsheetml/2006/main" xmlns:r="http://schemas.openxmlformats.org/officeDocument/2006/relationships">
  <sheetPr>
    <pageSetUpPr fitToPage="1"/>
  </sheetPr>
  <dimension ref="A1:AP9"/>
  <sheetViews>
    <sheetView view="pageBreakPreview" zoomScale="60" zoomScaleNormal="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Y21" sqref="Y21"/>
    </sheetView>
  </sheetViews>
  <sheetFormatPr defaultColWidth="9.00390625" defaultRowHeight="13.5"/>
  <cols>
    <col min="1" max="1" width="8.875" style="252" customWidth="1"/>
    <col min="2" max="2" width="22.50390625" style="252" customWidth="1"/>
    <col min="3" max="3" width="7.125" style="252" customWidth="1"/>
    <col min="4" max="4" width="5.625" style="252" customWidth="1"/>
    <col min="5" max="12" width="4.875" style="252" customWidth="1"/>
    <col min="13" max="13" width="7.375" style="252" customWidth="1"/>
    <col min="14" max="14" width="5.875" style="252" customWidth="1"/>
    <col min="15" max="15" width="6.125" style="252" customWidth="1"/>
    <col min="16" max="17" width="4.875" style="252" customWidth="1"/>
    <col min="18" max="18" width="6.00390625" style="252" customWidth="1"/>
    <col min="19" max="19" width="5.875" style="252" customWidth="1"/>
    <col min="20" max="22" width="4.875" style="252" customWidth="1"/>
    <col min="23" max="23" width="6.375" style="252" customWidth="1"/>
    <col min="24" max="24" width="8.625" style="252" customWidth="1"/>
    <col min="25" max="25" width="5.875" style="252" customWidth="1"/>
    <col min="26" max="26" width="8.625" style="252" customWidth="1"/>
    <col min="27" max="30" width="7.25390625" style="252" customWidth="1"/>
    <col min="31" max="31" width="8.50390625" style="252" customWidth="1"/>
    <col min="32" max="32" width="9.25390625" style="252" customWidth="1"/>
    <col min="33" max="37" width="7.25390625" style="252" customWidth="1"/>
    <col min="38" max="42" width="6.00390625" style="252" customWidth="1"/>
    <col min="43" max="16384" width="8.875" style="252" customWidth="1"/>
  </cols>
  <sheetData>
    <row r="1" spans="2:42" s="335" customFormat="1" ht="15" thickBot="1">
      <c r="B1" s="253" t="s">
        <v>354</v>
      </c>
      <c r="C1" s="233"/>
      <c r="AP1" s="254" t="s">
        <v>55</v>
      </c>
    </row>
    <row r="2" spans="1:42" s="233" customFormat="1" ht="66.75" customHeight="1" thickTop="1">
      <c r="A2" s="255"/>
      <c r="B2" s="234"/>
      <c r="C2" s="667" t="s">
        <v>56</v>
      </c>
      <c r="D2" s="629" t="s">
        <v>339</v>
      </c>
      <c r="E2" s="615"/>
      <c r="F2" s="615"/>
      <c r="G2" s="615"/>
      <c r="H2" s="615"/>
      <c r="I2" s="615"/>
      <c r="J2" s="615"/>
      <c r="K2" s="615"/>
      <c r="L2" s="615"/>
      <c r="M2" s="616"/>
      <c r="N2" s="629" t="s">
        <v>361</v>
      </c>
      <c r="O2" s="615"/>
      <c r="P2" s="615"/>
      <c r="Q2" s="616"/>
      <c r="R2" s="635" t="s">
        <v>183</v>
      </c>
      <c r="S2" s="625" t="s">
        <v>184</v>
      </c>
      <c r="T2" s="629" t="s">
        <v>185</v>
      </c>
      <c r="U2" s="615"/>
      <c r="V2" s="616"/>
      <c r="W2" s="629" t="s">
        <v>180</v>
      </c>
      <c r="X2" s="615"/>
      <c r="Y2" s="666" t="s">
        <v>186</v>
      </c>
      <c r="Z2" s="616"/>
      <c r="AA2" s="614" t="s">
        <v>131</v>
      </c>
      <c r="AB2" s="614"/>
      <c r="AC2" s="614"/>
      <c r="AD2" s="614"/>
      <c r="AE2" s="614"/>
      <c r="AF2" s="614"/>
      <c r="AG2" s="666" t="s">
        <v>187</v>
      </c>
      <c r="AH2" s="615"/>
      <c r="AI2" s="615"/>
      <c r="AJ2" s="615"/>
      <c r="AK2" s="616"/>
      <c r="AL2" s="669" t="s">
        <v>188</v>
      </c>
      <c r="AM2" s="546"/>
      <c r="AN2" s="546"/>
      <c r="AO2" s="546"/>
      <c r="AP2" s="547"/>
    </row>
    <row r="3" spans="1:42" s="233" customFormat="1" ht="28.5" customHeight="1">
      <c r="A3" s="255"/>
      <c r="B3" s="235"/>
      <c r="C3" s="623"/>
      <c r="D3" s="256"/>
      <c r="E3" s="670" t="s">
        <v>189</v>
      </c>
      <c r="F3" s="671"/>
      <c r="G3" s="671"/>
      <c r="H3" s="671"/>
      <c r="I3" s="671"/>
      <c r="J3" s="671"/>
      <c r="K3" s="671"/>
      <c r="L3" s="671"/>
      <c r="M3" s="672"/>
      <c r="N3" s="603" t="s">
        <v>165</v>
      </c>
      <c r="O3" s="517" t="s">
        <v>166</v>
      </c>
      <c r="P3" s="517" t="s">
        <v>167</v>
      </c>
      <c r="Q3" s="518" t="s">
        <v>168</v>
      </c>
      <c r="R3" s="636"/>
      <c r="S3" s="626"/>
      <c r="T3" s="586" t="s">
        <v>190</v>
      </c>
      <c r="U3" s="517" t="s">
        <v>191</v>
      </c>
      <c r="V3" s="518" t="s">
        <v>192</v>
      </c>
      <c r="W3" s="220"/>
      <c r="X3" s="599" t="s">
        <v>142</v>
      </c>
      <c r="Y3" s="257"/>
      <c r="Z3" s="583" t="s">
        <v>193</v>
      </c>
      <c r="AA3" s="611" t="s">
        <v>194</v>
      </c>
      <c r="AB3" s="611" t="s">
        <v>195</v>
      </c>
      <c r="AC3" s="554" t="s">
        <v>142</v>
      </c>
      <c r="AD3" s="605"/>
      <c r="AE3" s="554" t="s">
        <v>150</v>
      </c>
      <c r="AF3" s="605"/>
      <c r="AG3" s="517" t="s">
        <v>151</v>
      </c>
      <c r="AH3" s="517" t="s">
        <v>152</v>
      </c>
      <c r="AI3" s="517" t="s">
        <v>153</v>
      </c>
      <c r="AJ3" s="517" t="s">
        <v>154</v>
      </c>
      <c r="AK3" s="518" t="s">
        <v>155</v>
      </c>
      <c r="AL3" s="662" t="s">
        <v>196</v>
      </c>
      <c r="AM3" s="594" t="s">
        <v>197</v>
      </c>
      <c r="AN3" s="594" t="s">
        <v>198</v>
      </c>
      <c r="AO3" s="517" t="s">
        <v>199</v>
      </c>
      <c r="AP3" s="518" t="s">
        <v>72</v>
      </c>
    </row>
    <row r="4" spans="1:42" s="233" customFormat="1" ht="27" customHeight="1">
      <c r="A4" s="255"/>
      <c r="B4" s="235"/>
      <c r="C4" s="623"/>
      <c r="D4" s="256"/>
      <c r="E4" s="673"/>
      <c r="F4" s="619"/>
      <c r="G4" s="619"/>
      <c r="H4" s="619"/>
      <c r="I4" s="619"/>
      <c r="J4" s="619"/>
      <c r="K4" s="619"/>
      <c r="L4" s="619"/>
      <c r="M4" s="674"/>
      <c r="N4" s="603"/>
      <c r="O4" s="517"/>
      <c r="P4" s="517"/>
      <c r="Q4" s="518"/>
      <c r="R4" s="636"/>
      <c r="S4" s="626"/>
      <c r="T4" s="587"/>
      <c r="U4" s="517"/>
      <c r="V4" s="518"/>
      <c r="W4" s="220"/>
      <c r="X4" s="623"/>
      <c r="Y4" s="257"/>
      <c r="Z4" s="584"/>
      <c r="AA4" s="612"/>
      <c r="AB4" s="612"/>
      <c r="AC4" s="594" t="s">
        <v>170</v>
      </c>
      <c r="AD4" s="594" t="s">
        <v>171</v>
      </c>
      <c r="AE4" s="594" t="s">
        <v>200</v>
      </c>
      <c r="AF4" s="662" t="s">
        <v>72</v>
      </c>
      <c r="AG4" s="517"/>
      <c r="AH4" s="517"/>
      <c r="AI4" s="517"/>
      <c r="AJ4" s="517"/>
      <c r="AK4" s="518"/>
      <c r="AL4" s="626"/>
      <c r="AM4" s="602"/>
      <c r="AN4" s="602"/>
      <c r="AO4" s="517"/>
      <c r="AP4" s="518"/>
    </row>
    <row r="5" spans="1:42" s="236" customFormat="1" ht="130.5" customHeight="1">
      <c r="A5" s="221"/>
      <c r="B5" s="237"/>
      <c r="C5" s="623"/>
      <c r="D5" s="256"/>
      <c r="E5" s="417" t="s">
        <v>201</v>
      </c>
      <c r="F5" s="417" t="s">
        <v>202</v>
      </c>
      <c r="G5" s="417" t="s">
        <v>203</v>
      </c>
      <c r="H5" s="417" t="s">
        <v>204</v>
      </c>
      <c r="I5" s="417" t="s">
        <v>205</v>
      </c>
      <c r="J5" s="417" t="s">
        <v>206</v>
      </c>
      <c r="K5" s="417" t="s">
        <v>207</v>
      </c>
      <c r="L5" s="417" t="s">
        <v>208</v>
      </c>
      <c r="M5" s="414" t="s">
        <v>72</v>
      </c>
      <c r="N5" s="586"/>
      <c r="O5" s="594"/>
      <c r="P5" s="594"/>
      <c r="Q5" s="583"/>
      <c r="R5" s="636"/>
      <c r="S5" s="626"/>
      <c r="T5" s="587"/>
      <c r="U5" s="594"/>
      <c r="V5" s="583"/>
      <c r="W5" s="220"/>
      <c r="X5" s="623"/>
      <c r="Y5" s="257"/>
      <c r="Z5" s="584"/>
      <c r="AA5" s="612"/>
      <c r="AB5" s="612"/>
      <c r="AC5" s="602"/>
      <c r="AD5" s="602"/>
      <c r="AE5" s="602"/>
      <c r="AF5" s="626"/>
      <c r="AG5" s="594"/>
      <c r="AH5" s="594"/>
      <c r="AI5" s="594"/>
      <c r="AJ5" s="594"/>
      <c r="AK5" s="583"/>
      <c r="AL5" s="626"/>
      <c r="AM5" s="602"/>
      <c r="AN5" s="602"/>
      <c r="AO5" s="594"/>
      <c r="AP5" s="583"/>
    </row>
    <row r="6" spans="2:42" s="335" customFormat="1" ht="22.5" customHeight="1">
      <c r="B6" s="158" t="s">
        <v>344</v>
      </c>
      <c r="C6" s="378">
        <v>9101</v>
      </c>
      <c r="D6" s="374">
        <v>405</v>
      </c>
      <c r="E6" s="375">
        <v>100</v>
      </c>
      <c r="F6" s="375">
        <v>45</v>
      </c>
      <c r="G6" s="375">
        <v>4</v>
      </c>
      <c r="H6" s="375">
        <v>62</v>
      </c>
      <c r="I6" s="375">
        <v>2</v>
      </c>
      <c r="J6" s="375">
        <v>266</v>
      </c>
      <c r="K6" s="375">
        <v>40</v>
      </c>
      <c r="L6" s="375">
        <v>4</v>
      </c>
      <c r="M6" s="376">
        <v>7133</v>
      </c>
      <c r="N6" s="374">
        <v>212</v>
      </c>
      <c r="O6" s="375">
        <v>65</v>
      </c>
      <c r="P6" s="375">
        <v>2</v>
      </c>
      <c r="Q6" s="376">
        <v>0</v>
      </c>
      <c r="R6" s="377">
        <v>165</v>
      </c>
      <c r="S6" s="458">
        <v>5</v>
      </c>
      <c r="T6" s="374">
        <v>14</v>
      </c>
      <c r="U6" s="375">
        <v>14</v>
      </c>
      <c r="V6" s="376">
        <v>1</v>
      </c>
      <c r="W6" s="374">
        <v>14</v>
      </c>
      <c r="X6" s="378">
        <v>6</v>
      </c>
      <c r="Y6" s="375">
        <v>2</v>
      </c>
      <c r="Z6" s="376">
        <v>0</v>
      </c>
      <c r="AA6" s="379">
        <v>1</v>
      </c>
      <c r="AB6" s="375">
        <v>2</v>
      </c>
      <c r="AC6" s="375">
        <v>0</v>
      </c>
      <c r="AD6" s="375">
        <v>1</v>
      </c>
      <c r="AE6" s="375">
        <v>0</v>
      </c>
      <c r="AF6" s="378">
        <v>0</v>
      </c>
      <c r="AG6" s="375">
        <v>0</v>
      </c>
      <c r="AH6" s="375">
        <v>0</v>
      </c>
      <c r="AI6" s="375">
        <v>1</v>
      </c>
      <c r="AJ6" s="375">
        <v>0</v>
      </c>
      <c r="AK6" s="376">
        <v>0</v>
      </c>
      <c r="AL6" s="379">
        <v>12</v>
      </c>
      <c r="AM6" s="375">
        <v>1</v>
      </c>
      <c r="AN6" s="375">
        <v>261</v>
      </c>
      <c r="AO6" s="375">
        <v>7</v>
      </c>
      <c r="AP6" s="376">
        <v>1</v>
      </c>
    </row>
    <row r="7" spans="2:42" s="335" customFormat="1" ht="22.5" customHeight="1">
      <c r="B7" s="158" t="s">
        <v>345</v>
      </c>
      <c r="C7" s="378">
        <v>2321</v>
      </c>
      <c r="D7" s="374">
        <v>330</v>
      </c>
      <c r="E7" s="375">
        <v>22</v>
      </c>
      <c r="F7" s="375">
        <v>27</v>
      </c>
      <c r="G7" s="375">
        <v>0</v>
      </c>
      <c r="H7" s="375">
        <v>16</v>
      </c>
      <c r="I7" s="375">
        <v>10</v>
      </c>
      <c r="J7" s="375">
        <v>196</v>
      </c>
      <c r="K7" s="375">
        <v>6</v>
      </c>
      <c r="L7" s="375">
        <v>1</v>
      </c>
      <c r="M7" s="376">
        <v>1108</v>
      </c>
      <c r="N7" s="374">
        <v>171</v>
      </c>
      <c r="O7" s="375">
        <v>50</v>
      </c>
      <c r="P7" s="375">
        <v>3</v>
      </c>
      <c r="Q7" s="376">
        <v>0</v>
      </c>
      <c r="R7" s="377">
        <v>167</v>
      </c>
      <c r="S7" s="458">
        <v>6</v>
      </c>
      <c r="T7" s="374">
        <v>19</v>
      </c>
      <c r="U7" s="375">
        <v>16</v>
      </c>
      <c r="V7" s="376">
        <v>0</v>
      </c>
      <c r="W7" s="374">
        <v>47</v>
      </c>
      <c r="X7" s="378">
        <v>37</v>
      </c>
      <c r="Y7" s="375">
        <v>4</v>
      </c>
      <c r="Z7" s="376">
        <v>4</v>
      </c>
      <c r="AA7" s="379">
        <v>6</v>
      </c>
      <c r="AB7" s="375">
        <v>12</v>
      </c>
      <c r="AC7" s="375">
        <v>5</v>
      </c>
      <c r="AD7" s="375">
        <v>10</v>
      </c>
      <c r="AE7" s="375">
        <v>0</v>
      </c>
      <c r="AF7" s="378">
        <v>2</v>
      </c>
      <c r="AG7" s="375">
        <v>7</v>
      </c>
      <c r="AH7" s="375">
        <v>0</v>
      </c>
      <c r="AI7" s="375">
        <v>0</v>
      </c>
      <c r="AJ7" s="375">
        <v>0</v>
      </c>
      <c r="AK7" s="376">
        <v>0</v>
      </c>
      <c r="AL7" s="379">
        <v>14</v>
      </c>
      <c r="AM7" s="375">
        <v>8</v>
      </c>
      <c r="AN7" s="375">
        <v>203</v>
      </c>
      <c r="AO7" s="375">
        <v>7</v>
      </c>
      <c r="AP7" s="376">
        <v>6</v>
      </c>
    </row>
    <row r="8" spans="2:42" s="335" customFormat="1" ht="22.5" customHeight="1" thickBot="1">
      <c r="B8" s="166" t="s">
        <v>346</v>
      </c>
      <c r="C8" s="450">
        <v>1982</v>
      </c>
      <c r="D8" s="454">
        <v>122</v>
      </c>
      <c r="E8" s="452">
        <v>24</v>
      </c>
      <c r="F8" s="452">
        <v>7</v>
      </c>
      <c r="G8" s="452">
        <v>1</v>
      </c>
      <c r="H8" s="452">
        <v>16</v>
      </c>
      <c r="I8" s="452">
        <v>18</v>
      </c>
      <c r="J8" s="452">
        <v>101</v>
      </c>
      <c r="K8" s="452">
        <v>2</v>
      </c>
      <c r="L8" s="452">
        <v>1</v>
      </c>
      <c r="M8" s="453">
        <v>1452</v>
      </c>
      <c r="N8" s="454">
        <v>54</v>
      </c>
      <c r="O8" s="452">
        <v>19</v>
      </c>
      <c r="P8" s="452">
        <v>0</v>
      </c>
      <c r="Q8" s="453">
        <v>0</v>
      </c>
      <c r="R8" s="367">
        <v>41</v>
      </c>
      <c r="S8" s="459">
        <v>6</v>
      </c>
      <c r="T8" s="454">
        <v>16</v>
      </c>
      <c r="U8" s="452">
        <v>14</v>
      </c>
      <c r="V8" s="453">
        <v>0</v>
      </c>
      <c r="W8" s="454">
        <v>21</v>
      </c>
      <c r="X8" s="450">
        <v>19</v>
      </c>
      <c r="Y8" s="452">
        <v>2</v>
      </c>
      <c r="Z8" s="453">
        <v>2</v>
      </c>
      <c r="AA8" s="455">
        <v>2</v>
      </c>
      <c r="AB8" s="452">
        <v>1</v>
      </c>
      <c r="AC8" s="452">
        <v>2</v>
      </c>
      <c r="AD8" s="452">
        <v>1</v>
      </c>
      <c r="AE8" s="452">
        <v>0</v>
      </c>
      <c r="AF8" s="450">
        <v>0</v>
      </c>
      <c r="AG8" s="452">
        <v>0</v>
      </c>
      <c r="AH8" s="452">
        <v>3</v>
      </c>
      <c r="AI8" s="452">
        <v>0</v>
      </c>
      <c r="AJ8" s="452">
        <v>0</v>
      </c>
      <c r="AK8" s="453">
        <v>0</v>
      </c>
      <c r="AL8" s="455">
        <v>5</v>
      </c>
      <c r="AM8" s="452">
        <v>1</v>
      </c>
      <c r="AN8" s="452">
        <v>53</v>
      </c>
      <c r="AO8" s="452">
        <v>10</v>
      </c>
      <c r="AP8" s="453">
        <v>4</v>
      </c>
    </row>
    <row r="9" spans="2:42" s="335" customFormat="1" ht="22.5" customHeight="1" thickBot="1" thickTop="1">
      <c r="B9" s="456" t="s">
        <v>93</v>
      </c>
      <c r="C9" s="249">
        <f aca="true" t="shared" si="0" ref="C9:AP9">SUM(C6:C8)</f>
        <v>13404</v>
      </c>
      <c r="D9" s="248">
        <f t="shared" si="0"/>
        <v>857</v>
      </c>
      <c r="E9" s="211">
        <f t="shared" si="0"/>
        <v>146</v>
      </c>
      <c r="F9" s="211">
        <f t="shared" si="0"/>
        <v>79</v>
      </c>
      <c r="G9" s="211">
        <f t="shared" si="0"/>
        <v>5</v>
      </c>
      <c r="H9" s="211">
        <f t="shared" si="0"/>
        <v>94</v>
      </c>
      <c r="I9" s="211">
        <f t="shared" si="0"/>
        <v>30</v>
      </c>
      <c r="J9" s="211">
        <f t="shared" si="0"/>
        <v>563</v>
      </c>
      <c r="K9" s="211">
        <f t="shared" si="0"/>
        <v>48</v>
      </c>
      <c r="L9" s="211">
        <f t="shared" si="0"/>
        <v>6</v>
      </c>
      <c r="M9" s="246">
        <f t="shared" si="0"/>
        <v>9693</v>
      </c>
      <c r="N9" s="248">
        <f t="shared" si="0"/>
        <v>437</v>
      </c>
      <c r="O9" s="211">
        <f t="shared" si="0"/>
        <v>134</v>
      </c>
      <c r="P9" s="211">
        <f t="shared" si="0"/>
        <v>5</v>
      </c>
      <c r="Q9" s="246">
        <f t="shared" si="0"/>
        <v>0</v>
      </c>
      <c r="R9" s="247">
        <f t="shared" si="0"/>
        <v>373</v>
      </c>
      <c r="S9" s="460">
        <f t="shared" si="0"/>
        <v>17</v>
      </c>
      <c r="T9" s="248">
        <f t="shared" si="0"/>
        <v>49</v>
      </c>
      <c r="U9" s="211">
        <f t="shared" si="0"/>
        <v>44</v>
      </c>
      <c r="V9" s="246">
        <f t="shared" si="0"/>
        <v>1</v>
      </c>
      <c r="W9" s="248">
        <f t="shared" si="0"/>
        <v>82</v>
      </c>
      <c r="X9" s="249">
        <f t="shared" si="0"/>
        <v>62</v>
      </c>
      <c r="Y9" s="211">
        <f t="shared" si="0"/>
        <v>8</v>
      </c>
      <c r="Z9" s="246">
        <f t="shared" si="0"/>
        <v>6</v>
      </c>
      <c r="AA9" s="210">
        <f t="shared" si="0"/>
        <v>9</v>
      </c>
      <c r="AB9" s="211">
        <f t="shared" si="0"/>
        <v>15</v>
      </c>
      <c r="AC9" s="211">
        <f t="shared" si="0"/>
        <v>7</v>
      </c>
      <c r="AD9" s="211">
        <f t="shared" si="0"/>
        <v>12</v>
      </c>
      <c r="AE9" s="211">
        <f t="shared" si="0"/>
        <v>0</v>
      </c>
      <c r="AF9" s="249">
        <f t="shared" si="0"/>
        <v>2</v>
      </c>
      <c r="AG9" s="211">
        <f t="shared" si="0"/>
        <v>7</v>
      </c>
      <c r="AH9" s="211">
        <f t="shared" si="0"/>
        <v>3</v>
      </c>
      <c r="AI9" s="211">
        <f t="shared" si="0"/>
        <v>1</v>
      </c>
      <c r="AJ9" s="211">
        <f t="shared" si="0"/>
        <v>0</v>
      </c>
      <c r="AK9" s="246">
        <f t="shared" si="0"/>
        <v>0</v>
      </c>
      <c r="AL9" s="210">
        <f t="shared" si="0"/>
        <v>31</v>
      </c>
      <c r="AM9" s="211">
        <f t="shared" si="0"/>
        <v>10</v>
      </c>
      <c r="AN9" s="211">
        <f t="shared" si="0"/>
        <v>517</v>
      </c>
      <c r="AO9" s="211">
        <f t="shared" si="0"/>
        <v>24</v>
      </c>
      <c r="AP9" s="246">
        <f t="shared" si="0"/>
        <v>11</v>
      </c>
    </row>
    <row r="10" ht="13.5" thickTop="1"/>
  </sheetData>
  <sheetProtection/>
  <mergeCells count="39">
    <mergeCell ref="R2:R5"/>
    <mergeCell ref="S2:S5"/>
    <mergeCell ref="T2:V2"/>
    <mergeCell ref="T3:T5"/>
    <mergeCell ref="U3:U5"/>
    <mergeCell ref="V3:V5"/>
    <mergeCell ref="E3:M4"/>
    <mergeCell ref="N3:N5"/>
    <mergeCell ref="O3:O5"/>
    <mergeCell ref="P3:P5"/>
    <mergeCell ref="Q3:Q5"/>
    <mergeCell ref="C2:C5"/>
    <mergeCell ref="D2:M2"/>
    <mergeCell ref="N2:Q2"/>
    <mergeCell ref="W2:X2"/>
    <mergeCell ref="Y2:Z2"/>
    <mergeCell ref="AA2:AF2"/>
    <mergeCell ref="AG2:AK2"/>
    <mergeCell ref="AL2:AP2"/>
    <mergeCell ref="AH3:AH5"/>
    <mergeCell ref="AI3:AI5"/>
    <mergeCell ref="AJ3:AJ5"/>
    <mergeCell ref="AK3:AK5"/>
    <mergeCell ref="AL3:AL5"/>
    <mergeCell ref="X3:X5"/>
    <mergeCell ref="Z3:Z5"/>
    <mergeCell ref="AA3:AA5"/>
    <mergeCell ref="AB3:AB5"/>
    <mergeCell ref="AC3:AD3"/>
    <mergeCell ref="AE3:AF3"/>
    <mergeCell ref="AM3:AM5"/>
    <mergeCell ref="AN3:AN5"/>
    <mergeCell ref="AO3:AO5"/>
    <mergeCell ref="AP3:AP5"/>
    <mergeCell ref="AC4:AC5"/>
    <mergeCell ref="AD4:AD5"/>
    <mergeCell ref="AE4:AE5"/>
    <mergeCell ref="AF4:AF5"/>
    <mergeCell ref="AG3:A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23.xml><?xml version="1.0" encoding="utf-8"?>
<worksheet xmlns="http://schemas.openxmlformats.org/spreadsheetml/2006/main" xmlns:r="http://schemas.openxmlformats.org/officeDocument/2006/relationships">
  <dimension ref="A1:AO9"/>
  <sheetViews>
    <sheetView tabSelected="1" view="pageBreakPreview" zoomScale="60" zoomScaleNormal="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S16" sqref="S16"/>
    </sheetView>
  </sheetViews>
  <sheetFormatPr defaultColWidth="9.00390625" defaultRowHeight="13.5"/>
  <cols>
    <col min="1" max="1" width="8.875" style="252" customWidth="1"/>
    <col min="2" max="2" width="22.50390625" style="252" customWidth="1"/>
    <col min="3" max="3" width="7.125" style="252" customWidth="1"/>
    <col min="4" max="4" width="5.375" style="252" customWidth="1"/>
    <col min="5" max="9" width="4.875" style="252" customWidth="1"/>
    <col min="10" max="10" width="5.625" style="252" customWidth="1"/>
    <col min="11" max="12" width="4.875" style="252" customWidth="1"/>
    <col min="13" max="13" width="7.50390625" style="252" customWidth="1"/>
    <col min="14" max="24" width="6.875" style="252" customWidth="1"/>
    <col min="25" max="25" width="8.375" style="252" customWidth="1"/>
    <col min="26" max="27" width="6.875" style="252" customWidth="1"/>
    <col min="28" max="28" width="8.00390625" style="252" customWidth="1"/>
    <col min="29" max="42" width="6.875" style="252" customWidth="1"/>
    <col min="43" max="16384" width="8.875" style="252" customWidth="1"/>
  </cols>
  <sheetData>
    <row r="1" spans="2:41" s="335" customFormat="1" ht="15" thickBot="1">
      <c r="B1" s="253" t="s">
        <v>364</v>
      </c>
      <c r="C1" s="233"/>
      <c r="AO1" s="254" t="s">
        <v>55</v>
      </c>
    </row>
    <row r="2" spans="1:41" s="233" customFormat="1" ht="66.75" customHeight="1" thickTop="1">
      <c r="A2" s="255"/>
      <c r="B2" s="234"/>
      <c r="C2" s="667" t="s">
        <v>176</v>
      </c>
      <c r="D2" s="629" t="s">
        <v>339</v>
      </c>
      <c r="E2" s="615"/>
      <c r="F2" s="615"/>
      <c r="G2" s="615"/>
      <c r="H2" s="615"/>
      <c r="I2" s="615"/>
      <c r="J2" s="615"/>
      <c r="K2" s="615"/>
      <c r="L2" s="615"/>
      <c r="M2" s="616"/>
      <c r="N2" s="629" t="s">
        <v>361</v>
      </c>
      <c r="O2" s="615"/>
      <c r="P2" s="615"/>
      <c r="Q2" s="616"/>
      <c r="R2" s="635" t="s">
        <v>184</v>
      </c>
      <c r="S2" s="629" t="s">
        <v>185</v>
      </c>
      <c r="T2" s="615"/>
      <c r="U2" s="616"/>
      <c r="V2" s="629" t="s">
        <v>209</v>
      </c>
      <c r="W2" s="615"/>
      <c r="X2" s="666" t="s">
        <v>186</v>
      </c>
      <c r="Y2" s="616"/>
      <c r="Z2" s="589" t="s">
        <v>210</v>
      </c>
      <c r="AA2" s="614"/>
      <c r="AB2" s="614"/>
      <c r="AC2" s="614"/>
      <c r="AD2" s="614"/>
      <c r="AE2" s="614"/>
      <c r="AF2" s="666" t="s">
        <v>187</v>
      </c>
      <c r="AG2" s="615"/>
      <c r="AH2" s="615"/>
      <c r="AI2" s="615"/>
      <c r="AJ2" s="616"/>
      <c r="AK2" s="669" t="s">
        <v>188</v>
      </c>
      <c r="AL2" s="546"/>
      <c r="AM2" s="546"/>
      <c r="AN2" s="546"/>
      <c r="AO2" s="547"/>
    </row>
    <row r="3" spans="1:41" s="233" customFormat="1" ht="39.75" customHeight="1">
      <c r="A3" s="255"/>
      <c r="B3" s="235"/>
      <c r="C3" s="623"/>
      <c r="D3" s="256"/>
      <c r="E3" s="670" t="s">
        <v>189</v>
      </c>
      <c r="F3" s="671"/>
      <c r="G3" s="671"/>
      <c r="H3" s="671"/>
      <c r="I3" s="671"/>
      <c r="J3" s="671"/>
      <c r="K3" s="671"/>
      <c r="L3" s="671"/>
      <c r="M3" s="672"/>
      <c r="N3" s="603" t="s">
        <v>165</v>
      </c>
      <c r="O3" s="517" t="s">
        <v>166</v>
      </c>
      <c r="P3" s="517" t="s">
        <v>167</v>
      </c>
      <c r="Q3" s="518" t="s">
        <v>168</v>
      </c>
      <c r="R3" s="636"/>
      <c r="S3" s="586" t="s">
        <v>190</v>
      </c>
      <c r="T3" s="517" t="s">
        <v>191</v>
      </c>
      <c r="U3" s="518" t="s">
        <v>192</v>
      </c>
      <c r="V3" s="220"/>
      <c r="W3" s="599" t="s">
        <v>142</v>
      </c>
      <c r="X3" s="257"/>
      <c r="Y3" s="583" t="s">
        <v>193</v>
      </c>
      <c r="Z3" s="586" t="s">
        <v>194</v>
      </c>
      <c r="AA3" s="611" t="s">
        <v>195</v>
      </c>
      <c r="AB3" s="554" t="s">
        <v>142</v>
      </c>
      <c r="AC3" s="605"/>
      <c r="AD3" s="554" t="s">
        <v>150</v>
      </c>
      <c r="AE3" s="605"/>
      <c r="AF3" s="517" t="s">
        <v>151</v>
      </c>
      <c r="AG3" s="517" t="s">
        <v>152</v>
      </c>
      <c r="AH3" s="517" t="s">
        <v>153</v>
      </c>
      <c r="AI3" s="517" t="s">
        <v>154</v>
      </c>
      <c r="AJ3" s="518" t="s">
        <v>155</v>
      </c>
      <c r="AK3" s="662" t="s">
        <v>196</v>
      </c>
      <c r="AL3" s="594" t="s">
        <v>197</v>
      </c>
      <c r="AM3" s="594" t="s">
        <v>198</v>
      </c>
      <c r="AN3" s="517" t="s">
        <v>199</v>
      </c>
      <c r="AO3" s="518" t="s">
        <v>72</v>
      </c>
    </row>
    <row r="4" spans="1:41" s="233" customFormat="1" ht="27" customHeight="1">
      <c r="A4" s="255"/>
      <c r="B4" s="235"/>
      <c r="C4" s="623"/>
      <c r="D4" s="256"/>
      <c r="E4" s="673"/>
      <c r="F4" s="619"/>
      <c r="G4" s="619"/>
      <c r="H4" s="619"/>
      <c r="I4" s="619"/>
      <c r="J4" s="619"/>
      <c r="K4" s="619"/>
      <c r="L4" s="619"/>
      <c r="M4" s="674"/>
      <c r="N4" s="603"/>
      <c r="O4" s="517"/>
      <c r="P4" s="517"/>
      <c r="Q4" s="518"/>
      <c r="R4" s="636"/>
      <c r="S4" s="587"/>
      <c r="T4" s="517"/>
      <c r="U4" s="518"/>
      <c r="V4" s="220"/>
      <c r="W4" s="623"/>
      <c r="X4" s="257"/>
      <c r="Y4" s="584"/>
      <c r="Z4" s="587"/>
      <c r="AA4" s="612"/>
      <c r="AB4" s="594" t="s">
        <v>170</v>
      </c>
      <c r="AC4" s="594" t="s">
        <v>171</v>
      </c>
      <c r="AD4" s="594" t="s">
        <v>200</v>
      </c>
      <c r="AE4" s="662" t="s">
        <v>72</v>
      </c>
      <c r="AF4" s="517"/>
      <c r="AG4" s="517"/>
      <c r="AH4" s="517"/>
      <c r="AI4" s="517"/>
      <c r="AJ4" s="518"/>
      <c r="AK4" s="626"/>
      <c r="AL4" s="602"/>
      <c r="AM4" s="602"/>
      <c r="AN4" s="517"/>
      <c r="AO4" s="518"/>
    </row>
    <row r="5" spans="1:41" s="236" customFormat="1" ht="130.5" customHeight="1">
      <c r="A5" s="221"/>
      <c r="B5" s="237"/>
      <c r="C5" s="623"/>
      <c r="D5" s="256"/>
      <c r="E5" s="417" t="s">
        <v>201</v>
      </c>
      <c r="F5" s="417" t="s">
        <v>202</v>
      </c>
      <c r="G5" s="417" t="s">
        <v>203</v>
      </c>
      <c r="H5" s="417" t="s">
        <v>204</v>
      </c>
      <c r="I5" s="417" t="s">
        <v>205</v>
      </c>
      <c r="J5" s="417" t="s">
        <v>206</v>
      </c>
      <c r="K5" s="417" t="s">
        <v>207</v>
      </c>
      <c r="L5" s="417" t="s">
        <v>208</v>
      </c>
      <c r="M5" s="414" t="s">
        <v>72</v>
      </c>
      <c r="N5" s="586"/>
      <c r="O5" s="594"/>
      <c r="P5" s="594"/>
      <c r="Q5" s="583"/>
      <c r="R5" s="636"/>
      <c r="S5" s="587"/>
      <c r="T5" s="594"/>
      <c r="U5" s="583"/>
      <c r="V5" s="220"/>
      <c r="W5" s="623"/>
      <c r="X5" s="257"/>
      <c r="Y5" s="584"/>
      <c r="Z5" s="587"/>
      <c r="AA5" s="612"/>
      <c r="AB5" s="602"/>
      <c r="AC5" s="602"/>
      <c r="AD5" s="602"/>
      <c r="AE5" s="626"/>
      <c r="AF5" s="594"/>
      <c r="AG5" s="594"/>
      <c r="AH5" s="594"/>
      <c r="AI5" s="594"/>
      <c r="AJ5" s="583"/>
      <c r="AK5" s="626"/>
      <c r="AL5" s="602"/>
      <c r="AM5" s="602"/>
      <c r="AN5" s="594"/>
      <c r="AO5" s="583"/>
    </row>
    <row r="6" spans="2:41" s="335" customFormat="1" ht="22.5" customHeight="1">
      <c r="B6" s="158" t="s">
        <v>344</v>
      </c>
      <c r="C6" s="378">
        <v>5266</v>
      </c>
      <c r="D6" s="374">
        <v>219</v>
      </c>
      <c r="E6" s="375">
        <v>62</v>
      </c>
      <c r="F6" s="375">
        <v>11</v>
      </c>
      <c r="G6" s="375">
        <v>1</v>
      </c>
      <c r="H6" s="375">
        <v>49</v>
      </c>
      <c r="I6" s="375">
        <v>2</v>
      </c>
      <c r="J6" s="375">
        <v>259</v>
      </c>
      <c r="K6" s="375">
        <v>34</v>
      </c>
      <c r="L6" s="375">
        <v>3</v>
      </c>
      <c r="M6" s="376">
        <v>4588</v>
      </c>
      <c r="N6" s="374">
        <v>166</v>
      </c>
      <c r="O6" s="375">
        <v>50</v>
      </c>
      <c r="P6" s="375">
        <v>2</v>
      </c>
      <c r="Q6" s="376">
        <v>0</v>
      </c>
      <c r="R6" s="377">
        <v>0</v>
      </c>
      <c r="S6" s="374">
        <v>7</v>
      </c>
      <c r="T6" s="375">
        <v>7</v>
      </c>
      <c r="U6" s="376">
        <v>1</v>
      </c>
      <c r="V6" s="374">
        <v>7</v>
      </c>
      <c r="W6" s="378">
        <v>5</v>
      </c>
      <c r="X6" s="375">
        <v>0</v>
      </c>
      <c r="Y6" s="376">
        <v>0</v>
      </c>
      <c r="Z6" s="374">
        <v>0</v>
      </c>
      <c r="AA6" s="375">
        <v>1</v>
      </c>
      <c r="AB6" s="375">
        <v>0</v>
      </c>
      <c r="AC6" s="375">
        <v>1</v>
      </c>
      <c r="AD6" s="375">
        <v>0</v>
      </c>
      <c r="AE6" s="378">
        <v>0</v>
      </c>
      <c r="AF6" s="375">
        <v>0</v>
      </c>
      <c r="AG6" s="375">
        <v>0</v>
      </c>
      <c r="AH6" s="375">
        <v>1</v>
      </c>
      <c r="AI6" s="375">
        <v>0</v>
      </c>
      <c r="AJ6" s="376">
        <v>0</v>
      </c>
      <c r="AK6" s="379">
        <v>8</v>
      </c>
      <c r="AL6" s="375">
        <v>0</v>
      </c>
      <c r="AM6" s="375">
        <v>203</v>
      </c>
      <c r="AN6" s="375">
        <v>6</v>
      </c>
      <c r="AO6" s="376">
        <v>1</v>
      </c>
    </row>
    <row r="7" spans="2:41" s="335" customFormat="1" ht="22.5" customHeight="1">
      <c r="B7" s="158" t="s">
        <v>345</v>
      </c>
      <c r="C7" s="378">
        <v>832</v>
      </c>
      <c r="D7" s="374">
        <v>173</v>
      </c>
      <c r="E7" s="375">
        <v>12</v>
      </c>
      <c r="F7" s="375">
        <v>12</v>
      </c>
      <c r="G7" s="375">
        <v>0</v>
      </c>
      <c r="H7" s="375">
        <v>14</v>
      </c>
      <c r="I7" s="375">
        <v>8</v>
      </c>
      <c r="J7" s="375">
        <v>172</v>
      </c>
      <c r="K7" s="375">
        <v>5</v>
      </c>
      <c r="L7" s="375">
        <v>1</v>
      </c>
      <c r="M7" s="376">
        <v>435</v>
      </c>
      <c r="N7" s="374">
        <v>145</v>
      </c>
      <c r="O7" s="375">
        <v>28</v>
      </c>
      <c r="P7" s="375">
        <v>0</v>
      </c>
      <c r="Q7" s="376">
        <v>0</v>
      </c>
      <c r="R7" s="377">
        <v>0</v>
      </c>
      <c r="S7" s="374">
        <v>11</v>
      </c>
      <c r="T7" s="375">
        <v>8</v>
      </c>
      <c r="U7" s="376">
        <v>0</v>
      </c>
      <c r="V7" s="374">
        <v>23</v>
      </c>
      <c r="W7" s="378">
        <v>20</v>
      </c>
      <c r="X7" s="375">
        <v>4</v>
      </c>
      <c r="Y7" s="376">
        <v>4</v>
      </c>
      <c r="Z7" s="374">
        <v>2</v>
      </c>
      <c r="AA7" s="375">
        <v>8</v>
      </c>
      <c r="AB7" s="375">
        <v>2</v>
      </c>
      <c r="AC7" s="375">
        <v>7</v>
      </c>
      <c r="AD7" s="375">
        <v>0</v>
      </c>
      <c r="AE7" s="378">
        <v>1</v>
      </c>
      <c r="AF7" s="375">
        <v>7</v>
      </c>
      <c r="AG7" s="375">
        <v>0</v>
      </c>
      <c r="AH7" s="375">
        <v>0</v>
      </c>
      <c r="AI7" s="375">
        <v>0</v>
      </c>
      <c r="AJ7" s="376">
        <v>0</v>
      </c>
      <c r="AK7" s="379">
        <v>7</v>
      </c>
      <c r="AL7" s="375">
        <v>3</v>
      </c>
      <c r="AM7" s="375">
        <v>154</v>
      </c>
      <c r="AN7" s="375">
        <v>5</v>
      </c>
      <c r="AO7" s="376">
        <v>4</v>
      </c>
    </row>
    <row r="8" spans="2:41" s="335" customFormat="1" ht="22.5" customHeight="1" thickBot="1">
      <c r="B8" s="166" t="s">
        <v>346</v>
      </c>
      <c r="C8" s="450">
        <v>309</v>
      </c>
      <c r="D8" s="454">
        <v>62</v>
      </c>
      <c r="E8" s="452">
        <v>11</v>
      </c>
      <c r="F8" s="452">
        <v>2</v>
      </c>
      <c r="G8" s="452">
        <v>1</v>
      </c>
      <c r="H8" s="452">
        <v>14</v>
      </c>
      <c r="I8" s="452">
        <v>11</v>
      </c>
      <c r="J8" s="452">
        <v>90</v>
      </c>
      <c r="K8" s="452">
        <v>2</v>
      </c>
      <c r="L8" s="452">
        <v>1</v>
      </c>
      <c r="M8" s="453">
        <v>117</v>
      </c>
      <c r="N8" s="454">
        <v>42</v>
      </c>
      <c r="O8" s="452">
        <v>18</v>
      </c>
      <c r="P8" s="452">
        <v>0</v>
      </c>
      <c r="Q8" s="453">
        <v>0</v>
      </c>
      <c r="R8" s="367">
        <v>0</v>
      </c>
      <c r="S8" s="454">
        <v>11</v>
      </c>
      <c r="T8" s="452">
        <v>9</v>
      </c>
      <c r="U8" s="453">
        <v>0</v>
      </c>
      <c r="V8" s="454">
        <v>9</v>
      </c>
      <c r="W8" s="450">
        <v>7</v>
      </c>
      <c r="X8" s="452">
        <v>0</v>
      </c>
      <c r="Y8" s="453">
        <v>0</v>
      </c>
      <c r="Z8" s="454">
        <v>0</v>
      </c>
      <c r="AA8" s="452">
        <v>0</v>
      </c>
      <c r="AB8" s="452">
        <v>0</v>
      </c>
      <c r="AC8" s="452">
        <v>0</v>
      </c>
      <c r="AD8" s="452">
        <v>0</v>
      </c>
      <c r="AE8" s="450">
        <v>0</v>
      </c>
      <c r="AF8" s="452">
        <v>0</v>
      </c>
      <c r="AG8" s="452">
        <v>0</v>
      </c>
      <c r="AH8" s="452">
        <v>0</v>
      </c>
      <c r="AI8" s="452">
        <v>0</v>
      </c>
      <c r="AJ8" s="453">
        <v>0</v>
      </c>
      <c r="AK8" s="455">
        <v>2</v>
      </c>
      <c r="AL8" s="452">
        <v>1</v>
      </c>
      <c r="AM8" s="452">
        <v>43</v>
      </c>
      <c r="AN8" s="452">
        <v>10</v>
      </c>
      <c r="AO8" s="453">
        <v>4</v>
      </c>
    </row>
    <row r="9" spans="2:41" s="335" customFormat="1" ht="22.5" customHeight="1" thickBot="1" thickTop="1">
      <c r="B9" s="456" t="s">
        <v>93</v>
      </c>
      <c r="C9" s="249">
        <f aca="true" t="shared" si="0" ref="C9:AO9">SUM(C6:C8)</f>
        <v>6407</v>
      </c>
      <c r="D9" s="248">
        <f t="shared" si="0"/>
        <v>454</v>
      </c>
      <c r="E9" s="211">
        <f t="shared" si="0"/>
        <v>85</v>
      </c>
      <c r="F9" s="211">
        <f t="shared" si="0"/>
        <v>25</v>
      </c>
      <c r="G9" s="211">
        <f t="shared" si="0"/>
        <v>2</v>
      </c>
      <c r="H9" s="211">
        <f t="shared" si="0"/>
        <v>77</v>
      </c>
      <c r="I9" s="211">
        <f t="shared" si="0"/>
        <v>21</v>
      </c>
      <c r="J9" s="211">
        <f t="shared" si="0"/>
        <v>521</v>
      </c>
      <c r="K9" s="211">
        <f t="shared" si="0"/>
        <v>41</v>
      </c>
      <c r="L9" s="211">
        <f t="shared" si="0"/>
        <v>5</v>
      </c>
      <c r="M9" s="246">
        <f t="shared" si="0"/>
        <v>5140</v>
      </c>
      <c r="N9" s="248">
        <f t="shared" si="0"/>
        <v>353</v>
      </c>
      <c r="O9" s="211">
        <f t="shared" si="0"/>
        <v>96</v>
      </c>
      <c r="P9" s="211">
        <f t="shared" si="0"/>
        <v>2</v>
      </c>
      <c r="Q9" s="246">
        <f t="shared" si="0"/>
        <v>0</v>
      </c>
      <c r="R9" s="247">
        <f t="shared" si="0"/>
        <v>0</v>
      </c>
      <c r="S9" s="248">
        <f t="shared" si="0"/>
        <v>29</v>
      </c>
      <c r="T9" s="211">
        <f t="shared" si="0"/>
        <v>24</v>
      </c>
      <c r="U9" s="246">
        <f t="shared" si="0"/>
        <v>1</v>
      </c>
      <c r="V9" s="248">
        <f t="shared" si="0"/>
        <v>39</v>
      </c>
      <c r="W9" s="249">
        <f t="shared" si="0"/>
        <v>32</v>
      </c>
      <c r="X9" s="211">
        <f t="shared" si="0"/>
        <v>4</v>
      </c>
      <c r="Y9" s="246">
        <f t="shared" si="0"/>
        <v>4</v>
      </c>
      <c r="Z9" s="248">
        <f t="shared" si="0"/>
        <v>2</v>
      </c>
      <c r="AA9" s="211">
        <f t="shared" si="0"/>
        <v>9</v>
      </c>
      <c r="AB9" s="211">
        <f t="shared" si="0"/>
        <v>2</v>
      </c>
      <c r="AC9" s="211">
        <f t="shared" si="0"/>
        <v>8</v>
      </c>
      <c r="AD9" s="211">
        <f t="shared" si="0"/>
        <v>0</v>
      </c>
      <c r="AE9" s="249">
        <f t="shared" si="0"/>
        <v>1</v>
      </c>
      <c r="AF9" s="211">
        <f t="shared" si="0"/>
        <v>7</v>
      </c>
      <c r="AG9" s="211">
        <f t="shared" si="0"/>
        <v>0</v>
      </c>
      <c r="AH9" s="211">
        <f t="shared" si="0"/>
        <v>1</v>
      </c>
      <c r="AI9" s="211">
        <f t="shared" si="0"/>
        <v>0</v>
      </c>
      <c r="AJ9" s="246">
        <f t="shared" si="0"/>
        <v>0</v>
      </c>
      <c r="AK9" s="210">
        <f t="shared" si="0"/>
        <v>17</v>
      </c>
      <c r="AL9" s="211">
        <f t="shared" si="0"/>
        <v>4</v>
      </c>
      <c r="AM9" s="211">
        <f t="shared" si="0"/>
        <v>400</v>
      </c>
      <c r="AN9" s="211">
        <f t="shared" si="0"/>
        <v>21</v>
      </c>
      <c r="AO9" s="246">
        <f t="shared" si="0"/>
        <v>9</v>
      </c>
    </row>
    <row r="10" ht="13.5" thickTop="1"/>
  </sheetData>
  <sheetProtection/>
  <mergeCells count="38">
    <mergeCell ref="C2:C5"/>
    <mergeCell ref="D2:M2"/>
    <mergeCell ref="N2:Q2"/>
    <mergeCell ref="R2:R5"/>
    <mergeCell ref="S2:U2"/>
    <mergeCell ref="V2:W2"/>
    <mergeCell ref="T3:T5"/>
    <mergeCell ref="U3:U5"/>
    <mergeCell ref="W3:W5"/>
    <mergeCell ref="X2:Y2"/>
    <mergeCell ref="Z2:AE2"/>
    <mergeCell ref="AF2:AJ2"/>
    <mergeCell ref="AK2:AO2"/>
    <mergeCell ref="E3:M4"/>
    <mergeCell ref="N3:N5"/>
    <mergeCell ref="O3:O5"/>
    <mergeCell ref="P3:P5"/>
    <mergeCell ref="Q3:Q5"/>
    <mergeCell ref="S3:S5"/>
    <mergeCell ref="AJ3:AJ5"/>
    <mergeCell ref="AK3:AK5"/>
    <mergeCell ref="AL3:AL5"/>
    <mergeCell ref="Y3:Y5"/>
    <mergeCell ref="Z3:Z5"/>
    <mergeCell ref="AA3:AA5"/>
    <mergeCell ref="AB3:AC3"/>
    <mergeCell ref="AD3:AE3"/>
    <mergeCell ref="AF3:AF5"/>
    <mergeCell ref="AM3:AM5"/>
    <mergeCell ref="AN3:AN5"/>
    <mergeCell ref="AO3:AO5"/>
    <mergeCell ref="AB4:AB5"/>
    <mergeCell ref="AC4:AC5"/>
    <mergeCell ref="AD4:AD5"/>
    <mergeCell ref="AE4:AE5"/>
    <mergeCell ref="AG3:AG5"/>
    <mergeCell ref="AH3:AH5"/>
    <mergeCell ref="AI3:AI5"/>
  </mergeCells>
  <printOptions/>
  <pageMargins left="0.7" right="0.7" top="0.75" bottom="0.75" header="0.3" footer="0.3"/>
  <pageSetup horizontalDpi="600" verticalDpi="600" orientation="landscape" paperSize="8" r:id="rId1"/>
</worksheet>
</file>

<file path=xl/worksheets/sheet24.xml><?xml version="1.0" encoding="utf-8"?>
<worksheet xmlns="http://schemas.openxmlformats.org/spreadsheetml/2006/main" xmlns:r="http://schemas.openxmlformats.org/officeDocument/2006/relationships">
  <sheetPr>
    <pageSetUpPr fitToPage="1"/>
  </sheetPr>
  <dimension ref="A1:AJ9"/>
  <sheetViews>
    <sheetView view="pageBreakPreview" zoomScale="60" zoomScaleNormal="7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P21" sqref="P21"/>
    </sheetView>
  </sheetViews>
  <sheetFormatPr defaultColWidth="9.00390625" defaultRowHeight="13.5"/>
  <cols>
    <col min="1" max="1" width="8.875" style="183" customWidth="1"/>
    <col min="2" max="2" width="22.50390625" style="183" customWidth="1"/>
    <col min="3" max="4" width="7.125" style="183" customWidth="1"/>
    <col min="5" max="18" width="7.75390625" style="183" customWidth="1"/>
    <col min="19" max="20" width="6.875" style="183" customWidth="1"/>
    <col min="21" max="23" width="8.00390625" style="183" customWidth="1"/>
    <col min="24" max="24" width="6.875" style="183" customWidth="1"/>
    <col min="25" max="25" width="8.00390625" style="183" customWidth="1"/>
    <col min="26" max="26" width="7.875" style="183" customWidth="1"/>
    <col min="27" max="31" width="7.125" style="154" customWidth="1"/>
    <col min="32" max="37" width="7.25390625" style="154" customWidth="1"/>
    <col min="38" max="16384" width="8.875" style="183" customWidth="1"/>
  </cols>
  <sheetData>
    <row r="1" spans="2:36" s="154" customFormat="1" ht="15" thickBot="1">
      <c r="B1" s="153" t="s">
        <v>211</v>
      </c>
      <c r="C1" s="334"/>
      <c r="D1" s="334"/>
      <c r="W1" s="260"/>
      <c r="Y1" s="260"/>
      <c r="AE1" s="260"/>
      <c r="AJ1" s="260" t="s">
        <v>55</v>
      </c>
    </row>
    <row r="2" spans="1:36" s="334" customFormat="1" ht="30" customHeight="1" thickBot="1" thickTop="1">
      <c r="A2" s="261"/>
      <c r="B2" s="184"/>
      <c r="C2" s="559" t="s">
        <v>56</v>
      </c>
      <c r="D2" s="556" t="s">
        <v>212</v>
      </c>
      <c r="E2" s="549" t="s">
        <v>213</v>
      </c>
      <c r="F2" s="690"/>
      <c r="G2" s="690"/>
      <c r="H2" s="690"/>
      <c r="I2" s="690"/>
      <c r="J2" s="546"/>
      <c r="K2" s="546"/>
      <c r="L2" s="546"/>
      <c r="M2" s="546"/>
      <c r="N2" s="546"/>
      <c r="O2" s="546"/>
      <c r="P2" s="546"/>
      <c r="Q2" s="546"/>
      <c r="R2" s="547"/>
      <c r="S2" s="659" t="s">
        <v>214</v>
      </c>
      <c r="T2" s="691" t="s">
        <v>215</v>
      </c>
      <c r="U2" s="570" t="s">
        <v>216</v>
      </c>
      <c r="V2" s="557"/>
      <c r="W2" s="558"/>
      <c r="X2" s="659" t="s">
        <v>217</v>
      </c>
      <c r="Y2" s="415"/>
      <c r="Z2" s="681" t="s">
        <v>218</v>
      </c>
      <c r="AA2" s="556" t="s">
        <v>219</v>
      </c>
      <c r="AB2" s="557"/>
      <c r="AC2" s="557"/>
      <c r="AD2" s="557"/>
      <c r="AE2" s="558"/>
      <c r="AF2" s="557" t="s">
        <v>220</v>
      </c>
      <c r="AG2" s="557"/>
      <c r="AH2" s="557"/>
      <c r="AI2" s="557"/>
      <c r="AJ2" s="558"/>
    </row>
    <row r="3" spans="1:36" s="334" customFormat="1" ht="28.5" customHeight="1">
      <c r="A3" s="261"/>
      <c r="B3" s="185"/>
      <c r="C3" s="560"/>
      <c r="D3" s="569"/>
      <c r="E3" s="684" t="s">
        <v>221</v>
      </c>
      <c r="F3" s="686" t="s">
        <v>222</v>
      </c>
      <c r="G3" s="686" t="s">
        <v>223</v>
      </c>
      <c r="H3" s="686" t="s">
        <v>224</v>
      </c>
      <c r="I3" s="687" t="s">
        <v>72</v>
      </c>
      <c r="J3" s="689" t="s">
        <v>225</v>
      </c>
      <c r="K3" s="677"/>
      <c r="L3" s="677"/>
      <c r="M3" s="693" t="s">
        <v>226</v>
      </c>
      <c r="N3" s="693"/>
      <c r="O3" s="693"/>
      <c r="P3" s="693"/>
      <c r="Q3" s="693"/>
      <c r="R3" s="694"/>
      <c r="S3" s="660"/>
      <c r="T3" s="692"/>
      <c r="U3" s="555"/>
      <c r="V3" s="671" t="s">
        <v>227</v>
      </c>
      <c r="W3" s="672"/>
      <c r="X3" s="660"/>
      <c r="Y3" s="415"/>
      <c r="Z3" s="682"/>
      <c r="AA3" s="262"/>
      <c r="AB3" s="677" t="s">
        <v>228</v>
      </c>
      <c r="AC3" s="677"/>
      <c r="AD3" s="677"/>
      <c r="AE3" s="678"/>
      <c r="AF3" s="261"/>
      <c r="AG3" s="677" t="s">
        <v>228</v>
      </c>
      <c r="AH3" s="677"/>
      <c r="AI3" s="677"/>
      <c r="AJ3" s="678"/>
    </row>
    <row r="4" spans="1:36" s="334" customFormat="1" ht="27" customHeight="1">
      <c r="A4" s="261"/>
      <c r="B4" s="185"/>
      <c r="C4" s="560"/>
      <c r="D4" s="569"/>
      <c r="E4" s="685"/>
      <c r="F4" s="680"/>
      <c r="G4" s="680"/>
      <c r="H4" s="680"/>
      <c r="I4" s="688"/>
      <c r="J4" s="679" t="s">
        <v>229</v>
      </c>
      <c r="K4" s="680" t="s">
        <v>230</v>
      </c>
      <c r="L4" s="680" t="s">
        <v>231</v>
      </c>
      <c r="M4" s="680" t="s">
        <v>232</v>
      </c>
      <c r="N4" s="680" t="s">
        <v>233</v>
      </c>
      <c r="O4" s="517" t="s">
        <v>234</v>
      </c>
      <c r="P4" s="680" t="s">
        <v>235</v>
      </c>
      <c r="Q4" s="680" t="s">
        <v>236</v>
      </c>
      <c r="R4" s="695" t="s">
        <v>72</v>
      </c>
      <c r="S4" s="660"/>
      <c r="T4" s="692"/>
      <c r="U4" s="555"/>
      <c r="V4" s="619"/>
      <c r="W4" s="674"/>
      <c r="X4" s="660"/>
      <c r="Y4" s="415"/>
      <c r="Z4" s="682"/>
      <c r="AA4" s="675"/>
      <c r="AB4" s="640" t="s">
        <v>237</v>
      </c>
      <c r="AC4" s="640" t="s">
        <v>238</v>
      </c>
      <c r="AD4" s="642" t="s">
        <v>239</v>
      </c>
      <c r="AE4" s="638" t="s">
        <v>72</v>
      </c>
      <c r="AF4" s="676"/>
      <c r="AG4" s="640" t="s">
        <v>240</v>
      </c>
      <c r="AH4" s="640" t="s">
        <v>241</v>
      </c>
      <c r="AI4" s="640" t="s">
        <v>242</v>
      </c>
      <c r="AJ4" s="638" t="s">
        <v>72</v>
      </c>
    </row>
    <row r="5" spans="1:36" s="156" customFormat="1" ht="209.25" customHeight="1">
      <c r="A5" s="227"/>
      <c r="B5" s="186"/>
      <c r="C5" s="560"/>
      <c r="D5" s="569"/>
      <c r="E5" s="685"/>
      <c r="F5" s="680"/>
      <c r="G5" s="680"/>
      <c r="H5" s="680"/>
      <c r="I5" s="688"/>
      <c r="J5" s="679"/>
      <c r="K5" s="680"/>
      <c r="L5" s="680"/>
      <c r="M5" s="680"/>
      <c r="N5" s="680"/>
      <c r="O5" s="517"/>
      <c r="P5" s="680"/>
      <c r="Q5" s="680"/>
      <c r="R5" s="695"/>
      <c r="S5" s="660"/>
      <c r="T5" s="692"/>
      <c r="U5" s="555"/>
      <c r="V5" s="420" t="s">
        <v>243</v>
      </c>
      <c r="W5" s="419" t="s">
        <v>244</v>
      </c>
      <c r="X5" s="660"/>
      <c r="Y5" s="421"/>
      <c r="Z5" s="683"/>
      <c r="AA5" s="675"/>
      <c r="AB5" s="647"/>
      <c r="AC5" s="647"/>
      <c r="AD5" s="649"/>
      <c r="AE5" s="648"/>
      <c r="AF5" s="676"/>
      <c r="AG5" s="647"/>
      <c r="AH5" s="647"/>
      <c r="AI5" s="647"/>
      <c r="AJ5" s="648"/>
    </row>
    <row r="6" spans="2:36" s="154" customFormat="1" ht="23.25" customHeight="1">
      <c r="B6" s="158" t="s">
        <v>344</v>
      </c>
      <c r="C6" s="160">
        <v>9101</v>
      </c>
      <c r="D6" s="159">
        <v>5266</v>
      </c>
      <c r="E6" s="158">
        <v>94</v>
      </c>
      <c r="F6" s="160">
        <v>9</v>
      </c>
      <c r="G6" s="160">
        <v>3741</v>
      </c>
      <c r="H6" s="160">
        <v>1413</v>
      </c>
      <c r="I6" s="368">
        <v>9</v>
      </c>
      <c r="J6" s="187">
        <v>27</v>
      </c>
      <c r="K6" s="160">
        <v>64</v>
      </c>
      <c r="L6" s="160">
        <v>12</v>
      </c>
      <c r="M6" s="160">
        <v>24</v>
      </c>
      <c r="N6" s="160">
        <v>894</v>
      </c>
      <c r="O6" s="160">
        <v>117</v>
      </c>
      <c r="P6" s="160">
        <v>8</v>
      </c>
      <c r="Q6" s="160">
        <v>57</v>
      </c>
      <c r="R6" s="161">
        <v>330</v>
      </c>
      <c r="S6" s="162">
        <v>0</v>
      </c>
      <c r="T6" s="369">
        <v>20</v>
      </c>
      <c r="U6" s="158">
        <v>1558</v>
      </c>
      <c r="V6" s="160">
        <v>1875</v>
      </c>
      <c r="W6" s="161">
        <v>1901</v>
      </c>
      <c r="X6" s="162">
        <v>23</v>
      </c>
      <c r="Y6" s="410"/>
      <c r="Z6" s="446">
        <v>438</v>
      </c>
      <c r="AA6" s="160">
        <v>9</v>
      </c>
      <c r="AB6" s="160">
        <v>3</v>
      </c>
      <c r="AC6" s="160">
        <v>1</v>
      </c>
      <c r="AD6" s="160">
        <v>0</v>
      </c>
      <c r="AE6" s="161">
        <v>5</v>
      </c>
      <c r="AF6" s="187">
        <v>2</v>
      </c>
      <c r="AG6" s="160">
        <v>0</v>
      </c>
      <c r="AH6" s="160">
        <v>0</v>
      </c>
      <c r="AI6" s="160">
        <v>0</v>
      </c>
      <c r="AJ6" s="161">
        <v>2</v>
      </c>
    </row>
    <row r="7" spans="2:36" s="154" customFormat="1" ht="23.25" customHeight="1">
      <c r="B7" s="158" t="s">
        <v>345</v>
      </c>
      <c r="C7" s="160">
        <v>2321</v>
      </c>
      <c r="D7" s="159">
        <v>832</v>
      </c>
      <c r="E7" s="158">
        <v>39</v>
      </c>
      <c r="F7" s="160">
        <v>43</v>
      </c>
      <c r="G7" s="160">
        <v>321</v>
      </c>
      <c r="H7" s="160">
        <v>419</v>
      </c>
      <c r="I7" s="368">
        <v>10</v>
      </c>
      <c r="J7" s="187">
        <v>28</v>
      </c>
      <c r="K7" s="160">
        <v>52</v>
      </c>
      <c r="L7" s="160">
        <v>2</v>
      </c>
      <c r="M7" s="160">
        <v>14</v>
      </c>
      <c r="N7" s="160">
        <v>156</v>
      </c>
      <c r="O7" s="160">
        <v>68</v>
      </c>
      <c r="P7" s="160">
        <v>1</v>
      </c>
      <c r="Q7" s="160">
        <v>24</v>
      </c>
      <c r="R7" s="161">
        <v>178</v>
      </c>
      <c r="S7" s="162">
        <v>0</v>
      </c>
      <c r="T7" s="369">
        <v>43</v>
      </c>
      <c r="U7" s="158">
        <v>308</v>
      </c>
      <c r="V7" s="160">
        <v>138</v>
      </c>
      <c r="W7" s="161">
        <v>422</v>
      </c>
      <c r="X7" s="162">
        <v>20</v>
      </c>
      <c r="Y7" s="336"/>
      <c r="Z7" s="446">
        <v>264</v>
      </c>
      <c r="AA7" s="160">
        <v>13</v>
      </c>
      <c r="AB7" s="160">
        <v>5</v>
      </c>
      <c r="AC7" s="160">
        <v>2</v>
      </c>
      <c r="AD7" s="160">
        <v>0</v>
      </c>
      <c r="AE7" s="161">
        <v>6</v>
      </c>
      <c r="AF7" s="187">
        <v>3</v>
      </c>
      <c r="AG7" s="160">
        <v>0</v>
      </c>
      <c r="AH7" s="160">
        <v>0</v>
      </c>
      <c r="AI7" s="160">
        <v>0</v>
      </c>
      <c r="AJ7" s="161">
        <v>3</v>
      </c>
    </row>
    <row r="8" spans="2:36" s="154" customFormat="1" ht="23.25" customHeight="1" thickBot="1">
      <c r="B8" s="166" t="s">
        <v>346</v>
      </c>
      <c r="C8" s="168">
        <v>1982</v>
      </c>
      <c r="D8" s="167">
        <v>312</v>
      </c>
      <c r="E8" s="166">
        <v>19</v>
      </c>
      <c r="F8" s="168">
        <v>4</v>
      </c>
      <c r="G8" s="168">
        <v>99</v>
      </c>
      <c r="H8" s="168">
        <v>184</v>
      </c>
      <c r="I8" s="370">
        <v>6</v>
      </c>
      <c r="J8" s="188">
        <v>7</v>
      </c>
      <c r="K8" s="168">
        <v>16</v>
      </c>
      <c r="L8" s="168">
        <v>0</v>
      </c>
      <c r="M8" s="168">
        <v>2</v>
      </c>
      <c r="N8" s="168">
        <v>60</v>
      </c>
      <c r="O8" s="168">
        <v>10</v>
      </c>
      <c r="P8" s="168">
        <v>1</v>
      </c>
      <c r="Q8" s="168">
        <v>21</v>
      </c>
      <c r="R8" s="169">
        <v>92</v>
      </c>
      <c r="S8" s="170">
        <v>0</v>
      </c>
      <c r="T8" s="371">
        <v>16</v>
      </c>
      <c r="U8" s="166">
        <v>83</v>
      </c>
      <c r="V8" s="168">
        <v>7</v>
      </c>
      <c r="W8" s="169">
        <v>222</v>
      </c>
      <c r="X8" s="170">
        <v>7</v>
      </c>
      <c r="Y8" s="336"/>
      <c r="Z8" s="447">
        <v>124</v>
      </c>
      <c r="AA8" s="168">
        <v>6</v>
      </c>
      <c r="AB8" s="168">
        <v>1</v>
      </c>
      <c r="AC8" s="168">
        <v>1</v>
      </c>
      <c r="AD8" s="168">
        <v>0</v>
      </c>
      <c r="AE8" s="169">
        <v>4</v>
      </c>
      <c r="AF8" s="188">
        <v>0</v>
      </c>
      <c r="AG8" s="168">
        <v>0</v>
      </c>
      <c r="AH8" s="168">
        <v>0</v>
      </c>
      <c r="AI8" s="168">
        <v>0</v>
      </c>
      <c r="AJ8" s="169">
        <v>0</v>
      </c>
    </row>
    <row r="9" spans="2:36" s="154" customFormat="1" ht="23.25" customHeight="1" thickBot="1" thickTop="1">
      <c r="B9" s="174" t="s">
        <v>93</v>
      </c>
      <c r="C9" s="177">
        <f aca="true" t="shared" si="0" ref="C9:X9">SUM(C6:C8)</f>
        <v>13404</v>
      </c>
      <c r="D9" s="175">
        <f t="shared" si="0"/>
        <v>6410</v>
      </c>
      <c r="E9" s="176">
        <f t="shared" si="0"/>
        <v>152</v>
      </c>
      <c r="F9" s="177">
        <f t="shared" si="0"/>
        <v>56</v>
      </c>
      <c r="G9" s="177">
        <f t="shared" si="0"/>
        <v>4161</v>
      </c>
      <c r="H9" s="177">
        <f t="shared" si="0"/>
        <v>2016</v>
      </c>
      <c r="I9" s="265">
        <f t="shared" si="0"/>
        <v>25</v>
      </c>
      <c r="J9" s="189">
        <f t="shared" si="0"/>
        <v>62</v>
      </c>
      <c r="K9" s="177">
        <f t="shared" si="0"/>
        <v>132</v>
      </c>
      <c r="L9" s="177">
        <f t="shared" si="0"/>
        <v>14</v>
      </c>
      <c r="M9" s="177">
        <f t="shared" si="0"/>
        <v>40</v>
      </c>
      <c r="N9" s="177">
        <f t="shared" si="0"/>
        <v>1110</v>
      </c>
      <c r="O9" s="177">
        <f t="shared" si="0"/>
        <v>195</v>
      </c>
      <c r="P9" s="177">
        <f t="shared" si="0"/>
        <v>10</v>
      </c>
      <c r="Q9" s="177">
        <f t="shared" si="0"/>
        <v>102</v>
      </c>
      <c r="R9" s="178">
        <f t="shared" si="0"/>
        <v>600</v>
      </c>
      <c r="S9" s="179">
        <f t="shared" si="0"/>
        <v>0</v>
      </c>
      <c r="T9" s="225">
        <f t="shared" si="0"/>
        <v>79</v>
      </c>
      <c r="U9" s="176">
        <f t="shared" si="0"/>
        <v>1949</v>
      </c>
      <c r="V9" s="177">
        <f t="shared" si="0"/>
        <v>2020</v>
      </c>
      <c r="W9" s="178">
        <f t="shared" si="0"/>
        <v>2545</v>
      </c>
      <c r="X9" s="179">
        <f t="shared" si="0"/>
        <v>50</v>
      </c>
      <c r="Y9" s="336"/>
      <c r="Z9" s="448">
        <f aca="true" t="shared" si="1" ref="Z9:AJ9">SUM(Z6:Z8)</f>
        <v>826</v>
      </c>
      <c r="AA9" s="177">
        <f t="shared" si="1"/>
        <v>28</v>
      </c>
      <c r="AB9" s="177">
        <f t="shared" si="1"/>
        <v>9</v>
      </c>
      <c r="AC9" s="177">
        <f t="shared" si="1"/>
        <v>4</v>
      </c>
      <c r="AD9" s="177">
        <f t="shared" si="1"/>
        <v>0</v>
      </c>
      <c r="AE9" s="178">
        <f t="shared" si="1"/>
        <v>15</v>
      </c>
      <c r="AF9" s="189">
        <f t="shared" si="1"/>
        <v>5</v>
      </c>
      <c r="AG9" s="177">
        <f t="shared" si="1"/>
        <v>0</v>
      </c>
      <c r="AH9" s="177">
        <f t="shared" si="1"/>
        <v>0</v>
      </c>
      <c r="AI9" s="177">
        <f t="shared" si="1"/>
        <v>0</v>
      </c>
      <c r="AJ9" s="178">
        <f t="shared" si="1"/>
        <v>5</v>
      </c>
    </row>
    <row r="10" ht="13.5" thickTop="1"/>
  </sheetData>
  <sheetProtection/>
  <mergeCells count="40">
    <mergeCell ref="C2:C5"/>
    <mergeCell ref="D2:D5"/>
    <mergeCell ref="E2:R2"/>
    <mergeCell ref="S2:S5"/>
    <mergeCell ref="T2:T5"/>
    <mergeCell ref="U2:W2"/>
    <mergeCell ref="M3:R3"/>
    <mergeCell ref="U3:U5"/>
    <mergeCell ref="V3:W4"/>
    <mergeCell ref="R4:R5"/>
    <mergeCell ref="X2:X5"/>
    <mergeCell ref="Z2:Z5"/>
    <mergeCell ref="AA2:AE2"/>
    <mergeCell ref="AF2:AJ2"/>
    <mergeCell ref="E3:E5"/>
    <mergeCell ref="F3:F5"/>
    <mergeCell ref="G3:G5"/>
    <mergeCell ref="H3:H5"/>
    <mergeCell ref="I3:I5"/>
    <mergeCell ref="J3:L3"/>
    <mergeCell ref="AB3:AE3"/>
    <mergeCell ref="AG3:AJ3"/>
    <mergeCell ref="J4:J5"/>
    <mergeCell ref="K4:K5"/>
    <mergeCell ref="L4:L5"/>
    <mergeCell ref="M4:M5"/>
    <mergeCell ref="N4:N5"/>
    <mergeCell ref="O4:O5"/>
    <mergeCell ref="P4:P5"/>
    <mergeCell ref="Q4:Q5"/>
    <mergeCell ref="AG4:AG5"/>
    <mergeCell ref="AH4:AH5"/>
    <mergeCell ref="AI4:AI5"/>
    <mergeCell ref="AJ4:AJ5"/>
    <mergeCell ref="AA4:AA5"/>
    <mergeCell ref="AB4:AB5"/>
    <mergeCell ref="AC4:AC5"/>
    <mergeCell ref="AD4:AD5"/>
    <mergeCell ref="AE4:AE5"/>
    <mergeCell ref="AF4:A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25.xml><?xml version="1.0" encoding="utf-8"?>
<worksheet xmlns="http://schemas.openxmlformats.org/spreadsheetml/2006/main" xmlns:r="http://schemas.openxmlformats.org/officeDocument/2006/relationships">
  <sheetPr>
    <pageSetUpPr fitToPage="1"/>
  </sheetPr>
  <dimension ref="A1:V9"/>
  <sheetViews>
    <sheetView view="pageBreakPreview" zoomScale="60" zoomScaleNormal="6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V14" sqref="V14"/>
    </sheetView>
  </sheetViews>
  <sheetFormatPr defaultColWidth="9.00390625" defaultRowHeight="13.5"/>
  <cols>
    <col min="1" max="1" width="8.875" style="183" customWidth="1"/>
    <col min="2" max="2" width="22.50390625" style="183" customWidth="1"/>
    <col min="3" max="4" width="7.125" style="183" customWidth="1"/>
    <col min="5" max="22" width="5.125" style="183" customWidth="1"/>
    <col min="23" max="16384" width="8.875" style="183" customWidth="1"/>
  </cols>
  <sheetData>
    <row r="1" spans="1:22" ht="15" thickBot="1">
      <c r="A1" s="154"/>
      <c r="B1" s="153" t="s">
        <v>245</v>
      </c>
      <c r="C1" s="152"/>
      <c r="D1" s="152"/>
      <c r="V1" s="259" t="s">
        <v>55</v>
      </c>
    </row>
    <row r="2" spans="1:22" s="152" customFormat="1" ht="30" customHeight="1" thickTop="1">
      <c r="A2" s="261"/>
      <c r="B2" s="184"/>
      <c r="C2" s="559" t="s">
        <v>96</v>
      </c>
      <c r="D2" s="556" t="s">
        <v>212</v>
      </c>
      <c r="E2" s="548" t="s">
        <v>246</v>
      </c>
      <c r="F2" s="546"/>
      <c r="G2" s="546"/>
      <c r="H2" s="546"/>
      <c r="I2" s="546"/>
      <c r="J2" s="546"/>
      <c r="K2" s="546"/>
      <c r="L2" s="546"/>
      <c r="M2" s="546"/>
      <c r="N2" s="546"/>
      <c r="O2" s="546"/>
      <c r="P2" s="546"/>
      <c r="Q2" s="546"/>
      <c r="R2" s="547"/>
      <c r="S2" s="629" t="s">
        <v>247</v>
      </c>
      <c r="T2" s="615"/>
      <c r="U2" s="616"/>
      <c r="V2" s="635" t="s">
        <v>217</v>
      </c>
    </row>
    <row r="3" spans="1:22" s="152" customFormat="1" ht="28.5" customHeight="1">
      <c r="A3" s="261"/>
      <c r="B3" s="185"/>
      <c r="C3" s="560"/>
      <c r="D3" s="569"/>
      <c r="E3" s="603" t="s">
        <v>221</v>
      </c>
      <c r="F3" s="517" t="s">
        <v>222</v>
      </c>
      <c r="G3" s="517" t="s">
        <v>223</v>
      </c>
      <c r="H3" s="517" t="s">
        <v>224</v>
      </c>
      <c r="I3" s="517" t="s">
        <v>72</v>
      </c>
      <c r="J3" s="693" t="s">
        <v>225</v>
      </c>
      <c r="K3" s="693"/>
      <c r="L3" s="693"/>
      <c r="M3" s="693" t="s">
        <v>226</v>
      </c>
      <c r="N3" s="693"/>
      <c r="O3" s="693"/>
      <c r="P3" s="693"/>
      <c r="Q3" s="693"/>
      <c r="R3" s="694"/>
      <c r="S3" s="696"/>
      <c r="T3" s="671" t="s">
        <v>227</v>
      </c>
      <c r="U3" s="672"/>
      <c r="V3" s="636"/>
    </row>
    <row r="4" spans="1:22" s="152" customFormat="1" ht="27" customHeight="1">
      <c r="A4" s="261"/>
      <c r="B4" s="185"/>
      <c r="C4" s="560"/>
      <c r="D4" s="569"/>
      <c r="E4" s="603"/>
      <c r="F4" s="517"/>
      <c r="G4" s="517"/>
      <c r="H4" s="517"/>
      <c r="I4" s="517"/>
      <c r="J4" s="517" t="s">
        <v>229</v>
      </c>
      <c r="K4" s="517" t="s">
        <v>230</v>
      </c>
      <c r="L4" s="517" t="s">
        <v>231</v>
      </c>
      <c r="M4" s="517" t="s">
        <v>248</v>
      </c>
      <c r="N4" s="517" t="s">
        <v>233</v>
      </c>
      <c r="O4" s="517" t="s">
        <v>249</v>
      </c>
      <c r="P4" s="517" t="s">
        <v>250</v>
      </c>
      <c r="Q4" s="517" t="s">
        <v>251</v>
      </c>
      <c r="R4" s="518" t="s">
        <v>72</v>
      </c>
      <c r="S4" s="696"/>
      <c r="T4" s="619"/>
      <c r="U4" s="674"/>
      <c r="V4" s="636"/>
    </row>
    <row r="5" spans="1:22" s="156" customFormat="1" ht="209.25" customHeight="1">
      <c r="A5" s="227"/>
      <c r="B5" s="186"/>
      <c r="C5" s="560"/>
      <c r="D5" s="569"/>
      <c r="E5" s="603"/>
      <c r="F5" s="517"/>
      <c r="G5" s="517"/>
      <c r="H5" s="517"/>
      <c r="I5" s="517"/>
      <c r="J5" s="517"/>
      <c r="K5" s="517"/>
      <c r="L5" s="517"/>
      <c r="M5" s="517"/>
      <c r="N5" s="517"/>
      <c r="O5" s="517"/>
      <c r="P5" s="517"/>
      <c r="Q5" s="517"/>
      <c r="R5" s="518"/>
      <c r="S5" s="696"/>
      <c r="T5" s="266" t="s">
        <v>243</v>
      </c>
      <c r="U5" s="258" t="s">
        <v>244</v>
      </c>
      <c r="V5" s="636"/>
    </row>
    <row r="6" spans="2:22" ht="23.25" customHeight="1">
      <c r="B6" s="197" t="s">
        <v>344</v>
      </c>
      <c r="C6" s="164">
        <v>134</v>
      </c>
      <c r="D6" s="198">
        <v>20</v>
      </c>
      <c r="E6" s="197">
        <v>0</v>
      </c>
      <c r="F6" s="164">
        <v>0</v>
      </c>
      <c r="G6" s="164">
        <v>19</v>
      </c>
      <c r="H6" s="164">
        <v>1</v>
      </c>
      <c r="I6" s="164">
        <v>0</v>
      </c>
      <c r="J6" s="164">
        <v>0</v>
      </c>
      <c r="K6" s="164">
        <v>0</v>
      </c>
      <c r="L6" s="164">
        <v>0</v>
      </c>
      <c r="M6" s="164">
        <v>0</v>
      </c>
      <c r="N6" s="164">
        <v>1</v>
      </c>
      <c r="O6" s="164">
        <v>0</v>
      </c>
      <c r="P6" s="164">
        <v>1</v>
      </c>
      <c r="Q6" s="164">
        <v>0</v>
      </c>
      <c r="R6" s="165">
        <v>0</v>
      </c>
      <c r="S6" s="197">
        <v>1</v>
      </c>
      <c r="T6" s="164">
        <v>19</v>
      </c>
      <c r="U6" s="161">
        <v>0</v>
      </c>
      <c r="V6" s="199">
        <v>1</v>
      </c>
    </row>
    <row r="7" spans="2:22" ht="23.25" customHeight="1">
      <c r="B7" s="197" t="s">
        <v>345</v>
      </c>
      <c r="C7" s="164">
        <v>7</v>
      </c>
      <c r="D7" s="198">
        <v>3</v>
      </c>
      <c r="E7" s="197">
        <v>0</v>
      </c>
      <c r="F7" s="164">
        <v>0</v>
      </c>
      <c r="G7" s="164">
        <v>3</v>
      </c>
      <c r="H7" s="164">
        <v>0</v>
      </c>
      <c r="I7" s="164">
        <v>0</v>
      </c>
      <c r="J7" s="164">
        <v>0</v>
      </c>
      <c r="K7" s="164">
        <v>0</v>
      </c>
      <c r="L7" s="164">
        <v>0</v>
      </c>
      <c r="M7" s="164">
        <v>0</v>
      </c>
      <c r="N7" s="164">
        <v>0</v>
      </c>
      <c r="O7" s="164">
        <v>0</v>
      </c>
      <c r="P7" s="164">
        <v>0</v>
      </c>
      <c r="Q7" s="164">
        <v>0</v>
      </c>
      <c r="R7" s="165">
        <v>0</v>
      </c>
      <c r="S7" s="197">
        <v>0</v>
      </c>
      <c r="T7" s="164">
        <v>0</v>
      </c>
      <c r="U7" s="161">
        <v>3</v>
      </c>
      <c r="V7" s="199">
        <v>0</v>
      </c>
    </row>
    <row r="8" spans="2:22" ht="23.25" customHeight="1" thickBot="1">
      <c r="B8" s="200" t="s">
        <v>346</v>
      </c>
      <c r="C8" s="172">
        <v>13</v>
      </c>
      <c r="D8" s="201">
        <v>7</v>
      </c>
      <c r="E8" s="200">
        <v>3</v>
      </c>
      <c r="F8" s="172">
        <v>0</v>
      </c>
      <c r="G8" s="172">
        <v>4</v>
      </c>
      <c r="H8" s="172">
        <v>0</v>
      </c>
      <c r="I8" s="172">
        <v>0</v>
      </c>
      <c r="J8" s="172">
        <v>0</v>
      </c>
      <c r="K8" s="172">
        <v>3</v>
      </c>
      <c r="L8" s="172">
        <v>0</v>
      </c>
      <c r="M8" s="172">
        <v>0</v>
      </c>
      <c r="N8" s="172">
        <v>0</v>
      </c>
      <c r="O8" s="172">
        <v>0</v>
      </c>
      <c r="P8" s="172">
        <v>0</v>
      </c>
      <c r="Q8" s="172">
        <v>0</v>
      </c>
      <c r="R8" s="173">
        <v>0</v>
      </c>
      <c r="S8" s="200">
        <v>0</v>
      </c>
      <c r="T8" s="172">
        <v>3</v>
      </c>
      <c r="U8" s="169">
        <v>4</v>
      </c>
      <c r="V8" s="202">
        <v>0</v>
      </c>
    </row>
    <row r="9" spans="2:22" ht="23.25" customHeight="1" thickBot="1" thickTop="1">
      <c r="B9" s="203" t="s">
        <v>93</v>
      </c>
      <c r="C9" s="181">
        <f aca="true" t="shared" si="0" ref="C9:V9">SUM(C6:C8)</f>
        <v>154</v>
      </c>
      <c r="D9" s="204">
        <f t="shared" si="0"/>
        <v>30</v>
      </c>
      <c r="E9" s="205">
        <f t="shared" si="0"/>
        <v>3</v>
      </c>
      <c r="F9" s="181">
        <f t="shared" si="0"/>
        <v>0</v>
      </c>
      <c r="G9" s="181">
        <f t="shared" si="0"/>
        <v>26</v>
      </c>
      <c r="H9" s="181">
        <f t="shared" si="0"/>
        <v>1</v>
      </c>
      <c r="I9" s="181">
        <f t="shared" si="0"/>
        <v>0</v>
      </c>
      <c r="J9" s="181">
        <f t="shared" si="0"/>
        <v>0</v>
      </c>
      <c r="K9" s="181">
        <f t="shared" si="0"/>
        <v>3</v>
      </c>
      <c r="L9" s="181">
        <f t="shared" si="0"/>
        <v>0</v>
      </c>
      <c r="M9" s="181">
        <f t="shared" si="0"/>
        <v>0</v>
      </c>
      <c r="N9" s="181">
        <f t="shared" si="0"/>
        <v>1</v>
      </c>
      <c r="O9" s="181">
        <f t="shared" si="0"/>
        <v>0</v>
      </c>
      <c r="P9" s="181">
        <f t="shared" si="0"/>
        <v>1</v>
      </c>
      <c r="Q9" s="181">
        <f t="shared" si="0"/>
        <v>0</v>
      </c>
      <c r="R9" s="182">
        <f t="shared" si="0"/>
        <v>0</v>
      </c>
      <c r="S9" s="205">
        <f t="shared" si="0"/>
        <v>1</v>
      </c>
      <c r="T9" s="181">
        <f t="shared" si="0"/>
        <v>22</v>
      </c>
      <c r="U9" s="178">
        <f t="shared" si="0"/>
        <v>7</v>
      </c>
      <c r="V9" s="206">
        <f t="shared" si="0"/>
        <v>1</v>
      </c>
    </row>
    <row r="10" ht="13.5" thickTop="1"/>
  </sheetData>
  <sheetProtection/>
  <mergeCells count="23">
    <mergeCell ref="V2:V5"/>
    <mergeCell ref="M4:M5"/>
    <mergeCell ref="N4:N5"/>
    <mergeCell ref="O4:O5"/>
    <mergeCell ref="P4:P5"/>
    <mergeCell ref="G3:G5"/>
    <mergeCell ref="H3:H5"/>
    <mergeCell ref="I3:I5"/>
    <mergeCell ref="S3:S5"/>
    <mergeCell ref="S2:U2"/>
    <mergeCell ref="T3:U4"/>
    <mergeCell ref="J4:J5"/>
    <mergeCell ref="K4:K5"/>
    <mergeCell ref="Q4:Q5"/>
    <mergeCell ref="R4:R5"/>
    <mergeCell ref="L4:L5"/>
    <mergeCell ref="C2:C5"/>
    <mergeCell ref="D2:D5"/>
    <mergeCell ref="E2:R2"/>
    <mergeCell ref="J3:L3"/>
    <mergeCell ref="M3:R3"/>
    <mergeCell ref="E3:E5"/>
    <mergeCell ref="F3: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26.xml><?xml version="1.0" encoding="utf-8"?>
<worksheet xmlns="http://schemas.openxmlformats.org/spreadsheetml/2006/main" xmlns:r="http://schemas.openxmlformats.org/officeDocument/2006/relationships">
  <sheetPr>
    <pageSetUpPr fitToPage="1"/>
  </sheetPr>
  <dimension ref="A1:AH9"/>
  <sheetViews>
    <sheetView view="pageBreakPreview" zoomScale="60" zoomScaleNormal="6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U15" sqref="U15"/>
    </sheetView>
  </sheetViews>
  <sheetFormatPr defaultColWidth="9.00390625" defaultRowHeight="13.5"/>
  <cols>
    <col min="1" max="1" width="8.875" style="183" customWidth="1"/>
    <col min="2" max="2" width="22.50390625" style="183" customWidth="1"/>
    <col min="3" max="4" width="7.125" style="183" customWidth="1"/>
    <col min="5" max="22" width="5.125" style="183" customWidth="1"/>
    <col min="23" max="16384" width="8.875" style="183" customWidth="1"/>
  </cols>
  <sheetData>
    <row r="1" spans="1:34" ht="15" thickBot="1">
      <c r="A1" s="154"/>
      <c r="B1" s="153" t="s">
        <v>252</v>
      </c>
      <c r="C1" s="152"/>
      <c r="D1" s="152"/>
      <c r="U1" s="259"/>
      <c r="AH1" s="259" t="s">
        <v>55</v>
      </c>
    </row>
    <row r="2" spans="1:34" s="152" customFormat="1" ht="30" customHeight="1" thickTop="1">
      <c r="A2" s="261"/>
      <c r="B2" s="184"/>
      <c r="C2" s="559" t="s">
        <v>253</v>
      </c>
      <c r="D2" s="556" t="s">
        <v>212</v>
      </c>
      <c r="E2" s="548" t="s">
        <v>213</v>
      </c>
      <c r="F2" s="546"/>
      <c r="G2" s="546"/>
      <c r="H2" s="546"/>
      <c r="I2" s="546"/>
      <c r="J2" s="546"/>
      <c r="K2" s="546"/>
      <c r="L2" s="546"/>
      <c r="M2" s="546"/>
      <c r="N2" s="546"/>
      <c r="O2" s="546"/>
      <c r="P2" s="546"/>
      <c r="Q2" s="546"/>
      <c r="R2" s="547"/>
      <c r="S2" s="557" t="s">
        <v>216</v>
      </c>
      <c r="T2" s="557"/>
      <c r="U2" s="558"/>
      <c r="V2" s="659" t="s">
        <v>217</v>
      </c>
      <c r="X2" s="681" t="s">
        <v>218</v>
      </c>
      <c r="Y2" s="570" t="s">
        <v>219</v>
      </c>
      <c r="Z2" s="557"/>
      <c r="AA2" s="557"/>
      <c r="AB2" s="557"/>
      <c r="AC2" s="558"/>
      <c r="AD2" s="557" t="s">
        <v>220</v>
      </c>
      <c r="AE2" s="557"/>
      <c r="AF2" s="557"/>
      <c r="AG2" s="557"/>
      <c r="AH2" s="558"/>
    </row>
    <row r="3" spans="1:34" s="152" customFormat="1" ht="28.5" customHeight="1">
      <c r="A3" s="261"/>
      <c r="B3" s="185"/>
      <c r="C3" s="560"/>
      <c r="D3" s="569"/>
      <c r="E3" s="603" t="s">
        <v>221</v>
      </c>
      <c r="F3" s="517" t="s">
        <v>222</v>
      </c>
      <c r="G3" s="517" t="s">
        <v>223</v>
      </c>
      <c r="H3" s="517" t="s">
        <v>224</v>
      </c>
      <c r="I3" s="517" t="s">
        <v>72</v>
      </c>
      <c r="J3" s="693" t="s">
        <v>225</v>
      </c>
      <c r="K3" s="693"/>
      <c r="L3" s="693"/>
      <c r="M3" s="693" t="s">
        <v>226</v>
      </c>
      <c r="N3" s="693"/>
      <c r="O3" s="693"/>
      <c r="P3" s="693"/>
      <c r="Q3" s="693"/>
      <c r="R3" s="694"/>
      <c r="S3" s="566"/>
      <c r="T3" s="671" t="s">
        <v>227</v>
      </c>
      <c r="U3" s="672"/>
      <c r="V3" s="660"/>
      <c r="X3" s="682"/>
      <c r="Y3" s="267"/>
      <c r="Z3" s="677" t="s">
        <v>228</v>
      </c>
      <c r="AA3" s="677"/>
      <c r="AB3" s="677"/>
      <c r="AC3" s="678"/>
      <c r="AD3" s="261"/>
      <c r="AE3" s="677" t="s">
        <v>228</v>
      </c>
      <c r="AF3" s="677"/>
      <c r="AG3" s="677"/>
      <c r="AH3" s="678"/>
    </row>
    <row r="4" spans="1:34" s="152" customFormat="1" ht="27" customHeight="1">
      <c r="A4" s="261"/>
      <c r="B4" s="185"/>
      <c r="C4" s="560"/>
      <c r="D4" s="569"/>
      <c r="E4" s="603"/>
      <c r="F4" s="517"/>
      <c r="G4" s="517"/>
      <c r="H4" s="517"/>
      <c r="I4" s="517"/>
      <c r="J4" s="517" t="s">
        <v>229</v>
      </c>
      <c r="K4" s="517" t="s">
        <v>230</v>
      </c>
      <c r="L4" s="517" t="s">
        <v>231</v>
      </c>
      <c r="M4" s="517" t="s">
        <v>232</v>
      </c>
      <c r="N4" s="517" t="s">
        <v>233</v>
      </c>
      <c r="O4" s="517" t="s">
        <v>254</v>
      </c>
      <c r="P4" s="517" t="s">
        <v>255</v>
      </c>
      <c r="Q4" s="517" t="s">
        <v>256</v>
      </c>
      <c r="R4" s="518" t="s">
        <v>72</v>
      </c>
      <c r="S4" s="566"/>
      <c r="T4" s="619"/>
      <c r="U4" s="674"/>
      <c r="V4" s="660"/>
      <c r="X4" s="682"/>
      <c r="Y4" s="697"/>
      <c r="Z4" s="640" t="s">
        <v>237</v>
      </c>
      <c r="AA4" s="640" t="s">
        <v>238</v>
      </c>
      <c r="AB4" s="642" t="s">
        <v>239</v>
      </c>
      <c r="AC4" s="638" t="s">
        <v>72</v>
      </c>
      <c r="AD4" s="676"/>
      <c r="AE4" s="640" t="s">
        <v>240</v>
      </c>
      <c r="AF4" s="640" t="s">
        <v>241</v>
      </c>
      <c r="AG4" s="640" t="s">
        <v>242</v>
      </c>
      <c r="AH4" s="638" t="s">
        <v>72</v>
      </c>
    </row>
    <row r="5" spans="1:34" s="156" customFormat="1" ht="209.25" customHeight="1">
      <c r="A5" s="227"/>
      <c r="B5" s="186"/>
      <c r="C5" s="560"/>
      <c r="D5" s="569"/>
      <c r="E5" s="603"/>
      <c r="F5" s="517"/>
      <c r="G5" s="517"/>
      <c r="H5" s="517"/>
      <c r="I5" s="517"/>
      <c r="J5" s="517"/>
      <c r="K5" s="517"/>
      <c r="L5" s="517"/>
      <c r="M5" s="517"/>
      <c r="N5" s="517"/>
      <c r="O5" s="517"/>
      <c r="P5" s="517"/>
      <c r="Q5" s="517"/>
      <c r="R5" s="518"/>
      <c r="S5" s="566"/>
      <c r="T5" s="263" t="s">
        <v>243</v>
      </c>
      <c r="U5" s="264" t="s">
        <v>244</v>
      </c>
      <c r="V5" s="660"/>
      <c r="X5" s="683"/>
      <c r="Y5" s="697"/>
      <c r="Z5" s="647"/>
      <c r="AA5" s="647"/>
      <c r="AB5" s="649"/>
      <c r="AC5" s="648"/>
      <c r="AD5" s="676"/>
      <c r="AE5" s="647"/>
      <c r="AF5" s="647"/>
      <c r="AG5" s="647"/>
      <c r="AH5" s="648"/>
    </row>
    <row r="6" spans="2:34" ht="23.25" customHeight="1">
      <c r="B6" s="197" t="s">
        <v>344</v>
      </c>
      <c r="C6" s="164">
        <v>3</v>
      </c>
      <c r="D6" s="198">
        <v>2</v>
      </c>
      <c r="E6" s="197">
        <v>0</v>
      </c>
      <c r="F6" s="164">
        <v>0</v>
      </c>
      <c r="G6" s="164">
        <v>0</v>
      </c>
      <c r="H6" s="164">
        <v>2</v>
      </c>
      <c r="I6" s="164">
        <v>0</v>
      </c>
      <c r="J6" s="164">
        <v>0</v>
      </c>
      <c r="K6" s="164">
        <v>0</v>
      </c>
      <c r="L6" s="164">
        <v>0</v>
      </c>
      <c r="M6" s="164">
        <v>0</v>
      </c>
      <c r="N6" s="164">
        <v>0</v>
      </c>
      <c r="O6" s="164">
        <v>0</v>
      </c>
      <c r="P6" s="164">
        <v>0</v>
      </c>
      <c r="Q6" s="164">
        <v>0</v>
      </c>
      <c r="R6" s="165">
        <v>2</v>
      </c>
      <c r="S6" s="163">
        <v>1</v>
      </c>
      <c r="T6" s="164">
        <v>0</v>
      </c>
      <c r="U6" s="165">
        <v>1</v>
      </c>
      <c r="V6" s="199">
        <v>0</v>
      </c>
      <c r="X6" s="219">
        <v>0</v>
      </c>
      <c r="Y6" s="158">
        <v>0</v>
      </c>
      <c r="Z6" s="160">
        <v>0</v>
      </c>
      <c r="AA6" s="160">
        <v>0</v>
      </c>
      <c r="AB6" s="160">
        <v>0</v>
      </c>
      <c r="AC6" s="161">
        <v>0</v>
      </c>
      <c r="AD6" s="187">
        <v>0</v>
      </c>
      <c r="AE6" s="160">
        <v>0</v>
      </c>
      <c r="AF6" s="160">
        <v>0</v>
      </c>
      <c r="AG6" s="160">
        <v>0</v>
      </c>
      <c r="AH6" s="161">
        <v>0</v>
      </c>
    </row>
    <row r="7" spans="2:34" ht="23.25" customHeight="1">
      <c r="B7" s="197" t="s">
        <v>345</v>
      </c>
      <c r="C7" s="164">
        <v>0</v>
      </c>
      <c r="D7" s="198">
        <v>0</v>
      </c>
      <c r="E7" s="197">
        <v>0</v>
      </c>
      <c r="F7" s="164">
        <v>0</v>
      </c>
      <c r="G7" s="164">
        <v>0</v>
      </c>
      <c r="H7" s="164">
        <v>0</v>
      </c>
      <c r="I7" s="164">
        <v>0</v>
      </c>
      <c r="J7" s="164">
        <v>0</v>
      </c>
      <c r="K7" s="164">
        <v>0</v>
      </c>
      <c r="L7" s="164">
        <v>0</v>
      </c>
      <c r="M7" s="164">
        <v>0</v>
      </c>
      <c r="N7" s="164">
        <v>0</v>
      </c>
      <c r="O7" s="164">
        <v>0</v>
      </c>
      <c r="P7" s="164">
        <v>0</v>
      </c>
      <c r="Q7" s="164">
        <v>0</v>
      </c>
      <c r="R7" s="165">
        <v>0</v>
      </c>
      <c r="S7" s="163">
        <v>0</v>
      </c>
      <c r="T7" s="164">
        <v>0</v>
      </c>
      <c r="U7" s="165">
        <v>0</v>
      </c>
      <c r="V7" s="199">
        <v>0</v>
      </c>
      <c r="X7" s="219">
        <v>0</v>
      </c>
      <c r="Y7" s="158">
        <v>0</v>
      </c>
      <c r="Z7" s="160">
        <v>0</v>
      </c>
      <c r="AA7" s="160">
        <v>0</v>
      </c>
      <c r="AB7" s="160">
        <v>0</v>
      </c>
      <c r="AC7" s="161">
        <v>0</v>
      </c>
      <c r="AD7" s="187">
        <v>0</v>
      </c>
      <c r="AE7" s="160">
        <v>0</v>
      </c>
      <c r="AF7" s="160">
        <v>0</v>
      </c>
      <c r="AG7" s="160">
        <v>0</v>
      </c>
      <c r="AH7" s="161">
        <v>0</v>
      </c>
    </row>
    <row r="8" spans="2:34" ht="23.25" customHeight="1" thickBot="1">
      <c r="B8" s="200" t="s">
        <v>346</v>
      </c>
      <c r="C8" s="172">
        <v>0</v>
      </c>
      <c r="D8" s="201">
        <v>0</v>
      </c>
      <c r="E8" s="200">
        <v>0</v>
      </c>
      <c r="F8" s="172">
        <v>0</v>
      </c>
      <c r="G8" s="172">
        <v>0</v>
      </c>
      <c r="H8" s="172">
        <v>0</v>
      </c>
      <c r="I8" s="172">
        <v>0</v>
      </c>
      <c r="J8" s="172">
        <v>0</v>
      </c>
      <c r="K8" s="172">
        <v>0</v>
      </c>
      <c r="L8" s="172">
        <v>0</v>
      </c>
      <c r="M8" s="172">
        <v>0</v>
      </c>
      <c r="N8" s="172">
        <v>0</v>
      </c>
      <c r="O8" s="172">
        <v>0</v>
      </c>
      <c r="P8" s="172">
        <v>0</v>
      </c>
      <c r="Q8" s="172">
        <v>0</v>
      </c>
      <c r="R8" s="173">
        <v>0</v>
      </c>
      <c r="S8" s="171">
        <v>0</v>
      </c>
      <c r="T8" s="172">
        <v>0</v>
      </c>
      <c r="U8" s="173">
        <v>0</v>
      </c>
      <c r="V8" s="202">
        <v>0</v>
      </c>
      <c r="X8" s="219">
        <v>0</v>
      </c>
      <c r="Y8" s="158">
        <v>0</v>
      </c>
      <c r="Z8" s="160">
        <v>0</v>
      </c>
      <c r="AA8" s="160">
        <v>0</v>
      </c>
      <c r="AB8" s="160">
        <v>0</v>
      </c>
      <c r="AC8" s="161">
        <v>0</v>
      </c>
      <c r="AD8" s="187">
        <v>0</v>
      </c>
      <c r="AE8" s="160">
        <v>0</v>
      </c>
      <c r="AF8" s="160">
        <v>0</v>
      </c>
      <c r="AG8" s="160">
        <v>0</v>
      </c>
      <c r="AH8" s="161">
        <v>0</v>
      </c>
    </row>
    <row r="9" spans="2:34" ht="23.25" customHeight="1" thickBot="1" thickTop="1">
      <c r="B9" s="203" t="s">
        <v>93</v>
      </c>
      <c r="C9" s="181">
        <f aca="true" t="shared" si="0" ref="C9:V9">SUM(C6:C8)</f>
        <v>3</v>
      </c>
      <c r="D9" s="204">
        <f t="shared" si="0"/>
        <v>2</v>
      </c>
      <c r="E9" s="205">
        <f t="shared" si="0"/>
        <v>0</v>
      </c>
      <c r="F9" s="181">
        <f t="shared" si="0"/>
        <v>0</v>
      </c>
      <c r="G9" s="181">
        <f t="shared" si="0"/>
        <v>0</v>
      </c>
      <c r="H9" s="181">
        <f t="shared" si="0"/>
        <v>2</v>
      </c>
      <c r="I9" s="181">
        <f t="shared" si="0"/>
        <v>0</v>
      </c>
      <c r="J9" s="181">
        <f t="shared" si="0"/>
        <v>0</v>
      </c>
      <c r="K9" s="181">
        <f t="shared" si="0"/>
        <v>0</v>
      </c>
      <c r="L9" s="181">
        <f t="shared" si="0"/>
        <v>0</v>
      </c>
      <c r="M9" s="181">
        <f t="shared" si="0"/>
        <v>0</v>
      </c>
      <c r="N9" s="181">
        <f t="shared" si="0"/>
        <v>0</v>
      </c>
      <c r="O9" s="181">
        <f t="shared" si="0"/>
        <v>0</v>
      </c>
      <c r="P9" s="181">
        <f t="shared" si="0"/>
        <v>0</v>
      </c>
      <c r="Q9" s="181">
        <f t="shared" si="0"/>
        <v>0</v>
      </c>
      <c r="R9" s="182">
        <f t="shared" si="0"/>
        <v>2</v>
      </c>
      <c r="S9" s="180">
        <f t="shared" si="0"/>
        <v>1</v>
      </c>
      <c r="T9" s="181">
        <f t="shared" si="0"/>
        <v>0</v>
      </c>
      <c r="U9" s="182">
        <f t="shared" si="0"/>
        <v>1</v>
      </c>
      <c r="V9" s="206">
        <f t="shared" si="0"/>
        <v>0</v>
      </c>
      <c r="X9" s="268">
        <f aca="true" t="shared" si="1" ref="X9:AH9">SUM(X6:X8)</f>
        <v>0</v>
      </c>
      <c r="Y9" s="269">
        <f t="shared" si="1"/>
        <v>0</v>
      </c>
      <c r="Z9" s="270">
        <f t="shared" si="1"/>
        <v>0</v>
      </c>
      <c r="AA9" s="270">
        <f t="shared" si="1"/>
        <v>0</v>
      </c>
      <c r="AB9" s="270">
        <f t="shared" si="1"/>
        <v>0</v>
      </c>
      <c r="AC9" s="271">
        <f t="shared" si="1"/>
        <v>0</v>
      </c>
      <c r="AD9" s="272">
        <f t="shared" si="1"/>
        <v>0</v>
      </c>
      <c r="AE9" s="270">
        <f t="shared" si="1"/>
        <v>0</v>
      </c>
      <c r="AF9" s="270">
        <f t="shared" si="1"/>
        <v>0</v>
      </c>
      <c r="AG9" s="270">
        <f t="shared" si="1"/>
        <v>0</v>
      </c>
      <c r="AH9" s="271">
        <f t="shared" si="1"/>
        <v>0</v>
      </c>
    </row>
    <row r="10" ht="13.5" thickTop="1"/>
  </sheetData>
  <sheetProtection/>
  <mergeCells count="38">
    <mergeCell ref="C2:C5"/>
    <mergeCell ref="D2:D5"/>
    <mergeCell ref="E2:R2"/>
    <mergeCell ref="V2:V5"/>
    <mergeCell ref="S2:U2"/>
    <mergeCell ref="X2:X5"/>
    <mergeCell ref="T3:U4"/>
    <mergeCell ref="R4:R5"/>
    <mergeCell ref="Y2:AC2"/>
    <mergeCell ref="AD2:AH2"/>
    <mergeCell ref="E3:E5"/>
    <mergeCell ref="F3:F5"/>
    <mergeCell ref="G3:G5"/>
    <mergeCell ref="H3:H5"/>
    <mergeCell ref="I3:I5"/>
    <mergeCell ref="J3:L3"/>
    <mergeCell ref="M3:R3"/>
    <mergeCell ref="S3:S5"/>
    <mergeCell ref="Z3:AC3"/>
    <mergeCell ref="AE3:AH3"/>
    <mergeCell ref="J4:J5"/>
    <mergeCell ref="K4:K5"/>
    <mergeCell ref="L4:L5"/>
    <mergeCell ref="M4:M5"/>
    <mergeCell ref="N4:N5"/>
    <mergeCell ref="O4:O5"/>
    <mergeCell ref="P4:P5"/>
    <mergeCell ref="Q4:Q5"/>
    <mergeCell ref="AE4:AE5"/>
    <mergeCell ref="AF4:AF5"/>
    <mergeCell ref="AG4:AG5"/>
    <mergeCell ref="AH4:AH5"/>
    <mergeCell ref="Y4:Y5"/>
    <mergeCell ref="Z4:Z5"/>
    <mergeCell ref="AA4:AA5"/>
    <mergeCell ref="AB4:AB5"/>
    <mergeCell ref="AC4:AC5"/>
    <mergeCell ref="AD4:AD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7.xml><?xml version="1.0" encoding="utf-8"?>
<worksheet xmlns="http://schemas.openxmlformats.org/spreadsheetml/2006/main" xmlns:r="http://schemas.openxmlformats.org/officeDocument/2006/relationships">
  <sheetPr>
    <pageSetUpPr fitToPage="1"/>
  </sheetPr>
  <dimension ref="A1:V9"/>
  <sheetViews>
    <sheetView view="pageBreakPreview" zoomScale="60" zoomScaleNormal="60" zoomScalePageLayoutView="0" workbookViewId="0" topLeftCell="A1">
      <pane xSplit="4" ySplit="5" topLeftCell="I10" activePane="bottomRight" state="frozen"/>
      <selection pane="topLeft" activeCell="A1" sqref="A1"/>
      <selection pane="topRight" activeCell="E1" sqref="E1"/>
      <selection pane="bottomLeft" activeCell="A6" sqref="A6"/>
      <selection pane="bottomRight" activeCell="Z5" sqref="Z5"/>
    </sheetView>
  </sheetViews>
  <sheetFormatPr defaultColWidth="9.00390625" defaultRowHeight="13.5"/>
  <cols>
    <col min="1" max="1" width="8.875" style="183" customWidth="1"/>
    <col min="2" max="2" width="22.50390625" style="183" customWidth="1"/>
    <col min="3" max="4" width="7.125" style="183" customWidth="1"/>
    <col min="5" max="22" width="7.50390625" style="183" customWidth="1"/>
    <col min="23" max="16384" width="8.875" style="183" customWidth="1"/>
  </cols>
  <sheetData>
    <row r="1" spans="1:22" ht="15" thickBot="1">
      <c r="A1" s="154"/>
      <c r="B1" s="153" t="s">
        <v>257</v>
      </c>
      <c r="C1" s="152"/>
      <c r="D1" s="152"/>
      <c r="V1" s="259" t="s">
        <v>55</v>
      </c>
    </row>
    <row r="2" spans="1:22" s="152" customFormat="1" ht="30" customHeight="1" thickTop="1">
      <c r="A2" s="261"/>
      <c r="B2" s="184"/>
      <c r="C2" s="559" t="s">
        <v>114</v>
      </c>
      <c r="D2" s="556" t="s">
        <v>212</v>
      </c>
      <c r="E2" s="548" t="s">
        <v>258</v>
      </c>
      <c r="F2" s="546"/>
      <c r="G2" s="546"/>
      <c r="H2" s="546"/>
      <c r="I2" s="546"/>
      <c r="J2" s="546"/>
      <c r="K2" s="546"/>
      <c r="L2" s="546"/>
      <c r="M2" s="546"/>
      <c r="N2" s="546"/>
      <c r="O2" s="546"/>
      <c r="P2" s="546"/>
      <c r="Q2" s="546"/>
      <c r="R2" s="547"/>
      <c r="S2" s="615" t="s">
        <v>216</v>
      </c>
      <c r="T2" s="615"/>
      <c r="U2" s="616"/>
      <c r="V2" s="635" t="s">
        <v>217</v>
      </c>
    </row>
    <row r="3" spans="1:22" s="152" customFormat="1" ht="28.5" customHeight="1">
      <c r="A3" s="261"/>
      <c r="B3" s="185"/>
      <c r="C3" s="560"/>
      <c r="D3" s="569"/>
      <c r="E3" s="603" t="s">
        <v>221</v>
      </c>
      <c r="F3" s="517" t="s">
        <v>222</v>
      </c>
      <c r="G3" s="517" t="s">
        <v>223</v>
      </c>
      <c r="H3" s="517" t="s">
        <v>224</v>
      </c>
      <c r="I3" s="517" t="s">
        <v>72</v>
      </c>
      <c r="J3" s="693" t="s">
        <v>225</v>
      </c>
      <c r="K3" s="693"/>
      <c r="L3" s="693"/>
      <c r="M3" s="693" t="s">
        <v>226</v>
      </c>
      <c r="N3" s="693"/>
      <c r="O3" s="693"/>
      <c r="P3" s="693"/>
      <c r="Q3" s="693"/>
      <c r="R3" s="694"/>
      <c r="S3" s="698"/>
      <c r="T3" s="671" t="s">
        <v>227</v>
      </c>
      <c r="U3" s="672"/>
      <c r="V3" s="636"/>
    </row>
    <row r="4" spans="1:22" s="152" customFormat="1" ht="27" customHeight="1">
      <c r="A4" s="261"/>
      <c r="B4" s="185"/>
      <c r="C4" s="560"/>
      <c r="D4" s="569"/>
      <c r="E4" s="603"/>
      <c r="F4" s="517"/>
      <c r="G4" s="517"/>
      <c r="H4" s="517"/>
      <c r="I4" s="517"/>
      <c r="J4" s="517" t="s">
        <v>229</v>
      </c>
      <c r="K4" s="517" t="s">
        <v>230</v>
      </c>
      <c r="L4" s="517" t="s">
        <v>231</v>
      </c>
      <c r="M4" s="517" t="s">
        <v>232</v>
      </c>
      <c r="N4" s="517" t="s">
        <v>233</v>
      </c>
      <c r="O4" s="517" t="s">
        <v>259</v>
      </c>
      <c r="P4" s="517" t="s">
        <v>260</v>
      </c>
      <c r="Q4" s="517" t="s">
        <v>261</v>
      </c>
      <c r="R4" s="518" t="s">
        <v>72</v>
      </c>
      <c r="S4" s="698"/>
      <c r="T4" s="619"/>
      <c r="U4" s="674"/>
      <c r="V4" s="636"/>
    </row>
    <row r="5" spans="1:22" s="156" customFormat="1" ht="209.25" customHeight="1">
      <c r="A5" s="227"/>
      <c r="B5" s="186"/>
      <c r="C5" s="560"/>
      <c r="D5" s="569"/>
      <c r="E5" s="603"/>
      <c r="F5" s="517"/>
      <c r="G5" s="517"/>
      <c r="H5" s="517"/>
      <c r="I5" s="517"/>
      <c r="J5" s="517"/>
      <c r="K5" s="517"/>
      <c r="L5" s="517"/>
      <c r="M5" s="517"/>
      <c r="N5" s="517"/>
      <c r="O5" s="517"/>
      <c r="P5" s="517"/>
      <c r="Q5" s="517"/>
      <c r="R5" s="518"/>
      <c r="S5" s="698"/>
      <c r="T5" s="266" t="s">
        <v>243</v>
      </c>
      <c r="U5" s="258" t="s">
        <v>244</v>
      </c>
      <c r="V5" s="636"/>
    </row>
    <row r="6" spans="2:22" ht="23.25" customHeight="1">
      <c r="B6" s="197" t="s">
        <v>344</v>
      </c>
      <c r="C6" s="160">
        <v>184</v>
      </c>
      <c r="D6" s="159">
        <v>117</v>
      </c>
      <c r="E6" s="158">
        <v>6</v>
      </c>
      <c r="F6" s="160">
        <v>1</v>
      </c>
      <c r="G6" s="160">
        <v>66</v>
      </c>
      <c r="H6" s="160">
        <v>43</v>
      </c>
      <c r="I6" s="160">
        <v>1</v>
      </c>
      <c r="J6" s="160">
        <v>3</v>
      </c>
      <c r="K6" s="160">
        <v>4</v>
      </c>
      <c r="L6" s="160">
        <v>0</v>
      </c>
      <c r="M6" s="160">
        <v>10</v>
      </c>
      <c r="N6" s="160">
        <v>1</v>
      </c>
      <c r="O6" s="160">
        <v>3</v>
      </c>
      <c r="P6" s="160">
        <v>2</v>
      </c>
      <c r="Q6" s="160">
        <v>8</v>
      </c>
      <c r="R6" s="161">
        <v>19</v>
      </c>
      <c r="S6" s="187">
        <v>19</v>
      </c>
      <c r="T6" s="160">
        <v>30</v>
      </c>
      <c r="U6" s="161">
        <v>93</v>
      </c>
      <c r="V6" s="162">
        <v>5</v>
      </c>
    </row>
    <row r="7" spans="2:22" ht="23.25" customHeight="1">
      <c r="B7" s="197" t="s">
        <v>345</v>
      </c>
      <c r="C7" s="160">
        <v>192</v>
      </c>
      <c r="D7" s="159">
        <v>162</v>
      </c>
      <c r="E7" s="158">
        <v>3</v>
      </c>
      <c r="F7" s="160">
        <v>4</v>
      </c>
      <c r="G7" s="160">
        <v>96</v>
      </c>
      <c r="H7" s="160">
        <v>57</v>
      </c>
      <c r="I7" s="160">
        <v>2</v>
      </c>
      <c r="J7" s="160">
        <v>3</v>
      </c>
      <c r="K7" s="160">
        <v>4</v>
      </c>
      <c r="L7" s="160">
        <v>0</v>
      </c>
      <c r="M7" s="160">
        <v>3</v>
      </c>
      <c r="N7" s="160">
        <v>2</v>
      </c>
      <c r="O7" s="160">
        <v>4</v>
      </c>
      <c r="P7" s="160">
        <v>15</v>
      </c>
      <c r="Q7" s="160">
        <v>10</v>
      </c>
      <c r="R7" s="161">
        <v>27</v>
      </c>
      <c r="S7" s="187">
        <v>31</v>
      </c>
      <c r="T7" s="160">
        <v>86</v>
      </c>
      <c r="U7" s="161">
        <v>54</v>
      </c>
      <c r="V7" s="162">
        <v>6</v>
      </c>
    </row>
    <row r="8" spans="2:22" ht="23.25" customHeight="1">
      <c r="B8" s="197" t="s">
        <v>346</v>
      </c>
      <c r="C8" s="160">
        <v>116</v>
      </c>
      <c r="D8" s="159">
        <v>84</v>
      </c>
      <c r="E8" s="158">
        <v>2</v>
      </c>
      <c r="F8" s="160">
        <v>2</v>
      </c>
      <c r="G8" s="160">
        <v>47</v>
      </c>
      <c r="H8" s="160">
        <v>33</v>
      </c>
      <c r="I8" s="160">
        <v>0</v>
      </c>
      <c r="J8" s="160">
        <v>2</v>
      </c>
      <c r="K8" s="160">
        <v>2</v>
      </c>
      <c r="L8" s="160">
        <v>0</v>
      </c>
      <c r="M8" s="160">
        <v>0</v>
      </c>
      <c r="N8" s="160">
        <v>2</v>
      </c>
      <c r="O8" s="160">
        <v>0</v>
      </c>
      <c r="P8" s="160">
        <v>10</v>
      </c>
      <c r="Q8" s="160">
        <v>2</v>
      </c>
      <c r="R8" s="161">
        <v>20</v>
      </c>
      <c r="S8" s="187">
        <v>1</v>
      </c>
      <c r="T8" s="160">
        <v>41</v>
      </c>
      <c r="U8" s="161">
        <v>85</v>
      </c>
      <c r="V8" s="162">
        <v>0</v>
      </c>
    </row>
    <row r="9" spans="2:22" ht="24" customHeight="1" thickBot="1">
      <c r="B9" s="203" t="s">
        <v>93</v>
      </c>
      <c r="C9" s="177">
        <f aca="true" t="shared" si="0" ref="C9:V9">SUM(C6:C8)</f>
        <v>492</v>
      </c>
      <c r="D9" s="175">
        <f t="shared" si="0"/>
        <v>363</v>
      </c>
      <c r="E9" s="176">
        <f t="shared" si="0"/>
        <v>11</v>
      </c>
      <c r="F9" s="177">
        <f t="shared" si="0"/>
        <v>7</v>
      </c>
      <c r="G9" s="177">
        <f t="shared" si="0"/>
        <v>209</v>
      </c>
      <c r="H9" s="177">
        <f t="shared" si="0"/>
        <v>133</v>
      </c>
      <c r="I9" s="177">
        <f t="shared" si="0"/>
        <v>3</v>
      </c>
      <c r="J9" s="177">
        <f t="shared" si="0"/>
        <v>8</v>
      </c>
      <c r="K9" s="177">
        <f t="shared" si="0"/>
        <v>10</v>
      </c>
      <c r="L9" s="177">
        <f t="shared" si="0"/>
        <v>0</v>
      </c>
      <c r="M9" s="177">
        <f t="shared" si="0"/>
        <v>13</v>
      </c>
      <c r="N9" s="177">
        <f t="shared" si="0"/>
        <v>5</v>
      </c>
      <c r="O9" s="177">
        <f t="shared" si="0"/>
        <v>7</v>
      </c>
      <c r="P9" s="177">
        <f t="shared" si="0"/>
        <v>27</v>
      </c>
      <c r="Q9" s="177">
        <f t="shared" si="0"/>
        <v>20</v>
      </c>
      <c r="R9" s="178">
        <f t="shared" si="0"/>
        <v>66</v>
      </c>
      <c r="S9" s="189">
        <f t="shared" si="0"/>
        <v>51</v>
      </c>
      <c r="T9" s="177">
        <f t="shared" si="0"/>
        <v>157</v>
      </c>
      <c r="U9" s="178">
        <f t="shared" si="0"/>
        <v>232</v>
      </c>
      <c r="V9" s="179">
        <f t="shared" si="0"/>
        <v>11</v>
      </c>
    </row>
    <row r="10" ht="13.5" thickTop="1"/>
  </sheetData>
  <sheetProtection/>
  <mergeCells count="23">
    <mergeCell ref="V2:V5"/>
    <mergeCell ref="S2:U2"/>
    <mergeCell ref="E3:E5"/>
    <mergeCell ref="F3:F5"/>
    <mergeCell ref="G3:G5"/>
    <mergeCell ref="H3:H5"/>
    <mergeCell ref="I3:I5"/>
    <mergeCell ref="P4:P5"/>
    <mergeCell ref="Q4:Q5"/>
    <mergeCell ref="R4:R5"/>
    <mergeCell ref="C2:C5"/>
    <mergeCell ref="D2:D5"/>
    <mergeCell ref="E2:R2"/>
    <mergeCell ref="J3:L3"/>
    <mergeCell ref="M3:R3"/>
    <mergeCell ref="S3:S5"/>
    <mergeCell ref="T3:U4"/>
    <mergeCell ref="J4:J5"/>
    <mergeCell ref="K4:K5"/>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28.xml><?xml version="1.0" encoding="utf-8"?>
<worksheet xmlns="http://schemas.openxmlformats.org/spreadsheetml/2006/main" xmlns:r="http://schemas.openxmlformats.org/officeDocument/2006/relationships">
  <sheetPr>
    <pageSetUpPr fitToPage="1"/>
  </sheetPr>
  <dimension ref="B1:BG10"/>
  <sheetViews>
    <sheetView view="pageBreakPreview" zoomScale="6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T21" sqref="AT21"/>
    </sheetView>
  </sheetViews>
  <sheetFormatPr defaultColWidth="9.00390625" defaultRowHeight="13.5"/>
  <cols>
    <col min="1" max="1" width="8.875" style="212" customWidth="1"/>
    <col min="2" max="2" width="22.50390625" style="212" customWidth="1"/>
    <col min="3" max="3" width="7.00390625" style="212" customWidth="1"/>
    <col min="4" max="4" width="9.375" style="212" customWidth="1"/>
    <col min="5" max="5" width="8.125" style="212" customWidth="1"/>
    <col min="6" max="10" width="7.00390625" style="212" customWidth="1"/>
    <col min="11" max="11" width="8.50390625" style="212" customWidth="1"/>
    <col min="12" max="25" width="7.00390625" style="212" customWidth="1"/>
    <col min="26" max="36" width="5.625" style="212" customWidth="1"/>
    <col min="37" max="16384" width="8.875" style="212" customWidth="1"/>
  </cols>
  <sheetData>
    <row r="1" spans="2:59" s="335" customFormat="1" ht="15" thickBot="1">
      <c r="B1" s="253" t="s">
        <v>262</v>
      </c>
      <c r="AJ1" s="232"/>
      <c r="BG1" s="260" t="s">
        <v>343</v>
      </c>
    </row>
    <row r="2" spans="2:59" s="335" customFormat="1" ht="24.75" customHeight="1" thickTop="1">
      <c r="B2" s="702"/>
      <c r="C2" s="548" t="s">
        <v>263</v>
      </c>
      <c r="D2" s="546"/>
      <c r="E2" s="546"/>
      <c r="F2" s="546"/>
      <c r="G2" s="546"/>
      <c r="H2" s="546"/>
      <c r="I2" s="546"/>
      <c r="J2" s="546"/>
      <c r="K2" s="546"/>
      <c r="L2" s="546"/>
      <c r="M2" s="546"/>
      <c r="N2" s="546"/>
      <c r="O2" s="546"/>
      <c r="P2" s="546"/>
      <c r="Q2" s="546"/>
      <c r="R2" s="547"/>
      <c r="S2" s="669" t="s">
        <v>264</v>
      </c>
      <c r="T2" s="546"/>
      <c r="U2" s="546"/>
      <c r="V2" s="546"/>
      <c r="W2" s="546"/>
      <c r="X2" s="546"/>
      <c r="Y2" s="546"/>
      <c r="Z2" s="546"/>
      <c r="AA2" s="546"/>
      <c r="AB2" s="546"/>
      <c r="AC2" s="553"/>
      <c r="AD2" s="705" t="s">
        <v>265</v>
      </c>
      <c r="AE2" s="548" t="s">
        <v>266</v>
      </c>
      <c r="AF2" s="546"/>
      <c r="AG2" s="546"/>
      <c r="AH2" s="546"/>
      <c r="AI2" s="546"/>
      <c r="AJ2" s="547"/>
      <c r="AK2" s="669" t="s">
        <v>362</v>
      </c>
      <c r="AL2" s="546" t="s">
        <v>363</v>
      </c>
      <c r="AM2" s="546"/>
      <c r="AN2" s="546"/>
      <c r="AO2" s="546"/>
      <c r="AP2" s="546"/>
      <c r="AQ2" s="546"/>
      <c r="AR2" s="546"/>
      <c r="AS2" s="546" t="s">
        <v>267</v>
      </c>
      <c r="AT2" s="546"/>
      <c r="AU2" s="546"/>
      <c r="AV2" s="546"/>
      <c r="AW2" s="546"/>
      <c r="AX2" s="546"/>
      <c r="AY2" s="546"/>
      <c r="AZ2" s="546"/>
      <c r="BA2" s="546"/>
      <c r="BB2" s="546" t="s">
        <v>268</v>
      </c>
      <c r="BC2" s="546"/>
      <c r="BD2" s="546"/>
      <c r="BE2" s="546"/>
      <c r="BF2" s="546"/>
      <c r="BG2" s="547"/>
    </row>
    <row r="3" spans="2:59" s="335" customFormat="1" ht="24.75" customHeight="1">
      <c r="B3" s="703"/>
      <c r="C3" s="700" t="s">
        <v>269</v>
      </c>
      <c r="D3" s="605"/>
      <c r="E3" s="605"/>
      <c r="F3" s="554" t="s">
        <v>270</v>
      </c>
      <c r="G3" s="605"/>
      <c r="H3" s="605"/>
      <c r="I3" s="617"/>
      <c r="J3" s="670" t="s">
        <v>271</v>
      </c>
      <c r="K3" s="671"/>
      <c r="L3" s="671"/>
      <c r="M3" s="699"/>
      <c r="N3" s="517" t="s">
        <v>272</v>
      </c>
      <c r="O3" s="670" t="s">
        <v>273</v>
      </c>
      <c r="P3" s="671"/>
      <c r="Q3" s="671"/>
      <c r="R3" s="672"/>
      <c r="S3" s="521" t="s">
        <v>274</v>
      </c>
      <c r="T3" s="599" t="s">
        <v>275</v>
      </c>
      <c r="U3" s="605"/>
      <c r="V3" s="605"/>
      <c r="W3" s="605"/>
      <c r="X3" s="617"/>
      <c r="Y3" s="517" t="s">
        <v>272</v>
      </c>
      <c r="Z3" s="670" t="s">
        <v>273</v>
      </c>
      <c r="AA3" s="671"/>
      <c r="AB3" s="671"/>
      <c r="AC3" s="671"/>
      <c r="AD3" s="706"/>
      <c r="AE3" s="603" t="s">
        <v>276</v>
      </c>
      <c r="AF3" s="517" t="s">
        <v>277</v>
      </c>
      <c r="AG3" s="517" t="s">
        <v>278</v>
      </c>
      <c r="AH3" s="517" t="s">
        <v>279</v>
      </c>
      <c r="AI3" s="517" t="s">
        <v>72</v>
      </c>
      <c r="AJ3" s="518" t="s">
        <v>280</v>
      </c>
      <c r="AK3" s="617"/>
      <c r="AL3" s="539" t="s">
        <v>281</v>
      </c>
      <c r="AM3" s="539" t="s">
        <v>282</v>
      </c>
      <c r="AN3" s="539" t="s">
        <v>283</v>
      </c>
      <c r="AO3" s="539" t="s">
        <v>284</v>
      </c>
      <c r="AP3" s="539" t="s">
        <v>285</v>
      </c>
      <c r="AQ3" s="539" t="s">
        <v>286</v>
      </c>
      <c r="AR3" s="539" t="s">
        <v>72</v>
      </c>
      <c r="AS3" s="539" t="s">
        <v>78</v>
      </c>
      <c r="AT3" s="539" t="s">
        <v>158</v>
      </c>
      <c r="AU3" s="539" t="s">
        <v>159</v>
      </c>
      <c r="AV3" s="539" t="s">
        <v>80</v>
      </c>
      <c r="AW3" s="539" t="s">
        <v>81</v>
      </c>
      <c r="AX3" s="539" t="s">
        <v>82</v>
      </c>
      <c r="AY3" s="539" t="s">
        <v>161</v>
      </c>
      <c r="AZ3" s="539" t="s">
        <v>287</v>
      </c>
      <c r="BA3" s="539" t="s">
        <v>72</v>
      </c>
      <c r="BB3" s="539" t="s">
        <v>276</v>
      </c>
      <c r="BC3" s="539" t="s">
        <v>288</v>
      </c>
      <c r="BD3" s="539" t="s">
        <v>289</v>
      </c>
      <c r="BE3" s="539" t="s">
        <v>290</v>
      </c>
      <c r="BF3" s="539" t="s">
        <v>72</v>
      </c>
      <c r="BG3" s="540" t="s">
        <v>280</v>
      </c>
    </row>
    <row r="4" spans="2:59" s="335" customFormat="1" ht="24.75" customHeight="1">
      <c r="B4" s="703"/>
      <c r="C4" s="586" t="s">
        <v>291</v>
      </c>
      <c r="D4" s="594" t="s">
        <v>292</v>
      </c>
      <c r="E4" s="594" t="s">
        <v>293</v>
      </c>
      <c r="F4" s="602" t="s">
        <v>294</v>
      </c>
      <c r="G4" s="673" t="s">
        <v>295</v>
      </c>
      <c r="H4" s="619"/>
      <c r="I4" s="620"/>
      <c r="J4" s="701"/>
      <c r="K4" s="621"/>
      <c r="L4" s="621"/>
      <c r="M4" s="698"/>
      <c r="N4" s="517"/>
      <c r="O4" s="673"/>
      <c r="P4" s="619"/>
      <c r="Q4" s="619"/>
      <c r="R4" s="674"/>
      <c r="S4" s="521"/>
      <c r="T4" s="602"/>
      <c r="U4" s="670" t="s">
        <v>296</v>
      </c>
      <c r="V4" s="671"/>
      <c r="W4" s="671"/>
      <c r="X4" s="699"/>
      <c r="Y4" s="517"/>
      <c r="Z4" s="673"/>
      <c r="AA4" s="619"/>
      <c r="AB4" s="619"/>
      <c r="AC4" s="619"/>
      <c r="AD4" s="706"/>
      <c r="AE4" s="603"/>
      <c r="AF4" s="517"/>
      <c r="AG4" s="517"/>
      <c r="AH4" s="517"/>
      <c r="AI4" s="517"/>
      <c r="AJ4" s="518"/>
      <c r="AK4" s="617"/>
      <c r="AL4" s="539"/>
      <c r="AM4" s="539"/>
      <c r="AN4" s="539"/>
      <c r="AO4" s="539"/>
      <c r="AP4" s="539"/>
      <c r="AQ4" s="539"/>
      <c r="AR4" s="539"/>
      <c r="AS4" s="539"/>
      <c r="AT4" s="539"/>
      <c r="AU4" s="539"/>
      <c r="AV4" s="539"/>
      <c r="AW4" s="539"/>
      <c r="AX4" s="539"/>
      <c r="AY4" s="539"/>
      <c r="AZ4" s="539"/>
      <c r="BA4" s="539"/>
      <c r="BB4" s="539"/>
      <c r="BC4" s="539"/>
      <c r="BD4" s="539"/>
      <c r="BE4" s="539"/>
      <c r="BF4" s="539"/>
      <c r="BG4" s="540"/>
    </row>
    <row r="5" spans="2:59" s="335" customFormat="1" ht="24.75" customHeight="1">
      <c r="B5" s="703"/>
      <c r="C5" s="587"/>
      <c r="D5" s="602"/>
      <c r="E5" s="602"/>
      <c r="F5" s="602"/>
      <c r="G5" s="594" t="s">
        <v>297</v>
      </c>
      <c r="H5" s="594" t="s">
        <v>298</v>
      </c>
      <c r="I5" s="594" t="s">
        <v>299</v>
      </c>
      <c r="J5" s="673"/>
      <c r="K5" s="619"/>
      <c r="L5" s="619"/>
      <c r="M5" s="620"/>
      <c r="N5" s="517"/>
      <c r="O5" s="594" t="s">
        <v>300</v>
      </c>
      <c r="P5" s="594" t="s">
        <v>278</v>
      </c>
      <c r="Q5" s="594" t="s">
        <v>279</v>
      </c>
      <c r="R5" s="583" t="s">
        <v>72</v>
      </c>
      <c r="S5" s="521"/>
      <c r="T5" s="602"/>
      <c r="U5" s="673"/>
      <c r="V5" s="619"/>
      <c r="W5" s="619"/>
      <c r="X5" s="620"/>
      <c r="Y5" s="517"/>
      <c r="Z5" s="594" t="s">
        <v>277</v>
      </c>
      <c r="AA5" s="594" t="s">
        <v>278</v>
      </c>
      <c r="AB5" s="594" t="s">
        <v>279</v>
      </c>
      <c r="AC5" s="599" t="s">
        <v>72</v>
      </c>
      <c r="AD5" s="706"/>
      <c r="AE5" s="603"/>
      <c r="AF5" s="517"/>
      <c r="AG5" s="517"/>
      <c r="AH5" s="517"/>
      <c r="AI5" s="517"/>
      <c r="AJ5" s="518"/>
      <c r="AK5" s="617"/>
      <c r="AL5" s="539"/>
      <c r="AM5" s="539"/>
      <c r="AN5" s="539"/>
      <c r="AO5" s="539"/>
      <c r="AP5" s="539"/>
      <c r="AQ5" s="539"/>
      <c r="AR5" s="539"/>
      <c r="AS5" s="539"/>
      <c r="AT5" s="539"/>
      <c r="AU5" s="539"/>
      <c r="AV5" s="539"/>
      <c r="AW5" s="539"/>
      <c r="AX5" s="539"/>
      <c r="AY5" s="539"/>
      <c r="AZ5" s="539"/>
      <c r="BA5" s="539"/>
      <c r="BB5" s="539"/>
      <c r="BC5" s="539"/>
      <c r="BD5" s="539"/>
      <c r="BE5" s="539"/>
      <c r="BF5" s="539"/>
      <c r="BG5" s="540"/>
    </row>
    <row r="6" spans="2:59" s="335" customFormat="1" ht="153.75" customHeight="1">
      <c r="B6" s="704"/>
      <c r="C6" s="587"/>
      <c r="D6" s="602"/>
      <c r="E6" s="602"/>
      <c r="F6" s="602"/>
      <c r="G6" s="602"/>
      <c r="H6" s="602"/>
      <c r="I6" s="602"/>
      <c r="J6" s="273" t="s">
        <v>301</v>
      </c>
      <c r="K6" s="273" t="s">
        <v>302</v>
      </c>
      <c r="L6" s="273" t="s">
        <v>303</v>
      </c>
      <c r="M6" s="273" t="s">
        <v>72</v>
      </c>
      <c r="N6" s="594"/>
      <c r="O6" s="602"/>
      <c r="P6" s="602"/>
      <c r="Q6" s="602"/>
      <c r="R6" s="584"/>
      <c r="S6" s="611"/>
      <c r="T6" s="602"/>
      <c r="U6" s="416" t="s">
        <v>304</v>
      </c>
      <c r="V6" s="416" t="s">
        <v>305</v>
      </c>
      <c r="W6" s="416" t="s">
        <v>306</v>
      </c>
      <c r="X6" s="416" t="s">
        <v>72</v>
      </c>
      <c r="Y6" s="594"/>
      <c r="Z6" s="602"/>
      <c r="AA6" s="602"/>
      <c r="AB6" s="602"/>
      <c r="AC6" s="623"/>
      <c r="AD6" s="707"/>
      <c r="AE6" s="586"/>
      <c r="AF6" s="594"/>
      <c r="AG6" s="594"/>
      <c r="AH6" s="594"/>
      <c r="AI6" s="594"/>
      <c r="AJ6" s="583"/>
      <c r="AK6" s="617"/>
      <c r="AL6" s="539"/>
      <c r="AM6" s="539"/>
      <c r="AN6" s="539"/>
      <c r="AO6" s="539"/>
      <c r="AP6" s="539"/>
      <c r="AQ6" s="539"/>
      <c r="AR6" s="539"/>
      <c r="AS6" s="539"/>
      <c r="AT6" s="539"/>
      <c r="AU6" s="539"/>
      <c r="AV6" s="539"/>
      <c r="AW6" s="539"/>
      <c r="AX6" s="539"/>
      <c r="AY6" s="539"/>
      <c r="AZ6" s="539"/>
      <c r="BA6" s="539"/>
      <c r="BB6" s="539"/>
      <c r="BC6" s="539"/>
      <c r="BD6" s="539"/>
      <c r="BE6" s="539"/>
      <c r="BF6" s="539"/>
      <c r="BG6" s="540"/>
    </row>
    <row r="7" spans="2:59" s="335" customFormat="1" ht="27" customHeight="1">
      <c r="B7" s="158" t="s">
        <v>344</v>
      </c>
      <c r="C7" s="374">
        <v>2</v>
      </c>
      <c r="D7" s="375">
        <v>11</v>
      </c>
      <c r="E7" s="375">
        <v>34</v>
      </c>
      <c r="F7" s="375">
        <v>27</v>
      </c>
      <c r="G7" s="375">
        <v>3</v>
      </c>
      <c r="H7" s="375">
        <v>13</v>
      </c>
      <c r="I7" s="375">
        <v>11</v>
      </c>
      <c r="J7" s="375">
        <v>19</v>
      </c>
      <c r="K7" s="375">
        <v>30</v>
      </c>
      <c r="L7" s="375">
        <v>31</v>
      </c>
      <c r="M7" s="375">
        <v>26</v>
      </c>
      <c r="N7" s="375">
        <v>11</v>
      </c>
      <c r="O7" s="375">
        <v>14</v>
      </c>
      <c r="P7" s="375">
        <v>6</v>
      </c>
      <c r="Q7" s="375">
        <v>7</v>
      </c>
      <c r="R7" s="376">
        <v>13</v>
      </c>
      <c r="S7" s="379">
        <v>37</v>
      </c>
      <c r="T7" s="375">
        <v>1</v>
      </c>
      <c r="U7" s="375">
        <v>0</v>
      </c>
      <c r="V7" s="375">
        <v>2</v>
      </c>
      <c r="W7" s="375">
        <v>4</v>
      </c>
      <c r="X7" s="375">
        <v>7</v>
      </c>
      <c r="Y7" s="375">
        <v>37</v>
      </c>
      <c r="Z7" s="375">
        <v>26</v>
      </c>
      <c r="AA7" s="375">
        <v>10</v>
      </c>
      <c r="AB7" s="375">
        <v>7</v>
      </c>
      <c r="AC7" s="378">
        <v>2</v>
      </c>
      <c r="AD7" s="377">
        <v>34</v>
      </c>
      <c r="AE7" s="374">
        <v>30</v>
      </c>
      <c r="AF7" s="375">
        <v>7</v>
      </c>
      <c r="AG7" s="375">
        <v>1</v>
      </c>
      <c r="AH7" s="375">
        <v>3</v>
      </c>
      <c r="AI7" s="375">
        <v>8</v>
      </c>
      <c r="AJ7" s="376">
        <v>20</v>
      </c>
      <c r="AK7" s="379">
        <v>47</v>
      </c>
      <c r="AL7" s="375">
        <v>44</v>
      </c>
      <c r="AM7" s="375">
        <v>2</v>
      </c>
      <c r="AN7" s="375">
        <v>0</v>
      </c>
      <c r="AO7" s="375">
        <v>1</v>
      </c>
      <c r="AP7" s="375">
        <v>0</v>
      </c>
      <c r="AQ7" s="375">
        <v>0</v>
      </c>
      <c r="AR7" s="375">
        <v>0</v>
      </c>
      <c r="AS7" s="375">
        <v>47</v>
      </c>
      <c r="AT7" s="375">
        <v>3</v>
      </c>
      <c r="AU7" s="375">
        <v>4</v>
      </c>
      <c r="AV7" s="375">
        <v>21</v>
      </c>
      <c r="AW7" s="375">
        <v>1</v>
      </c>
      <c r="AX7" s="375">
        <v>5</v>
      </c>
      <c r="AY7" s="375">
        <v>45</v>
      </c>
      <c r="AZ7" s="375">
        <v>23</v>
      </c>
      <c r="BA7" s="375">
        <v>7</v>
      </c>
      <c r="BB7" s="375">
        <v>40</v>
      </c>
      <c r="BC7" s="375">
        <v>13</v>
      </c>
      <c r="BD7" s="375">
        <v>0</v>
      </c>
      <c r="BE7" s="375">
        <v>1</v>
      </c>
      <c r="BF7" s="375">
        <v>4</v>
      </c>
      <c r="BG7" s="376">
        <v>4</v>
      </c>
    </row>
    <row r="8" spans="2:59" s="335" customFormat="1" ht="27" customHeight="1">
      <c r="B8" s="158" t="s">
        <v>345</v>
      </c>
      <c r="C8" s="374">
        <v>80</v>
      </c>
      <c r="D8" s="375">
        <v>33</v>
      </c>
      <c r="E8" s="375">
        <v>2993</v>
      </c>
      <c r="F8" s="375">
        <v>534</v>
      </c>
      <c r="G8" s="375">
        <v>53</v>
      </c>
      <c r="H8" s="375">
        <v>81</v>
      </c>
      <c r="I8" s="375">
        <v>410</v>
      </c>
      <c r="J8" s="375">
        <v>414</v>
      </c>
      <c r="K8" s="375">
        <v>2092</v>
      </c>
      <c r="L8" s="375">
        <v>502</v>
      </c>
      <c r="M8" s="375">
        <v>629</v>
      </c>
      <c r="N8" s="375">
        <v>140</v>
      </c>
      <c r="O8" s="375">
        <v>107</v>
      </c>
      <c r="P8" s="375">
        <v>113</v>
      </c>
      <c r="Q8" s="375">
        <v>208</v>
      </c>
      <c r="R8" s="376">
        <v>591</v>
      </c>
      <c r="S8" s="379">
        <v>460</v>
      </c>
      <c r="T8" s="375">
        <v>426</v>
      </c>
      <c r="U8" s="375">
        <v>1045</v>
      </c>
      <c r="V8" s="375">
        <v>153</v>
      </c>
      <c r="W8" s="375">
        <v>1598</v>
      </c>
      <c r="X8" s="375">
        <v>641</v>
      </c>
      <c r="Y8" s="375">
        <v>363</v>
      </c>
      <c r="Z8" s="375">
        <v>129</v>
      </c>
      <c r="AA8" s="375">
        <v>192</v>
      </c>
      <c r="AB8" s="375">
        <v>370</v>
      </c>
      <c r="AC8" s="378">
        <v>676</v>
      </c>
      <c r="AD8" s="377">
        <v>677</v>
      </c>
      <c r="AE8" s="374">
        <v>497</v>
      </c>
      <c r="AF8" s="375">
        <v>106</v>
      </c>
      <c r="AG8" s="375">
        <v>103</v>
      </c>
      <c r="AH8" s="375">
        <v>386</v>
      </c>
      <c r="AI8" s="375">
        <v>231</v>
      </c>
      <c r="AJ8" s="376">
        <v>1973</v>
      </c>
      <c r="AK8" s="379">
        <v>2000</v>
      </c>
      <c r="AL8" s="375">
        <v>930</v>
      </c>
      <c r="AM8" s="375">
        <v>247</v>
      </c>
      <c r="AN8" s="375">
        <v>284</v>
      </c>
      <c r="AO8" s="375">
        <v>129</v>
      </c>
      <c r="AP8" s="375">
        <v>92</v>
      </c>
      <c r="AQ8" s="375">
        <v>308</v>
      </c>
      <c r="AR8" s="375">
        <v>10</v>
      </c>
      <c r="AS8" s="375">
        <v>1553</v>
      </c>
      <c r="AT8" s="375">
        <v>333</v>
      </c>
      <c r="AU8" s="375">
        <v>47</v>
      </c>
      <c r="AV8" s="375">
        <v>568</v>
      </c>
      <c r="AW8" s="375">
        <v>41</v>
      </c>
      <c r="AX8" s="375">
        <v>331</v>
      </c>
      <c r="AY8" s="375">
        <v>1280</v>
      </c>
      <c r="AZ8" s="375">
        <v>829</v>
      </c>
      <c r="BA8" s="375">
        <v>702</v>
      </c>
      <c r="BB8" s="375">
        <v>665</v>
      </c>
      <c r="BC8" s="375">
        <v>139</v>
      </c>
      <c r="BD8" s="375">
        <v>95</v>
      </c>
      <c r="BE8" s="375">
        <v>317</v>
      </c>
      <c r="BF8" s="375">
        <v>194</v>
      </c>
      <c r="BG8" s="376">
        <v>1831</v>
      </c>
    </row>
    <row r="9" spans="2:59" s="335" customFormat="1" ht="27" customHeight="1" thickBot="1">
      <c r="B9" s="166" t="s">
        <v>346</v>
      </c>
      <c r="C9" s="454">
        <v>2</v>
      </c>
      <c r="D9" s="452">
        <v>8</v>
      </c>
      <c r="E9" s="452">
        <v>10</v>
      </c>
      <c r="F9" s="452">
        <v>10</v>
      </c>
      <c r="G9" s="452">
        <v>2</v>
      </c>
      <c r="H9" s="452">
        <v>6</v>
      </c>
      <c r="I9" s="452">
        <v>2</v>
      </c>
      <c r="J9" s="452">
        <v>0</v>
      </c>
      <c r="K9" s="452">
        <v>6</v>
      </c>
      <c r="L9" s="452">
        <v>9</v>
      </c>
      <c r="M9" s="452">
        <v>6</v>
      </c>
      <c r="N9" s="452">
        <v>10</v>
      </c>
      <c r="O9" s="452">
        <v>11</v>
      </c>
      <c r="P9" s="452">
        <v>4</v>
      </c>
      <c r="Q9" s="452">
        <v>0</v>
      </c>
      <c r="R9" s="453">
        <v>3</v>
      </c>
      <c r="S9" s="455">
        <v>15</v>
      </c>
      <c r="T9" s="452">
        <v>1</v>
      </c>
      <c r="U9" s="452">
        <v>0</v>
      </c>
      <c r="V9" s="452">
        <v>3</v>
      </c>
      <c r="W9" s="452">
        <v>0</v>
      </c>
      <c r="X9" s="452">
        <v>2</v>
      </c>
      <c r="Y9" s="452">
        <v>15</v>
      </c>
      <c r="Z9" s="452">
        <v>15</v>
      </c>
      <c r="AA9" s="452">
        <v>5</v>
      </c>
      <c r="AB9" s="452">
        <v>2</v>
      </c>
      <c r="AC9" s="450">
        <v>1</v>
      </c>
      <c r="AD9" s="367">
        <v>17</v>
      </c>
      <c r="AE9" s="454">
        <v>15</v>
      </c>
      <c r="AF9" s="452">
        <v>4</v>
      </c>
      <c r="AG9" s="452">
        <v>1</v>
      </c>
      <c r="AH9" s="452">
        <v>0</v>
      </c>
      <c r="AI9" s="452">
        <v>0</v>
      </c>
      <c r="AJ9" s="453">
        <v>4</v>
      </c>
      <c r="AK9" s="455">
        <v>20</v>
      </c>
      <c r="AL9" s="452">
        <v>18</v>
      </c>
      <c r="AM9" s="452">
        <v>1</v>
      </c>
      <c r="AN9" s="452">
        <v>0</v>
      </c>
      <c r="AO9" s="452">
        <v>1</v>
      </c>
      <c r="AP9" s="452">
        <v>0</v>
      </c>
      <c r="AQ9" s="452">
        <v>0</v>
      </c>
      <c r="AR9" s="452">
        <v>0</v>
      </c>
      <c r="AS9" s="452">
        <v>20</v>
      </c>
      <c r="AT9" s="452">
        <v>0</v>
      </c>
      <c r="AU9" s="452">
        <v>0</v>
      </c>
      <c r="AV9" s="452">
        <v>10</v>
      </c>
      <c r="AW9" s="452">
        <v>0</v>
      </c>
      <c r="AX9" s="452">
        <v>0</v>
      </c>
      <c r="AY9" s="452">
        <v>19</v>
      </c>
      <c r="AZ9" s="452">
        <v>4</v>
      </c>
      <c r="BA9" s="452">
        <v>2</v>
      </c>
      <c r="BB9" s="452">
        <v>17</v>
      </c>
      <c r="BC9" s="452">
        <v>7</v>
      </c>
      <c r="BD9" s="452">
        <v>1</v>
      </c>
      <c r="BE9" s="452">
        <v>0</v>
      </c>
      <c r="BF9" s="452">
        <v>0</v>
      </c>
      <c r="BG9" s="453">
        <v>0</v>
      </c>
    </row>
    <row r="10" spans="2:59" s="335" customFormat="1" ht="30" customHeight="1" thickBot="1" thickTop="1">
      <c r="B10" s="461" t="s">
        <v>93</v>
      </c>
      <c r="C10" s="248">
        <f>SUM(C7:C9)</f>
        <v>84</v>
      </c>
      <c r="D10" s="211">
        <f aca="true" t="shared" si="0" ref="D10:BG10">SUM(D7:D9)</f>
        <v>52</v>
      </c>
      <c r="E10" s="211">
        <f t="shared" si="0"/>
        <v>3037</v>
      </c>
      <c r="F10" s="211">
        <f t="shared" si="0"/>
        <v>571</v>
      </c>
      <c r="G10" s="211">
        <f t="shared" si="0"/>
        <v>58</v>
      </c>
      <c r="H10" s="211">
        <f t="shared" si="0"/>
        <v>100</v>
      </c>
      <c r="I10" s="211">
        <f t="shared" si="0"/>
        <v>423</v>
      </c>
      <c r="J10" s="211">
        <f t="shared" si="0"/>
        <v>433</v>
      </c>
      <c r="K10" s="211">
        <f t="shared" si="0"/>
        <v>2128</v>
      </c>
      <c r="L10" s="211">
        <f t="shared" si="0"/>
        <v>542</v>
      </c>
      <c r="M10" s="211">
        <f t="shared" si="0"/>
        <v>661</v>
      </c>
      <c r="N10" s="211">
        <f t="shared" si="0"/>
        <v>161</v>
      </c>
      <c r="O10" s="211">
        <f t="shared" si="0"/>
        <v>132</v>
      </c>
      <c r="P10" s="211">
        <f t="shared" si="0"/>
        <v>123</v>
      </c>
      <c r="Q10" s="211">
        <f t="shared" si="0"/>
        <v>215</v>
      </c>
      <c r="R10" s="246">
        <f t="shared" si="0"/>
        <v>607</v>
      </c>
      <c r="S10" s="210">
        <f t="shared" si="0"/>
        <v>512</v>
      </c>
      <c r="T10" s="211">
        <f t="shared" si="0"/>
        <v>428</v>
      </c>
      <c r="U10" s="211">
        <f t="shared" si="0"/>
        <v>1045</v>
      </c>
      <c r="V10" s="211">
        <f t="shared" si="0"/>
        <v>158</v>
      </c>
      <c r="W10" s="211">
        <f t="shared" si="0"/>
        <v>1602</v>
      </c>
      <c r="X10" s="211">
        <f t="shared" si="0"/>
        <v>650</v>
      </c>
      <c r="Y10" s="211">
        <f t="shared" si="0"/>
        <v>415</v>
      </c>
      <c r="Z10" s="211">
        <f t="shared" si="0"/>
        <v>170</v>
      </c>
      <c r="AA10" s="211">
        <f t="shared" si="0"/>
        <v>207</v>
      </c>
      <c r="AB10" s="211">
        <f t="shared" si="0"/>
        <v>379</v>
      </c>
      <c r="AC10" s="249">
        <f t="shared" si="0"/>
        <v>679</v>
      </c>
      <c r="AD10" s="247">
        <f t="shared" si="0"/>
        <v>728</v>
      </c>
      <c r="AE10" s="248">
        <f t="shared" si="0"/>
        <v>542</v>
      </c>
      <c r="AF10" s="211">
        <f t="shared" si="0"/>
        <v>117</v>
      </c>
      <c r="AG10" s="211">
        <f t="shared" si="0"/>
        <v>105</v>
      </c>
      <c r="AH10" s="211">
        <f t="shared" si="0"/>
        <v>389</v>
      </c>
      <c r="AI10" s="211">
        <f t="shared" si="0"/>
        <v>239</v>
      </c>
      <c r="AJ10" s="246">
        <f t="shared" si="0"/>
        <v>1997</v>
      </c>
      <c r="AK10" s="210">
        <f t="shared" si="0"/>
        <v>2067</v>
      </c>
      <c r="AL10" s="211">
        <f t="shared" si="0"/>
        <v>992</v>
      </c>
      <c r="AM10" s="211">
        <f t="shared" si="0"/>
        <v>250</v>
      </c>
      <c r="AN10" s="211">
        <f t="shared" si="0"/>
        <v>284</v>
      </c>
      <c r="AO10" s="211">
        <f t="shared" si="0"/>
        <v>131</v>
      </c>
      <c r="AP10" s="211">
        <f t="shared" si="0"/>
        <v>92</v>
      </c>
      <c r="AQ10" s="211">
        <f t="shared" si="0"/>
        <v>308</v>
      </c>
      <c r="AR10" s="211">
        <f t="shared" si="0"/>
        <v>10</v>
      </c>
      <c r="AS10" s="211">
        <f t="shared" si="0"/>
        <v>1620</v>
      </c>
      <c r="AT10" s="211">
        <f t="shared" si="0"/>
        <v>336</v>
      </c>
      <c r="AU10" s="211">
        <f t="shared" si="0"/>
        <v>51</v>
      </c>
      <c r="AV10" s="211">
        <f t="shared" si="0"/>
        <v>599</v>
      </c>
      <c r="AW10" s="211">
        <f t="shared" si="0"/>
        <v>42</v>
      </c>
      <c r="AX10" s="211">
        <f t="shared" si="0"/>
        <v>336</v>
      </c>
      <c r="AY10" s="211">
        <f t="shared" si="0"/>
        <v>1344</v>
      </c>
      <c r="AZ10" s="211">
        <f t="shared" si="0"/>
        <v>856</v>
      </c>
      <c r="BA10" s="211">
        <f t="shared" si="0"/>
        <v>711</v>
      </c>
      <c r="BB10" s="211">
        <f t="shared" si="0"/>
        <v>722</v>
      </c>
      <c r="BC10" s="211">
        <f t="shared" si="0"/>
        <v>159</v>
      </c>
      <c r="BD10" s="211">
        <f t="shared" si="0"/>
        <v>96</v>
      </c>
      <c r="BE10" s="211">
        <f t="shared" si="0"/>
        <v>318</v>
      </c>
      <c r="BF10" s="211">
        <f t="shared" si="0"/>
        <v>198</v>
      </c>
      <c r="BG10" s="246">
        <f t="shared" si="0"/>
        <v>1835</v>
      </c>
    </row>
    <row r="11" ht="13.5" thickTop="1"/>
  </sheetData>
  <sheetProtection/>
  <mergeCells count="64">
    <mergeCell ref="B2:B6"/>
    <mergeCell ref="C2:R2"/>
    <mergeCell ref="S2:AC2"/>
    <mergeCell ref="AD2:AD6"/>
    <mergeCell ref="AE2:AJ2"/>
    <mergeCell ref="AK2:AK6"/>
    <mergeCell ref="S3:S6"/>
    <mergeCell ref="T3:T6"/>
    <mergeCell ref="U3:X3"/>
    <mergeCell ref="Y3:Y6"/>
    <mergeCell ref="AL2:AR2"/>
    <mergeCell ref="AS2:BA2"/>
    <mergeCell ref="BB2:BG2"/>
    <mergeCell ref="C3:E3"/>
    <mergeCell ref="F3:I3"/>
    <mergeCell ref="J3:M5"/>
    <mergeCell ref="N3:N6"/>
    <mergeCell ref="O3:R4"/>
    <mergeCell ref="Z3:AC4"/>
    <mergeCell ref="AE3:AE6"/>
    <mergeCell ref="AF3:AF6"/>
    <mergeCell ref="AG3:AG6"/>
    <mergeCell ref="AH3:AH6"/>
    <mergeCell ref="AI3:AI6"/>
    <mergeCell ref="Z5:Z6"/>
    <mergeCell ref="AA5:AA6"/>
    <mergeCell ref="AB5:AB6"/>
    <mergeCell ref="AC5:AC6"/>
    <mergeCell ref="AJ3:AJ6"/>
    <mergeCell ref="AL3:AL6"/>
    <mergeCell ref="AM3:AM6"/>
    <mergeCell ref="AN3:AN6"/>
    <mergeCell ref="AO3:AO6"/>
    <mergeCell ref="AP3:AP6"/>
    <mergeCell ref="AQ3:AQ6"/>
    <mergeCell ref="AR3:AR6"/>
    <mergeCell ref="AS3:AS6"/>
    <mergeCell ref="AT3:AT6"/>
    <mergeCell ref="AU3:AU6"/>
    <mergeCell ref="AV3:AV6"/>
    <mergeCell ref="AW3:AW6"/>
    <mergeCell ref="AX3:AX6"/>
    <mergeCell ref="AY3:AY6"/>
    <mergeCell ref="AZ3:AZ6"/>
    <mergeCell ref="BA3:BA6"/>
    <mergeCell ref="BB3:BB6"/>
    <mergeCell ref="BC3:BC6"/>
    <mergeCell ref="BD3:BD6"/>
    <mergeCell ref="BE3:BE6"/>
    <mergeCell ref="BF3:BF6"/>
    <mergeCell ref="BG3:BG6"/>
    <mergeCell ref="C4:C6"/>
    <mergeCell ref="D4:D6"/>
    <mergeCell ref="E4:E6"/>
    <mergeCell ref="F4:F6"/>
    <mergeCell ref="G4:I4"/>
    <mergeCell ref="U4:X5"/>
    <mergeCell ref="G5:G6"/>
    <mergeCell ref="H5:H6"/>
    <mergeCell ref="I5:I6"/>
    <mergeCell ref="O5:O6"/>
    <mergeCell ref="P5:P6"/>
    <mergeCell ref="Q5:Q6"/>
    <mergeCell ref="R5:R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29.xml><?xml version="1.0" encoding="utf-8"?>
<worksheet xmlns="http://schemas.openxmlformats.org/spreadsheetml/2006/main" xmlns:r="http://schemas.openxmlformats.org/officeDocument/2006/relationships">
  <sheetPr>
    <pageSetUpPr fitToPage="1"/>
  </sheetPr>
  <dimension ref="B1:AA21"/>
  <sheetViews>
    <sheetView view="pageBreakPreview" zoomScale="60" zoomScaleNormal="8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L29" sqref="L29"/>
    </sheetView>
  </sheetViews>
  <sheetFormatPr defaultColWidth="9.00390625" defaultRowHeight="13.5"/>
  <cols>
    <col min="1" max="1" width="8.875" style="154" customWidth="1"/>
    <col min="2" max="2" width="13.75390625" style="299" customWidth="1"/>
    <col min="3" max="3" width="16.50390625" style="334" customWidth="1"/>
    <col min="4" max="14" width="7.875" style="154" customWidth="1"/>
    <col min="15" max="15" width="7.875" style="335" customWidth="1"/>
    <col min="16" max="27" width="7.875" style="154" customWidth="1"/>
    <col min="28" max="16384" width="8.875" style="154" customWidth="1"/>
  </cols>
  <sheetData>
    <row r="1" spans="2:27" ht="13.5" thickBot="1">
      <c r="B1" s="154" t="s">
        <v>307</v>
      </c>
      <c r="AA1" s="260" t="s">
        <v>55</v>
      </c>
    </row>
    <row r="2" spans="2:27" s="277" customFormat="1" ht="27.75" customHeight="1" thickTop="1">
      <c r="B2" s="730"/>
      <c r="C2" s="733"/>
      <c r="D2" s="735" t="s">
        <v>308</v>
      </c>
      <c r="E2" s="736"/>
      <c r="F2" s="737"/>
      <c r="G2" s="740" t="s">
        <v>309</v>
      </c>
      <c r="H2" s="741"/>
      <c r="I2" s="741"/>
      <c r="J2" s="742"/>
      <c r="K2" s="571" t="s">
        <v>310</v>
      </c>
      <c r="L2" s="743"/>
      <c r="M2" s="743"/>
      <c r="N2" s="744"/>
      <c r="O2" s="727" t="s">
        <v>311</v>
      </c>
      <c r="P2" s="536" t="s">
        <v>312</v>
      </c>
      <c r="Q2" s="522"/>
      <c r="R2" s="523"/>
      <c r="S2" s="719" t="s">
        <v>313</v>
      </c>
      <c r="T2" s="530" t="s">
        <v>314</v>
      </c>
      <c r="U2" s="523"/>
      <c r="V2" s="721" t="s">
        <v>315</v>
      </c>
      <c r="W2" s="722"/>
      <c r="X2" s="722"/>
      <c r="Y2" s="722"/>
      <c r="Z2" s="722"/>
      <c r="AA2" s="723"/>
    </row>
    <row r="3" spans="2:27" s="277" customFormat="1" ht="16.5" customHeight="1">
      <c r="B3" s="731"/>
      <c r="C3" s="734"/>
      <c r="D3" s="738"/>
      <c r="E3" s="725"/>
      <c r="F3" s="739"/>
      <c r="G3" s="349"/>
      <c r="H3" s="724" t="s">
        <v>316</v>
      </c>
      <c r="I3" s="725"/>
      <c r="J3" s="726"/>
      <c r="K3" s="527" t="s">
        <v>317</v>
      </c>
      <c r="L3" s="519" t="s">
        <v>318</v>
      </c>
      <c r="M3" s="519" t="s">
        <v>319</v>
      </c>
      <c r="N3" s="520" t="s">
        <v>320</v>
      </c>
      <c r="O3" s="728"/>
      <c r="P3" s="555"/>
      <c r="Q3" s="519" t="s">
        <v>321</v>
      </c>
      <c r="R3" s="520"/>
      <c r="S3" s="720"/>
      <c r="T3" s="527" t="s">
        <v>322</v>
      </c>
      <c r="U3" s="520" t="s">
        <v>323</v>
      </c>
      <c r="V3" s="278"/>
      <c r="W3" s="716" t="s">
        <v>321</v>
      </c>
      <c r="X3" s="717"/>
      <c r="Y3" s="717"/>
      <c r="Z3" s="717"/>
      <c r="AA3" s="718"/>
    </row>
    <row r="4" spans="2:27" s="277" customFormat="1" ht="23.25" customHeight="1">
      <c r="B4" s="731"/>
      <c r="C4" s="734"/>
      <c r="D4" s="745"/>
      <c r="E4" s="724" t="s">
        <v>324</v>
      </c>
      <c r="F4" s="747" t="s">
        <v>325</v>
      </c>
      <c r="G4" s="350"/>
      <c r="H4" s="724" t="s">
        <v>221</v>
      </c>
      <c r="I4" s="724" t="s">
        <v>326</v>
      </c>
      <c r="J4" s="729" t="s">
        <v>327</v>
      </c>
      <c r="K4" s="527"/>
      <c r="L4" s="519"/>
      <c r="M4" s="519"/>
      <c r="N4" s="520"/>
      <c r="O4" s="728"/>
      <c r="P4" s="555"/>
      <c r="Q4" s="519" t="s">
        <v>328</v>
      </c>
      <c r="R4" s="520" t="s">
        <v>329</v>
      </c>
      <c r="S4" s="720"/>
      <c r="T4" s="527"/>
      <c r="U4" s="520"/>
      <c r="V4" s="279"/>
      <c r="W4" s="715" t="s">
        <v>330</v>
      </c>
      <c r="X4" s="715" t="s">
        <v>331</v>
      </c>
      <c r="Y4" s="715" t="s">
        <v>332</v>
      </c>
      <c r="Z4" s="715" t="s">
        <v>333</v>
      </c>
      <c r="AA4" s="711" t="s">
        <v>334</v>
      </c>
    </row>
    <row r="5" spans="2:27" s="277" customFormat="1" ht="73.5" customHeight="1">
      <c r="B5" s="732"/>
      <c r="C5" s="734"/>
      <c r="D5" s="746"/>
      <c r="E5" s="724"/>
      <c r="F5" s="747"/>
      <c r="G5" s="350"/>
      <c r="H5" s="748"/>
      <c r="I5" s="748"/>
      <c r="J5" s="729"/>
      <c r="K5" s="527"/>
      <c r="L5" s="519"/>
      <c r="M5" s="519"/>
      <c r="N5" s="520"/>
      <c r="O5" s="728"/>
      <c r="P5" s="537"/>
      <c r="Q5" s="519"/>
      <c r="R5" s="520"/>
      <c r="S5" s="720"/>
      <c r="T5" s="527"/>
      <c r="U5" s="520"/>
      <c r="V5" s="280"/>
      <c r="W5" s="715"/>
      <c r="X5" s="715"/>
      <c r="Y5" s="715"/>
      <c r="Z5" s="715"/>
      <c r="AA5" s="711"/>
    </row>
    <row r="6" spans="2:27" s="281" customFormat="1" ht="13.5" customHeight="1">
      <c r="B6" s="712" t="s">
        <v>351</v>
      </c>
      <c r="C6" s="319" t="s">
        <v>51</v>
      </c>
      <c r="D6" s="282">
        <v>139742</v>
      </c>
      <c r="E6" s="283">
        <v>139366</v>
      </c>
      <c r="F6" s="284">
        <v>376</v>
      </c>
      <c r="G6" s="285">
        <v>3497</v>
      </c>
      <c r="H6" s="283">
        <v>179</v>
      </c>
      <c r="I6" s="283">
        <v>3040</v>
      </c>
      <c r="J6" s="286">
        <v>278</v>
      </c>
      <c r="K6" s="282">
        <v>527</v>
      </c>
      <c r="L6" s="283">
        <v>1182</v>
      </c>
      <c r="M6" s="283">
        <v>952</v>
      </c>
      <c r="N6" s="284">
        <v>836</v>
      </c>
      <c r="O6" s="287">
        <v>3930</v>
      </c>
      <c r="P6" s="282">
        <v>14978</v>
      </c>
      <c r="Q6" s="283">
        <v>2115</v>
      </c>
      <c r="R6" s="284">
        <v>12863</v>
      </c>
      <c r="S6" s="287">
        <v>117337</v>
      </c>
      <c r="T6" s="282">
        <v>2490</v>
      </c>
      <c r="U6" s="284">
        <v>114847</v>
      </c>
      <c r="V6" s="285">
        <v>114857</v>
      </c>
      <c r="W6" s="283">
        <v>154</v>
      </c>
      <c r="X6" s="283">
        <v>245</v>
      </c>
      <c r="Y6" s="283">
        <v>19</v>
      </c>
      <c r="Z6" s="283">
        <v>34201</v>
      </c>
      <c r="AA6" s="284">
        <v>80241</v>
      </c>
    </row>
    <row r="7" spans="2:27" s="277" customFormat="1" ht="13.5" customHeight="1">
      <c r="B7" s="712"/>
      <c r="C7" s="319" t="s">
        <v>335</v>
      </c>
      <c r="D7" s="282">
        <v>4592</v>
      </c>
      <c r="E7" s="288">
        <v>4273</v>
      </c>
      <c r="F7" s="289">
        <v>319</v>
      </c>
      <c r="G7" s="285">
        <v>1545</v>
      </c>
      <c r="H7" s="288">
        <v>118</v>
      </c>
      <c r="I7" s="288">
        <v>1310</v>
      </c>
      <c r="J7" s="290">
        <v>117</v>
      </c>
      <c r="K7" s="291">
        <v>515</v>
      </c>
      <c r="L7" s="288">
        <v>350</v>
      </c>
      <c r="M7" s="288">
        <v>268</v>
      </c>
      <c r="N7" s="289">
        <v>412</v>
      </c>
      <c r="O7" s="292">
        <v>122</v>
      </c>
      <c r="P7" s="282">
        <v>3</v>
      </c>
      <c r="Q7" s="288">
        <v>0</v>
      </c>
      <c r="R7" s="289">
        <v>3</v>
      </c>
      <c r="S7" s="293">
        <v>2922</v>
      </c>
      <c r="T7" s="291">
        <v>1495</v>
      </c>
      <c r="U7" s="289">
        <v>1426</v>
      </c>
      <c r="V7" s="285">
        <v>1426</v>
      </c>
      <c r="W7" s="294">
        <v>1</v>
      </c>
      <c r="X7" s="294">
        <v>68</v>
      </c>
      <c r="Y7" s="294">
        <v>1322</v>
      </c>
      <c r="Z7" s="294">
        <v>0</v>
      </c>
      <c r="AA7" s="295">
        <v>35</v>
      </c>
    </row>
    <row r="8" spans="2:27" s="281" customFormat="1" ht="13.5" customHeight="1">
      <c r="B8" s="712"/>
      <c r="C8" s="319" t="s">
        <v>336</v>
      </c>
      <c r="D8" s="282">
        <v>31</v>
      </c>
      <c r="E8" s="283">
        <v>16</v>
      </c>
      <c r="F8" s="284">
        <v>15</v>
      </c>
      <c r="G8" s="285">
        <v>17</v>
      </c>
      <c r="H8" s="283">
        <v>3</v>
      </c>
      <c r="I8" s="283">
        <v>7</v>
      </c>
      <c r="J8" s="286">
        <v>7</v>
      </c>
      <c r="K8" s="282">
        <v>12</v>
      </c>
      <c r="L8" s="283">
        <v>1</v>
      </c>
      <c r="M8" s="283">
        <v>4</v>
      </c>
      <c r="N8" s="284">
        <v>0</v>
      </c>
      <c r="O8" s="287">
        <v>0</v>
      </c>
      <c r="P8" s="282">
        <v>0</v>
      </c>
      <c r="Q8" s="283">
        <v>0</v>
      </c>
      <c r="R8" s="284">
        <v>0</v>
      </c>
      <c r="S8" s="287">
        <v>14</v>
      </c>
      <c r="T8" s="282">
        <v>12</v>
      </c>
      <c r="U8" s="284">
        <v>2</v>
      </c>
      <c r="V8" s="285">
        <v>2</v>
      </c>
      <c r="W8" s="283">
        <v>0</v>
      </c>
      <c r="X8" s="283">
        <v>1</v>
      </c>
      <c r="Y8" s="283">
        <v>0</v>
      </c>
      <c r="Z8" s="283">
        <v>0</v>
      </c>
      <c r="AA8" s="284">
        <v>1</v>
      </c>
    </row>
    <row r="9" spans="2:27" s="281" customFormat="1" ht="13.5" customHeight="1" thickBot="1">
      <c r="B9" s="713"/>
      <c r="C9" s="321" t="s">
        <v>334</v>
      </c>
      <c r="D9" s="322">
        <v>197</v>
      </c>
      <c r="E9" s="323">
        <v>173</v>
      </c>
      <c r="F9" s="324">
        <v>24</v>
      </c>
      <c r="G9" s="325">
        <v>103</v>
      </c>
      <c r="H9" s="323">
        <v>6</v>
      </c>
      <c r="I9" s="323">
        <v>80</v>
      </c>
      <c r="J9" s="326">
        <v>17</v>
      </c>
      <c r="K9" s="322">
        <v>33</v>
      </c>
      <c r="L9" s="323">
        <v>10</v>
      </c>
      <c r="M9" s="323">
        <v>24</v>
      </c>
      <c r="N9" s="324">
        <v>36</v>
      </c>
      <c r="O9" s="327">
        <v>6</v>
      </c>
      <c r="P9" s="322">
        <v>4</v>
      </c>
      <c r="Q9" s="323">
        <v>0</v>
      </c>
      <c r="R9" s="324">
        <v>4</v>
      </c>
      <c r="S9" s="327">
        <v>84</v>
      </c>
      <c r="T9" s="322">
        <v>24</v>
      </c>
      <c r="U9" s="324">
        <v>60</v>
      </c>
      <c r="V9" s="325">
        <v>60</v>
      </c>
      <c r="W9" s="323">
        <v>0</v>
      </c>
      <c r="X9" s="323">
        <v>0</v>
      </c>
      <c r="Y9" s="323">
        <v>0</v>
      </c>
      <c r="Z9" s="323">
        <v>0</v>
      </c>
      <c r="AA9" s="324">
        <v>60</v>
      </c>
    </row>
    <row r="10" spans="2:27" s="281" customFormat="1" ht="13.5" customHeight="1">
      <c r="B10" s="714" t="s">
        <v>352</v>
      </c>
      <c r="C10" s="320" t="s">
        <v>51</v>
      </c>
      <c r="D10" s="328">
        <v>241</v>
      </c>
      <c r="E10" s="329">
        <v>100</v>
      </c>
      <c r="F10" s="330">
        <v>141</v>
      </c>
      <c r="G10" s="331">
        <v>143</v>
      </c>
      <c r="H10" s="329">
        <v>10</v>
      </c>
      <c r="I10" s="329">
        <v>85</v>
      </c>
      <c r="J10" s="332">
        <v>48</v>
      </c>
      <c r="K10" s="328">
        <v>78</v>
      </c>
      <c r="L10" s="329">
        <v>55</v>
      </c>
      <c r="M10" s="329">
        <v>8</v>
      </c>
      <c r="N10" s="330">
        <v>2</v>
      </c>
      <c r="O10" s="333">
        <v>16</v>
      </c>
      <c r="P10" s="328">
        <v>3</v>
      </c>
      <c r="Q10" s="329">
        <v>0</v>
      </c>
      <c r="R10" s="330">
        <v>3</v>
      </c>
      <c r="S10" s="333">
        <v>79</v>
      </c>
      <c r="T10" s="328">
        <v>60</v>
      </c>
      <c r="U10" s="330">
        <v>19</v>
      </c>
      <c r="V10" s="331">
        <v>19</v>
      </c>
      <c r="W10" s="329">
        <v>0</v>
      </c>
      <c r="X10" s="329">
        <v>4</v>
      </c>
      <c r="Y10" s="329">
        <v>0</v>
      </c>
      <c r="Z10" s="329">
        <v>0</v>
      </c>
      <c r="AA10" s="330">
        <v>15</v>
      </c>
    </row>
    <row r="11" spans="2:27" s="277" customFormat="1" ht="13.5" customHeight="1">
      <c r="B11" s="712"/>
      <c r="C11" s="319" t="s">
        <v>335</v>
      </c>
      <c r="D11" s="282">
        <v>992</v>
      </c>
      <c r="E11" s="288">
        <v>800</v>
      </c>
      <c r="F11" s="289">
        <v>192</v>
      </c>
      <c r="G11" s="285">
        <v>642</v>
      </c>
      <c r="H11" s="288">
        <v>84</v>
      </c>
      <c r="I11" s="288">
        <v>473</v>
      </c>
      <c r="J11" s="290">
        <v>85</v>
      </c>
      <c r="K11" s="291">
        <v>321</v>
      </c>
      <c r="L11" s="288">
        <v>149</v>
      </c>
      <c r="M11" s="288">
        <v>116</v>
      </c>
      <c r="N11" s="289">
        <v>56</v>
      </c>
      <c r="O11" s="292">
        <v>32</v>
      </c>
      <c r="P11" s="282">
        <v>1</v>
      </c>
      <c r="Q11" s="288">
        <v>1</v>
      </c>
      <c r="R11" s="289">
        <v>0</v>
      </c>
      <c r="S11" s="296">
        <v>319</v>
      </c>
      <c r="T11" s="291">
        <v>246</v>
      </c>
      <c r="U11" s="289">
        <v>73</v>
      </c>
      <c r="V11" s="285">
        <v>73</v>
      </c>
      <c r="W11" s="297">
        <v>0</v>
      </c>
      <c r="X11" s="297">
        <v>2</v>
      </c>
      <c r="Y11" s="297">
        <v>55</v>
      </c>
      <c r="Z11" s="297">
        <v>0</v>
      </c>
      <c r="AA11" s="298">
        <v>17</v>
      </c>
    </row>
    <row r="12" spans="2:27" s="281" customFormat="1" ht="13.5" customHeight="1">
      <c r="B12" s="712"/>
      <c r="C12" s="319" t="s">
        <v>336</v>
      </c>
      <c r="D12" s="282">
        <v>0</v>
      </c>
      <c r="E12" s="283">
        <v>0</v>
      </c>
      <c r="F12" s="284">
        <v>0</v>
      </c>
      <c r="G12" s="285">
        <v>0</v>
      </c>
      <c r="H12" s="283">
        <v>0</v>
      </c>
      <c r="I12" s="283">
        <v>0</v>
      </c>
      <c r="J12" s="286">
        <v>0</v>
      </c>
      <c r="K12" s="282">
        <v>0</v>
      </c>
      <c r="L12" s="283">
        <v>0</v>
      </c>
      <c r="M12" s="283">
        <v>0</v>
      </c>
      <c r="N12" s="284">
        <v>0</v>
      </c>
      <c r="O12" s="287">
        <v>0</v>
      </c>
      <c r="P12" s="282">
        <v>0</v>
      </c>
      <c r="Q12" s="283">
        <v>0</v>
      </c>
      <c r="R12" s="284">
        <v>0</v>
      </c>
      <c r="S12" s="287">
        <v>0</v>
      </c>
      <c r="T12" s="282">
        <v>0</v>
      </c>
      <c r="U12" s="284">
        <v>0</v>
      </c>
      <c r="V12" s="285">
        <v>0</v>
      </c>
      <c r="W12" s="283">
        <v>0</v>
      </c>
      <c r="X12" s="283">
        <v>0</v>
      </c>
      <c r="Y12" s="283">
        <v>0</v>
      </c>
      <c r="Z12" s="283">
        <v>0</v>
      </c>
      <c r="AA12" s="284">
        <v>0</v>
      </c>
    </row>
    <row r="13" spans="2:27" s="281" customFormat="1" ht="13.5" customHeight="1" thickBot="1">
      <c r="B13" s="713"/>
      <c r="C13" s="321" t="s">
        <v>334</v>
      </c>
      <c r="D13" s="322">
        <v>83</v>
      </c>
      <c r="E13" s="323">
        <v>63</v>
      </c>
      <c r="F13" s="324">
        <v>20</v>
      </c>
      <c r="G13" s="325">
        <v>62</v>
      </c>
      <c r="H13" s="323">
        <v>12</v>
      </c>
      <c r="I13" s="323">
        <v>40</v>
      </c>
      <c r="J13" s="326">
        <v>10</v>
      </c>
      <c r="K13" s="322">
        <v>14</v>
      </c>
      <c r="L13" s="323">
        <v>11</v>
      </c>
      <c r="M13" s="323">
        <v>24</v>
      </c>
      <c r="N13" s="324">
        <v>13</v>
      </c>
      <c r="O13" s="327">
        <v>8</v>
      </c>
      <c r="P13" s="322">
        <v>0</v>
      </c>
      <c r="Q13" s="323">
        <v>0</v>
      </c>
      <c r="R13" s="324">
        <v>0</v>
      </c>
      <c r="S13" s="327">
        <v>13</v>
      </c>
      <c r="T13" s="322">
        <v>2</v>
      </c>
      <c r="U13" s="324">
        <v>11</v>
      </c>
      <c r="V13" s="325">
        <v>11</v>
      </c>
      <c r="W13" s="323">
        <v>0</v>
      </c>
      <c r="X13" s="323">
        <v>0</v>
      </c>
      <c r="Y13" s="323">
        <v>10</v>
      </c>
      <c r="Z13" s="323">
        <v>0</v>
      </c>
      <c r="AA13" s="324">
        <v>1</v>
      </c>
    </row>
    <row r="14" spans="2:27" s="281" customFormat="1" ht="13.5" customHeight="1">
      <c r="B14" s="714" t="s">
        <v>353</v>
      </c>
      <c r="C14" s="320" t="s">
        <v>51</v>
      </c>
      <c r="D14" s="328">
        <v>12927</v>
      </c>
      <c r="E14" s="329">
        <v>12880</v>
      </c>
      <c r="F14" s="330">
        <v>47</v>
      </c>
      <c r="G14" s="331">
        <v>900</v>
      </c>
      <c r="H14" s="329">
        <v>12</v>
      </c>
      <c r="I14" s="329">
        <v>104</v>
      </c>
      <c r="J14" s="332">
        <v>784</v>
      </c>
      <c r="K14" s="328">
        <v>59</v>
      </c>
      <c r="L14" s="329">
        <v>30</v>
      </c>
      <c r="M14" s="329">
        <v>40</v>
      </c>
      <c r="N14" s="330">
        <v>771</v>
      </c>
      <c r="O14" s="333">
        <v>1495</v>
      </c>
      <c r="P14" s="328">
        <v>0</v>
      </c>
      <c r="Q14" s="329">
        <v>0</v>
      </c>
      <c r="R14" s="330">
        <v>0</v>
      </c>
      <c r="S14" s="333">
        <v>10532</v>
      </c>
      <c r="T14" s="328">
        <v>106</v>
      </c>
      <c r="U14" s="330">
        <v>10426</v>
      </c>
      <c r="V14" s="331">
        <v>10426</v>
      </c>
      <c r="W14" s="329">
        <v>0</v>
      </c>
      <c r="X14" s="329">
        <v>75</v>
      </c>
      <c r="Y14" s="329">
        <v>0</v>
      </c>
      <c r="Z14" s="329">
        <v>10347</v>
      </c>
      <c r="AA14" s="330">
        <v>4</v>
      </c>
    </row>
    <row r="15" spans="2:27" s="277" customFormat="1" ht="13.5" customHeight="1">
      <c r="B15" s="712"/>
      <c r="C15" s="319" t="s">
        <v>335</v>
      </c>
      <c r="D15" s="282">
        <v>7320</v>
      </c>
      <c r="E15" s="288">
        <v>7204</v>
      </c>
      <c r="F15" s="289">
        <v>116</v>
      </c>
      <c r="G15" s="285">
        <v>519</v>
      </c>
      <c r="H15" s="288">
        <v>51</v>
      </c>
      <c r="I15" s="288">
        <v>372</v>
      </c>
      <c r="J15" s="290">
        <v>96</v>
      </c>
      <c r="K15" s="291">
        <v>70</v>
      </c>
      <c r="L15" s="288">
        <v>230</v>
      </c>
      <c r="M15" s="288">
        <v>110</v>
      </c>
      <c r="N15" s="289">
        <v>109</v>
      </c>
      <c r="O15" s="292">
        <v>15</v>
      </c>
      <c r="P15" s="282">
        <v>0</v>
      </c>
      <c r="Q15" s="288">
        <v>0</v>
      </c>
      <c r="R15" s="289">
        <v>0</v>
      </c>
      <c r="S15" s="296">
        <v>6786</v>
      </c>
      <c r="T15" s="291">
        <v>859</v>
      </c>
      <c r="U15" s="289">
        <v>5927</v>
      </c>
      <c r="V15" s="285">
        <v>5927</v>
      </c>
      <c r="W15" s="297">
        <v>2</v>
      </c>
      <c r="X15" s="297">
        <v>1</v>
      </c>
      <c r="Y15" s="297">
        <v>5910</v>
      </c>
      <c r="Z15" s="297">
        <v>3</v>
      </c>
      <c r="AA15" s="298">
        <v>11</v>
      </c>
    </row>
    <row r="16" spans="2:27" s="281" customFormat="1" ht="13.5" customHeight="1">
      <c r="B16" s="712"/>
      <c r="C16" s="319" t="s">
        <v>336</v>
      </c>
      <c r="D16" s="282">
        <v>0</v>
      </c>
      <c r="E16" s="283">
        <v>0</v>
      </c>
      <c r="F16" s="284">
        <v>0</v>
      </c>
      <c r="G16" s="285">
        <v>0</v>
      </c>
      <c r="H16" s="283">
        <v>0</v>
      </c>
      <c r="I16" s="283">
        <v>0</v>
      </c>
      <c r="J16" s="286">
        <v>0</v>
      </c>
      <c r="K16" s="282">
        <v>0</v>
      </c>
      <c r="L16" s="283">
        <v>0</v>
      </c>
      <c r="M16" s="283">
        <v>0</v>
      </c>
      <c r="N16" s="284">
        <v>0</v>
      </c>
      <c r="O16" s="287">
        <v>0</v>
      </c>
      <c r="P16" s="282">
        <v>0</v>
      </c>
      <c r="Q16" s="283">
        <v>0</v>
      </c>
      <c r="R16" s="284">
        <v>0</v>
      </c>
      <c r="S16" s="287">
        <v>0</v>
      </c>
      <c r="T16" s="282">
        <v>0</v>
      </c>
      <c r="U16" s="284">
        <v>0</v>
      </c>
      <c r="V16" s="285">
        <v>0</v>
      </c>
      <c r="W16" s="283">
        <v>0</v>
      </c>
      <c r="X16" s="283">
        <v>0</v>
      </c>
      <c r="Y16" s="283">
        <v>0</v>
      </c>
      <c r="Z16" s="283">
        <v>0</v>
      </c>
      <c r="AA16" s="284">
        <v>0</v>
      </c>
    </row>
    <row r="17" spans="2:27" s="281" customFormat="1" ht="13.5" customHeight="1" thickBot="1">
      <c r="B17" s="713"/>
      <c r="C17" s="321" t="s">
        <v>334</v>
      </c>
      <c r="D17" s="322">
        <v>156</v>
      </c>
      <c r="E17" s="323">
        <v>145</v>
      </c>
      <c r="F17" s="324">
        <v>11</v>
      </c>
      <c r="G17" s="325">
        <v>139</v>
      </c>
      <c r="H17" s="323">
        <v>19</v>
      </c>
      <c r="I17" s="323">
        <v>100</v>
      </c>
      <c r="J17" s="326">
        <v>20</v>
      </c>
      <c r="K17" s="322">
        <v>23</v>
      </c>
      <c r="L17" s="323">
        <v>38</v>
      </c>
      <c r="M17" s="323">
        <v>78</v>
      </c>
      <c r="N17" s="324">
        <v>0</v>
      </c>
      <c r="O17" s="327">
        <v>9</v>
      </c>
      <c r="P17" s="322">
        <v>0</v>
      </c>
      <c r="Q17" s="323">
        <v>0</v>
      </c>
      <c r="R17" s="324">
        <v>6</v>
      </c>
      <c r="S17" s="327">
        <v>8</v>
      </c>
      <c r="T17" s="322">
        <v>8</v>
      </c>
      <c r="U17" s="324">
        <v>0</v>
      </c>
      <c r="V17" s="325">
        <v>0</v>
      </c>
      <c r="W17" s="323">
        <v>0</v>
      </c>
      <c r="X17" s="323">
        <v>0</v>
      </c>
      <c r="Y17" s="323">
        <v>0</v>
      </c>
      <c r="Z17" s="323">
        <v>0</v>
      </c>
      <c r="AA17" s="324">
        <v>0</v>
      </c>
    </row>
    <row r="18" spans="2:27" s="281" customFormat="1" ht="13.5" customHeight="1" thickTop="1">
      <c r="B18" s="708" t="s">
        <v>93</v>
      </c>
      <c r="C18" s="381" t="s">
        <v>51</v>
      </c>
      <c r="D18" s="382">
        <f>D6+D10++D14</f>
        <v>152910</v>
      </c>
      <c r="E18" s="383">
        <f aca="true" t="shared" si="0" ref="E18:AA18">E6+E10++E14</f>
        <v>152346</v>
      </c>
      <c r="F18" s="384">
        <f t="shared" si="0"/>
        <v>564</v>
      </c>
      <c r="G18" s="394">
        <f t="shared" si="0"/>
        <v>4540</v>
      </c>
      <c r="H18" s="383">
        <f t="shared" si="0"/>
        <v>201</v>
      </c>
      <c r="I18" s="383">
        <f t="shared" si="0"/>
        <v>3229</v>
      </c>
      <c r="J18" s="395">
        <f t="shared" si="0"/>
        <v>1110</v>
      </c>
      <c r="K18" s="394">
        <f t="shared" si="0"/>
        <v>664</v>
      </c>
      <c r="L18" s="383">
        <f t="shared" si="0"/>
        <v>1267</v>
      </c>
      <c r="M18" s="383">
        <f t="shared" si="0"/>
        <v>1000</v>
      </c>
      <c r="N18" s="395">
        <f t="shared" si="0"/>
        <v>1609</v>
      </c>
      <c r="O18" s="396">
        <f t="shared" si="0"/>
        <v>5441</v>
      </c>
      <c r="P18" s="394">
        <f t="shared" si="0"/>
        <v>14981</v>
      </c>
      <c r="Q18" s="383">
        <f t="shared" si="0"/>
        <v>2115</v>
      </c>
      <c r="R18" s="395">
        <f t="shared" si="0"/>
        <v>12866</v>
      </c>
      <c r="S18" s="396">
        <f t="shared" si="0"/>
        <v>127948</v>
      </c>
      <c r="T18" s="394">
        <f t="shared" si="0"/>
        <v>2656</v>
      </c>
      <c r="U18" s="395">
        <f t="shared" si="0"/>
        <v>125292</v>
      </c>
      <c r="V18" s="394">
        <f t="shared" si="0"/>
        <v>125302</v>
      </c>
      <c r="W18" s="383">
        <f t="shared" si="0"/>
        <v>154</v>
      </c>
      <c r="X18" s="383">
        <f t="shared" si="0"/>
        <v>324</v>
      </c>
      <c r="Y18" s="383">
        <f t="shared" si="0"/>
        <v>19</v>
      </c>
      <c r="Z18" s="383">
        <f t="shared" si="0"/>
        <v>44548</v>
      </c>
      <c r="AA18" s="395">
        <f t="shared" si="0"/>
        <v>80260</v>
      </c>
    </row>
    <row r="19" spans="2:27" s="281" customFormat="1" ht="13.5" customHeight="1">
      <c r="B19" s="709"/>
      <c r="C19" s="385" t="s">
        <v>335</v>
      </c>
      <c r="D19" s="386">
        <f>D7+D11++D15</f>
        <v>12904</v>
      </c>
      <c r="E19" s="387">
        <f aca="true" t="shared" si="1" ref="E19:AA19">E7+E11++E15</f>
        <v>12277</v>
      </c>
      <c r="F19" s="388">
        <f t="shared" si="1"/>
        <v>627</v>
      </c>
      <c r="G19" s="380">
        <f t="shared" si="1"/>
        <v>2706</v>
      </c>
      <c r="H19" s="387">
        <f t="shared" si="1"/>
        <v>253</v>
      </c>
      <c r="I19" s="387">
        <f t="shared" si="1"/>
        <v>2155</v>
      </c>
      <c r="J19" s="398">
        <f t="shared" si="1"/>
        <v>298</v>
      </c>
      <c r="K19" s="380">
        <f t="shared" si="1"/>
        <v>906</v>
      </c>
      <c r="L19" s="387">
        <f t="shared" si="1"/>
        <v>729</v>
      </c>
      <c r="M19" s="387">
        <f t="shared" si="1"/>
        <v>494</v>
      </c>
      <c r="N19" s="398">
        <f t="shared" si="1"/>
        <v>577</v>
      </c>
      <c r="O19" s="399">
        <f t="shared" si="1"/>
        <v>169</v>
      </c>
      <c r="P19" s="380">
        <f t="shared" si="1"/>
        <v>4</v>
      </c>
      <c r="Q19" s="387">
        <f t="shared" si="1"/>
        <v>1</v>
      </c>
      <c r="R19" s="398">
        <f t="shared" si="1"/>
        <v>3</v>
      </c>
      <c r="S19" s="399">
        <f t="shared" si="1"/>
        <v>10027</v>
      </c>
      <c r="T19" s="380">
        <f t="shared" si="1"/>
        <v>2600</v>
      </c>
      <c r="U19" s="398">
        <f t="shared" si="1"/>
        <v>7426</v>
      </c>
      <c r="V19" s="380">
        <f t="shared" si="1"/>
        <v>7426</v>
      </c>
      <c r="W19" s="387">
        <f t="shared" si="1"/>
        <v>3</v>
      </c>
      <c r="X19" s="387">
        <f t="shared" si="1"/>
        <v>71</v>
      </c>
      <c r="Y19" s="387">
        <f t="shared" si="1"/>
        <v>7287</v>
      </c>
      <c r="Z19" s="387">
        <f t="shared" si="1"/>
        <v>3</v>
      </c>
      <c r="AA19" s="398">
        <f t="shared" si="1"/>
        <v>63</v>
      </c>
    </row>
    <row r="20" spans="2:27" s="281" customFormat="1" ht="13.5" customHeight="1">
      <c r="B20" s="709"/>
      <c r="C20" s="389" t="s">
        <v>336</v>
      </c>
      <c r="D20" s="386">
        <f>D8+D12++D16</f>
        <v>31</v>
      </c>
      <c r="E20" s="387">
        <f aca="true" t="shared" si="2" ref="E20:AA20">E8+E12++E16</f>
        <v>16</v>
      </c>
      <c r="F20" s="388">
        <f t="shared" si="2"/>
        <v>15</v>
      </c>
      <c r="G20" s="380">
        <f t="shared" si="2"/>
        <v>17</v>
      </c>
      <c r="H20" s="387">
        <f t="shared" si="2"/>
        <v>3</v>
      </c>
      <c r="I20" s="387">
        <f t="shared" si="2"/>
        <v>7</v>
      </c>
      <c r="J20" s="398">
        <f t="shared" si="2"/>
        <v>7</v>
      </c>
      <c r="K20" s="380">
        <f t="shared" si="2"/>
        <v>12</v>
      </c>
      <c r="L20" s="387">
        <f t="shared" si="2"/>
        <v>1</v>
      </c>
      <c r="M20" s="387">
        <f t="shared" si="2"/>
        <v>4</v>
      </c>
      <c r="N20" s="398">
        <f t="shared" si="2"/>
        <v>0</v>
      </c>
      <c r="O20" s="399">
        <f t="shared" si="2"/>
        <v>0</v>
      </c>
      <c r="P20" s="380">
        <f t="shared" si="2"/>
        <v>0</v>
      </c>
      <c r="Q20" s="387">
        <f t="shared" si="2"/>
        <v>0</v>
      </c>
      <c r="R20" s="398">
        <f t="shared" si="2"/>
        <v>0</v>
      </c>
      <c r="S20" s="399">
        <f t="shared" si="2"/>
        <v>14</v>
      </c>
      <c r="T20" s="380">
        <f t="shared" si="2"/>
        <v>12</v>
      </c>
      <c r="U20" s="398">
        <f t="shared" si="2"/>
        <v>2</v>
      </c>
      <c r="V20" s="380">
        <f t="shared" si="2"/>
        <v>2</v>
      </c>
      <c r="W20" s="387">
        <f t="shared" si="2"/>
        <v>0</v>
      </c>
      <c r="X20" s="387">
        <f t="shared" si="2"/>
        <v>1</v>
      </c>
      <c r="Y20" s="387">
        <f t="shared" si="2"/>
        <v>0</v>
      </c>
      <c r="Z20" s="387">
        <f t="shared" si="2"/>
        <v>0</v>
      </c>
      <c r="AA20" s="398">
        <f t="shared" si="2"/>
        <v>1</v>
      </c>
    </row>
    <row r="21" spans="2:27" ht="14.25" customHeight="1" thickBot="1">
      <c r="B21" s="710"/>
      <c r="C21" s="390" t="s">
        <v>334</v>
      </c>
      <c r="D21" s="391">
        <f>D9+D13++D17</f>
        <v>436</v>
      </c>
      <c r="E21" s="392">
        <f aca="true" t="shared" si="3" ref="E21:AA21">E9+E13++E17</f>
        <v>381</v>
      </c>
      <c r="F21" s="393">
        <f t="shared" si="3"/>
        <v>55</v>
      </c>
      <c r="G21" s="397">
        <f t="shared" si="3"/>
        <v>304</v>
      </c>
      <c r="H21" s="392">
        <f t="shared" si="3"/>
        <v>37</v>
      </c>
      <c r="I21" s="392">
        <f t="shared" si="3"/>
        <v>220</v>
      </c>
      <c r="J21" s="400">
        <f t="shared" si="3"/>
        <v>47</v>
      </c>
      <c r="K21" s="397">
        <f t="shared" si="3"/>
        <v>70</v>
      </c>
      <c r="L21" s="392">
        <f t="shared" si="3"/>
        <v>59</v>
      </c>
      <c r="M21" s="392">
        <f t="shared" si="3"/>
        <v>126</v>
      </c>
      <c r="N21" s="400">
        <f t="shared" si="3"/>
        <v>49</v>
      </c>
      <c r="O21" s="401">
        <f t="shared" si="3"/>
        <v>23</v>
      </c>
      <c r="P21" s="397">
        <f t="shared" si="3"/>
        <v>4</v>
      </c>
      <c r="Q21" s="392">
        <f t="shared" si="3"/>
        <v>0</v>
      </c>
      <c r="R21" s="400">
        <f t="shared" si="3"/>
        <v>10</v>
      </c>
      <c r="S21" s="401">
        <f t="shared" si="3"/>
        <v>105</v>
      </c>
      <c r="T21" s="397">
        <f t="shared" si="3"/>
        <v>34</v>
      </c>
      <c r="U21" s="400">
        <f t="shared" si="3"/>
        <v>71</v>
      </c>
      <c r="V21" s="397">
        <f t="shared" si="3"/>
        <v>71</v>
      </c>
      <c r="W21" s="392">
        <f t="shared" si="3"/>
        <v>0</v>
      </c>
      <c r="X21" s="392">
        <f t="shared" si="3"/>
        <v>0</v>
      </c>
      <c r="Y21" s="392">
        <f t="shared" si="3"/>
        <v>10</v>
      </c>
      <c r="Z21" s="392">
        <f t="shared" si="3"/>
        <v>0</v>
      </c>
      <c r="AA21" s="400">
        <f t="shared" si="3"/>
        <v>61</v>
      </c>
    </row>
    <row r="22" ht="13.5" thickTop="1"/>
  </sheetData>
  <sheetProtection/>
  <mergeCells count="37">
    <mergeCell ref="B2:B5"/>
    <mergeCell ref="C2:C5"/>
    <mergeCell ref="D2:F3"/>
    <mergeCell ref="G2:J2"/>
    <mergeCell ref="K2:N2"/>
    <mergeCell ref="D4:D5"/>
    <mergeCell ref="E4:E5"/>
    <mergeCell ref="F4:F5"/>
    <mergeCell ref="H4:H5"/>
    <mergeCell ref="I4:I5"/>
    <mergeCell ref="H3:J3"/>
    <mergeCell ref="K3:K5"/>
    <mergeCell ref="L3:L5"/>
    <mergeCell ref="O2:O5"/>
    <mergeCell ref="J4:J5"/>
    <mergeCell ref="M3:M5"/>
    <mergeCell ref="N3:N5"/>
    <mergeCell ref="Z4:Z5"/>
    <mergeCell ref="P3:P5"/>
    <mergeCell ref="Q3:R3"/>
    <mergeCell ref="T3:T5"/>
    <mergeCell ref="U3:U5"/>
    <mergeCell ref="W3:AA3"/>
    <mergeCell ref="S2:S5"/>
    <mergeCell ref="T2:U2"/>
    <mergeCell ref="V2:AA2"/>
    <mergeCell ref="P2:R2"/>
    <mergeCell ref="B18:B21"/>
    <mergeCell ref="AA4:AA5"/>
    <mergeCell ref="B6:B9"/>
    <mergeCell ref="B10:B13"/>
    <mergeCell ref="B14:B17"/>
    <mergeCell ref="Q4:Q5"/>
    <mergeCell ref="R4:R5"/>
    <mergeCell ref="W4:W5"/>
    <mergeCell ref="X4:X5"/>
    <mergeCell ref="Y4:Y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B1:U32"/>
  <sheetViews>
    <sheetView view="pageBreakPreview" zoomScale="70" zoomScaleNormal="75" zoomScaleSheetLayoutView="70" zoomScalePageLayoutView="0" workbookViewId="0" topLeftCell="A1">
      <pane xSplit="4" ySplit="6" topLeftCell="E7" activePane="bottomRight" state="frozen"/>
      <selection pane="topLeft" activeCell="L16" sqref="L16"/>
      <selection pane="topRight" activeCell="L16" sqref="L16"/>
      <selection pane="bottomLeft" activeCell="L16" sqref="L16"/>
      <selection pane="bottomRight" activeCell="B23" sqref="B23:N23"/>
    </sheetView>
  </sheetViews>
  <sheetFormatPr defaultColWidth="9.00390625" defaultRowHeight="13.5"/>
  <cols>
    <col min="1" max="1" width="2.75390625" style="39" customWidth="1"/>
    <col min="2" max="3" width="2.625" style="39" customWidth="1"/>
    <col min="4" max="4" width="58.50390625" style="39" customWidth="1"/>
    <col min="5" max="5" width="9.50390625" style="114" customWidth="1"/>
    <col min="6" max="6" width="8.75390625" style="114" customWidth="1"/>
    <col min="7" max="7" width="7.375" style="39" customWidth="1"/>
    <col min="8" max="8" width="8.75390625" style="114" customWidth="1"/>
    <col min="9" max="9" width="7.00390625" style="39" customWidth="1"/>
    <col min="10" max="10" width="8.75390625" style="114" customWidth="1"/>
    <col min="11" max="11" width="7.375" style="39" customWidth="1"/>
    <col min="12" max="12" width="8.75390625" style="114" customWidth="1"/>
    <col min="13" max="13" width="7.75390625" style="39" customWidth="1"/>
    <col min="14" max="14" width="8.75390625" style="114" customWidth="1"/>
    <col min="15" max="15" width="7.625" style="39" customWidth="1"/>
    <col min="16" max="17" width="8.75390625" style="114" customWidth="1"/>
    <col min="18" max="18" width="19.50390625" style="114" customWidth="1"/>
    <col min="19" max="16384" width="9.00390625" style="39" customWidth="1"/>
  </cols>
  <sheetData>
    <row r="1" spans="2:18" s="2" customFormat="1" ht="18" customHeight="1">
      <c r="B1" s="1" t="s">
        <v>4</v>
      </c>
      <c r="C1" s="1"/>
      <c r="D1" s="1"/>
      <c r="E1" s="106"/>
      <c r="F1" s="106"/>
      <c r="G1" s="1"/>
      <c r="H1" s="106"/>
      <c r="I1" s="1"/>
      <c r="J1" s="106"/>
      <c r="K1" s="1"/>
      <c r="L1" s="106"/>
      <c r="M1" s="1"/>
      <c r="N1" s="106"/>
      <c r="O1" s="1"/>
      <c r="P1" s="106"/>
      <c r="Q1" s="130"/>
      <c r="R1" s="130"/>
    </row>
    <row r="2" spans="2:18" s="2" customFormat="1" ht="18" customHeight="1">
      <c r="B2" s="483" t="s">
        <v>357</v>
      </c>
      <c r="C2" s="483"/>
      <c r="D2" s="483"/>
      <c r="E2" s="483"/>
      <c r="F2" s="483"/>
      <c r="G2" s="483"/>
      <c r="H2" s="483"/>
      <c r="I2" s="483"/>
      <c r="J2" s="483"/>
      <c r="K2" s="483"/>
      <c r="L2" s="483"/>
      <c r="M2" s="483"/>
      <c r="N2" s="483"/>
      <c r="O2" s="483"/>
      <c r="P2" s="483"/>
      <c r="Q2" s="483"/>
      <c r="R2" s="483"/>
    </row>
    <row r="3" spans="2:16" ht="18" customHeight="1">
      <c r="B3" s="40"/>
      <c r="C3" s="40"/>
      <c r="D3" s="40"/>
      <c r="E3" s="107"/>
      <c r="F3" s="107"/>
      <c r="G3" s="40"/>
      <c r="H3" s="107"/>
      <c r="I3" s="40"/>
      <c r="J3" s="107"/>
      <c r="K3" s="40"/>
      <c r="L3" s="107"/>
      <c r="M3" s="40"/>
      <c r="N3" s="107"/>
      <c r="O3" s="40"/>
      <c r="P3" s="107"/>
    </row>
    <row r="4" spans="2:18" ht="17.25" customHeight="1">
      <c r="B4" s="477" t="s">
        <v>5</v>
      </c>
      <c r="C4" s="478"/>
      <c r="D4" s="491"/>
      <c r="E4" s="498" t="s">
        <v>1</v>
      </c>
      <c r="F4" s="502" t="s">
        <v>32</v>
      </c>
      <c r="G4" s="503"/>
      <c r="H4" s="503"/>
      <c r="I4" s="503"/>
      <c r="J4" s="503"/>
      <c r="K4" s="503"/>
      <c r="L4" s="503"/>
      <c r="M4" s="503"/>
      <c r="N4" s="503"/>
      <c r="O4" s="503"/>
      <c r="P4" s="489" t="s">
        <v>22</v>
      </c>
      <c r="Q4" s="489" t="s">
        <v>2</v>
      </c>
      <c r="R4" s="484" t="s">
        <v>40</v>
      </c>
    </row>
    <row r="5" spans="2:18" ht="26.25" customHeight="1">
      <c r="B5" s="492"/>
      <c r="C5" s="493"/>
      <c r="D5" s="494"/>
      <c r="E5" s="499"/>
      <c r="F5" s="135"/>
      <c r="G5" s="15"/>
      <c r="H5" s="502" t="s">
        <v>33</v>
      </c>
      <c r="I5" s="505"/>
      <c r="J5" s="504" t="s">
        <v>34</v>
      </c>
      <c r="K5" s="505"/>
      <c r="L5" s="504" t="s">
        <v>35</v>
      </c>
      <c r="M5" s="505"/>
      <c r="N5" s="504" t="s">
        <v>36</v>
      </c>
      <c r="O5" s="505"/>
      <c r="P5" s="490"/>
      <c r="Q5" s="490"/>
      <c r="R5" s="485"/>
    </row>
    <row r="6" spans="2:18" ht="17.25" customHeight="1">
      <c r="B6" s="495"/>
      <c r="C6" s="496"/>
      <c r="D6" s="497"/>
      <c r="E6" s="136" t="s">
        <v>6</v>
      </c>
      <c r="F6" s="137" t="s">
        <v>6</v>
      </c>
      <c r="G6" s="17" t="s">
        <v>7</v>
      </c>
      <c r="H6" s="139" t="s">
        <v>6</v>
      </c>
      <c r="I6" s="80" t="s">
        <v>7</v>
      </c>
      <c r="J6" s="137" t="s">
        <v>6</v>
      </c>
      <c r="K6" s="17" t="s">
        <v>7</v>
      </c>
      <c r="L6" s="137" t="s">
        <v>6</v>
      </c>
      <c r="M6" s="17" t="s">
        <v>7</v>
      </c>
      <c r="N6" s="139" t="s">
        <v>6</v>
      </c>
      <c r="O6" s="80" t="s">
        <v>7</v>
      </c>
      <c r="P6" s="131" t="s">
        <v>6</v>
      </c>
      <c r="Q6" s="131" t="s">
        <v>6</v>
      </c>
      <c r="R6" s="147" t="s">
        <v>20</v>
      </c>
    </row>
    <row r="7" spans="2:18" ht="22.5" customHeight="1">
      <c r="B7" s="506" t="s">
        <v>8</v>
      </c>
      <c r="C7" s="507"/>
      <c r="D7" s="508"/>
      <c r="E7" s="109">
        <f>SUM(E8+E17)</f>
        <v>14053</v>
      </c>
      <c r="F7" s="117">
        <f>SUM(F8+F17)</f>
        <v>6805</v>
      </c>
      <c r="G7" s="45">
        <v>100</v>
      </c>
      <c r="H7" s="121">
        <f>SUM(H8+H17)</f>
        <v>1509</v>
      </c>
      <c r="I7" s="58">
        <f aca="true" t="shared" si="0" ref="I7:I20">H7/F7*100</f>
        <v>22.174871418074947</v>
      </c>
      <c r="J7" s="126">
        <f>SUM(J8+J17)</f>
        <v>4088</v>
      </c>
      <c r="K7" s="59">
        <f aca="true" t="shared" si="1" ref="K7:K20">J7/F7*100</f>
        <v>60.07347538574578</v>
      </c>
      <c r="L7" s="126">
        <f>SUM(L8+L17)</f>
        <v>1085</v>
      </c>
      <c r="M7" s="59">
        <f aca="true" t="shared" si="2" ref="M7:M13">L7/F7*100</f>
        <v>15.94415870683321</v>
      </c>
      <c r="N7" s="122">
        <f>SUM(N8+N17)</f>
        <v>123</v>
      </c>
      <c r="O7" s="58">
        <f aca="true" t="shared" si="3" ref="O7:O13">N7/F7*100</f>
        <v>1.807494489346069</v>
      </c>
      <c r="P7" s="132">
        <f>SUM(P8+P17)</f>
        <v>6267</v>
      </c>
      <c r="Q7" s="132">
        <f>SUM(Q8+Q17)</f>
        <v>958</v>
      </c>
      <c r="R7" s="148">
        <f>SUM(R8+R17)</f>
        <v>23</v>
      </c>
    </row>
    <row r="8" spans="2:18" ht="22.5" customHeight="1">
      <c r="B8" s="472" t="s">
        <v>26</v>
      </c>
      <c r="C8" s="473"/>
      <c r="D8" s="473"/>
      <c r="E8" s="110">
        <f>SUM('別表4-1'!C10)</f>
        <v>13561</v>
      </c>
      <c r="F8" s="117">
        <f>SUM('別表4-1'!P10)</f>
        <v>6442</v>
      </c>
      <c r="G8" s="47">
        <v>100</v>
      </c>
      <c r="H8" s="122">
        <f>SUM('別表4-1'!R10)</f>
        <v>1273</v>
      </c>
      <c r="I8" s="58">
        <f t="shared" si="0"/>
        <v>19.760943806271346</v>
      </c>
      <c r="J8" s="126">
        <f>SUM('別表4-1'!T10)</f>
        <v>3993</v>
      </c>
      <c r="K8" s="59">
        <f t="shared" si="1"/>
        <v>61.98385594535858</v>
      </c>
      <c r="L8" s="126">
        <f>SUM('別表4-1'!V10)</f>
        <v>1057</v>
      </c>
      <c r="M8" s="59">
        <f t="shared" si="2"/>
        <v>16.407947842285004</v>
      </c>
      <c r="N8" s="122">
        <f>SUM('別表4-1'!X10)</f>
        <v>119</v>
      </c>
      <c r="O8" s="58">
        <f t="shared" si="3"/>
        <v>1.8472524060850668</v>
      </c>
      <c r="P8" s="126">
        <f>SUM('別表4-1'!Z10)</f>
        <v>6191</v>
      </c>
      <c r="Q8" s="126">
        <f>SUM('別表4-1'!AA10)</f>
        <v>911</v>
      </c>
      <c r="R8" s="149">
        <f>SUM('別表4-1'!AB10)</f>
        <v>17</v>
      </c>
    </row>
    <row r="9" spans="2:18" ht="22.5" customHeight="1">
      <c r="B9" s="20"/>
      <c r="C9" s="4" t="s">
        <v>30</v>
      </c>
      <c r="D9" s="7" t="s">
        <v>51</v>
      </c>
      <c r="E9" s="356">
        <f>'別表4-2'!C10</f>
        <v>13404</v>
      </c>
      <c r="F9" s="357">
        <f>SUM('別表4-2'!P10)</f>
        <v>6410</v>
      </c>
      <c r="G9" s="358">
        <v>100</v>
      </c>
      <c r="H9" s="359">
        <f>'別表4-2'!R10</f>
        <v>1258</v>
      </c>
      <c r="I9" s="360">
        <f t="shared" si="0"/>
        <v>19.625585023400934</v>
      </c>
      <c r="J9" s="361">
        <f>'別表4-2'!T10</f>
        <v>3977</v>
      </c>
      <c r="K9" s="362">
        <f t="shared" si="1"/>
        <v>62.043681747269886</v>
      </c>
      <c r="L9" s="361">
        <f>'別表4-2'!V10</f>
        <v>1056</v>
      </c>
      <c r="M9" s="362">
        <f t="shared" si="2"/>
        <v>16.474258970358814</v>
      </c>
      <c r="N9" s="359">
        <f>'別表4-2'!X10</f>
        <v>119</v>
      </c>
      <c r="O9" s="360">
        <f t="shared" si="3"/>
        <v>1.8564742589703587</v>
      </c>
      <c r="P9" s="361">
        <f>'別表4-2'!Z10</f>
        <v>6066</v>
      </c>
      <c r="Q9" s="361">
        <f>'別表4-2'!AA10</f>
        <v>911</v>
      </c>
      <c r="R9" s="150">
        <f>'別表4-2'!AB10</f>
        <v>17</v>
      </c>
    </row>
    <row r="10" spans="2:18" ht="22.5" customHeight="1">
      <c r="B10" s="20"/>
      <c r="C10" s="6"/>
      <c r="D10" s="18" t="s">
        <v>359</v>
      </c>
      <c r="E10" s="351">
        <v>3503</v>
      </c>
      <c r="F10" s="462">
        <v>480</v>
      </c>
      <c r="G10" s="134">
        <v>100</v>
      </c>
      <c r="H10" s="352">
        <v>193</v>
      </c>
      <c r="I10" s="353">
        <f t="shared" si="0"/>
        <v>40.208333333333336</v>
      </c>
      <c r="J10" s="354">
        <v>143</v>
      </c>
      <c r="K10" s="355">
        <f t="shared" si="1"/>
        <v>29.791666666666668</v>
      </c>
      <c r="L10" s="354">
        <v>112</v>
      </c>
      <c r="M10" s="355">
        <f>L10/F10*100</f>
        <v>23.333333333333332</v>
      </c>
      <c r="N10" s="352">
        <v>32</v>
      </c>
      <c r="O10" s="353">
        <f>N10/F10*100</f>
        <v>6.666666666666667</v>
      </c>
      <c r="P10" s="354">
        <v>2889</v>
      </c>
      <c r="Q10" s="354">
        <v>126</v>
      </c>
      <c r="R10" s="351">
        <v>8</v>
      </c>
    </row>
    <row r="11" spans="2:18" ht="22.5" customHeight="1">
      <c r="B11" s="20"/>
      <c r="C11" s="6"/>
      <c r="D11" s="18" t="s">
        <v>348</v>
      </c>
      <c r="E11" s="112">
        <v>2024</v>
      </c>
      <c r="F11" s="118">
        <v>1690</v>
      </c>
      <c r="G11" s="87">
        <v>100</v>
      </c>
      <c r="H11" s="124">
        <v>203</v>
      </c>
      <c r="I11" s="63">
        <f t="shared" si="0"/>
        <v>12.011834319526628</v>
      </c>
      <c r="J11" s="128">
        <v>1254</v>
      </c>
      <c r="K11" s="62">
        <f t="shared" si="1"/>
        <v>74.20118343195267</v>
      </c>
      <c r="L11" s="128">
        <v>229</v>
      </c>
      <c r="M11" s="62">
        <f>L11/F11*100</f>
        <v>13.550295857988164</v>
      </c>
      <c r="N11" s="124">
        <v>4</v>
      </c>
      <c r="O11" s="63">
        <f>N11/F11*100</f>
        <v>0.2366863905325444</v>
      </c>
      <c r="P11" s="128">
        <v>245</v>
      </c>
      <c r="Q11" s="128">
        <v>88</v>
      </c>
      <c r="R11" s="112">
        <v>1</v>
      </c>
    </row>
    <row r="12" spans="2:18" ht="22.5" customHeight="1">
      <c r="B12" s="20"/>
      <c r="C12" s="6"/>
      <c r="D12" s="22" t="s">
        <v>349</v>
      </c>
      <c r="E12" s="112">
        <v>1782</v>
      </c>
      <c r="F12" s="118">
        <v>1768</v>
      </c>
      <c r="G12" s="87">
        <v>100</v>
      </c>
      <c r="H12" s="124">
        <v>57</v>
      </c>
      <c r="I12" s="63">
        <f t="shared" si="0"/>
        <v>3.2239819004524892</v>
      </c>
      <c r="J12" s="128">
        <v>1437</v>
      </c>
      <c r="K12" s="62">
        <f t="shared" si="1"/>
        <v>81.27828054298642</v>
      </c>
      <c r="L12" s="128">
        <v>274</v>
      </c>
      <c r="M12" s="62">
        <f>L12/F12*100</f>
        <v>15.497737556561086</v>
      </c>
      <c r="N12" s="124">
        <v>0</v>
      </c>
      <c r="O12" s="63">
        <v>0</v>
      </c>
      <c r="P12" s="128">
        <v>11</v>
      </c>
      <c r="Q12" s="128">
        <v>3</v>
      </c>
      <c r="R12" s="112">
        <v>0</v>
      </c>
    </row>
    <row r="13" spans="2:18" ht="22.5" customHeight="1">
      <c r="B13" s="20"/>
      <c r="C13" s="8"/>
      <c r="D13" s="23" t="s">
        <v>9</v>
      </c>
      <c r="E13" s="113">
        <f>E9-E10-E11-E12</f>
        <v>6095</v>
      </c>
      <c r="F13" s="138">
        <f>SUM(F9-F10-F11-F12)</f>
        <v>2472</v>
      </c>
      <c r="G13" s="88">
        <v>100</v>
      </c>
      <c r="H13" s="125">
        <f>H9-H10-H11-H12</f>
        <v>805</v>
      </c>
      <c r="I13" s="65">
        <f t="shared" si="0"/>
        <v>32.56472491909385</v>
      </c>
      <c r="J13" s="129">
        <f>J9-J10-J11-J12</f>
        <v>1143</v>
      </c>
      <c r="K13" s="64">
        <f t="shared" si="1"/>
        <v>46.237864077669904</v>
      </c>
      <c r="L13" s="129">
        <f>L9-L10-L11-L12</f>
        <v>441</v>
      </c>
      <c r="M13" s="64">
        <f t="shared" si="2"/>
        <v>17.83980582524272</v>
      </c>
      <c r="N13" s="125">
        <f>N9-N10-N11-N12</f>
        <v>83</v>
      </c>
      <c r="O13" s="65">
        <f t="shared" si="3"/>
        <v>3.357605177993527</v>
      </c>
      <c r="P13" s="129">
        <f>P9-P10-P11-P12</f>
        <v>2921</v>
      </c>
      <c r="Q13" s="129">
        <f>Q9-Q10-Q11-Q12</f>
        <v>694</v>
      </c>
      <c r="R13" s="129">
        <f>R9-R10-R11-R12</f>
        <v>8</v>
      </c>
    </row>
    <row r="14" spans="2:18" ht="22.5" customHeight="1">
      <c r="B14" s="20"/>
      <c r="C14" s="6" t="s">
        <v>50</v>
      </c>
      <c r="D14" s="21" t="s">
        <v>52</v>
      </c>
      <c r="E14" s="111">
        <f>'別表4-3'!C10</f>
        <v>154</v>
      </c>
      <c r="F14" s="364">
        <f>SUM('別表4-3'!P10)</f>
        <v>30</v>
      </c>
      <c r="G14" s="86">
        <v>100</v>
      </c>
      <c r="H14" s="123">
        <f>'別表4-3'!R10</f>
        <v>14</v>
      </c>
      <c r="I14" s="61">
        <f t="shared" si="0"/>
        <v>46.666666666666664</v>
      </c>
      <c r="J14" s="127">
        <f>'別表4-3'!T10</f>
        <v>15</v>
      </c>
      <c r="K14" s="60">
        <f t="shared" si="1"/>
        <v>50</v>
      </c>
      <c r="L14" s="127">
        <f>'別表4-3'!V10</f>
        <v>1</v>
      </c>
      <c r="M14" s="60">
        <v>0</v>
      </c>
      <c r="N14" s="123">
        <f>'別表4-3'!X10</f>
        <v>0</v>
      </c>
      <c r="O14" s="61">
        <v>0</v>
      </c>
      <c r="P14" s="127">
        <f>'別表4-3'!Z10</f>
        <v>124</v>
      </c>
      <c r="Q14" s="127">
        <f>'別表4-3'!AA10</f>
        <v>0</v>
      </c>
      <c r="R14" s="151">
        <f>'別表4-3'!AB10</f>
        <v>0</v>
      </c>
    </row>
    <row r="15" spans="2:18" ht="22.5" customHeight="1">
      <c r="B15" s="20"/>
      <c r="C15" s="8"/>
      <c r="D15" s="23" t="s">
        <v>338</v>
      </c>
      <c r="E15" s="113">
        <v>153</v>
      </c>
      <c r="F15" s="363">
        <v>29</v>
      </c>
      <c r="G15" s="88">
        <v>100</v>
      </c>
      <c r="H15" s="125">
        <v>13</v>
      </c>
      <c r="I15" s="65">
        <f t="shared" si="0"/>
        <v>44.827586206896555</v>
      </c>
      <c r="J15" s="129">
        <v>15</v>
      </c>
      <c r="K15" s="64">
        <f t="shared" si="1"/>
        <v>51.724137931034484</v>
      </c>
      <c r="L15" s="129">
        <v>1</v>
      </c>
      <c r="M15" s="64">
        <f aca="true" t="shared" si="4" ref="M15:M20">L15/F15*100</f>
        <v>3.4482758620689653</v>
      </c>
      <c r="N15" s="125">
        <v>0</v>
      </c>
      <c r="O15" s="65">
        <f aca="true" t="shared" si="5" ref="O15:O20">N15/F15*100</f>
        <v>0</v>
      </c>
      <c r="P15" s="129">
        <v>124</v>
      </c>
      <c r="Q15" s="129">
        <v>0</v>
      </c>
      <c r="R15" s="113">
        <v>0</v>
      </c>
    </row>
    <row r="16" spans="2:18" ht="22.5" customHeight="1">
      <c r="B16" s="20"/>
      <c r="C16" s="6" t="s">
        <v>18</v>
      </c>
      <c r="D16" s="5"/>
      <c r="E16" s="313">
        <f>'別表4-4'!C10</f>
        <v>3</v>
      </c>
      <c r="F16" s="314">
        <f>'別表4-4'!D10</f>
        <v>2</v>
      </c>
      <c r="G16" s="47">
        <v>100</v>
      </c>
      <c r="H16" s="314">
        <f>'別表4-4'!R10</f>
        <v>1</v>
      </c>
      <c r="I16" s="46">
        <f t="shared" si="0"/>
        <v>50</v>
      </c>
      <c r="J16" s="314">
        <f>'別表4-4'!T10</f>
        <v>1</v>
      </c>
      <c r="K16" s="59">
        <f t="shared" si="1"/>
        <v>50</v>
      </c>
      <c r="L16" s="314">
        <f>'別表4-4'!V10</f>
        <v>0</v>
      </c>
      <c r="M16" s="59">
        <f t="shared" si="4"/>
        <v>0</v>
      </c>
      <c r="N16" s="314">
        <f>'別表4-4'!X10</f>
        <v>0</v>
      </c>
      <c r="O16" s="58">
        <f t="shared" si="5"/>
        <v>0</v>
      </c>
      <c r="P16" s="122">
        <f>'別表4-4'!Z10</f>
        <v>1</v>
      </c>
      <c r="Q16" s="122">
        <f>'別表4-4'!AA10</f>
        <v>0</v>
      </c>
      <c r="R16" s="110">
        <f>'別表4-4'!AB10</f>
        <v>0</v>
      </c>
    </row>
    <row r="17" spans="2:18" ht="22.5" customHeight="1">
      <c r="B17" s="474" t="s">
        <v>27</v>
      </c>
      <c r="C17" s="475"/>
      <c r="D17" s="486"/>
      <c r="E17" s="109">
        <f>SUM('別表4-5'!C10)</f>
        <v>492</v>
      </c>
      <c r="F17" s="312">
        <f>SUM('別表4-5'!P10)</f>
        <v>363</v>
      </c>
      <c r="G17" s="134">
        <v>100</v>
      </c>
      <c r="H17" s="121">
        <f>SUM('別表4-5'!R10)</f>
        <v>236</v>
      </c>
      <c r="I17" s="362">
        <f t="shared" si="0"/>
        <v>65.0137741046832</v>
      </c>
      <c r="J17" s="361">
        <f>SUM('別表4-5'!T10)</f>
        <v>95</v>
      </c>
      <c r="K17" s="362">
        <f t="shared" si="1"/>
        <v>26.170798898071624</v>
      </c>
      <c r="L17" s="132">
        <f>SUM('別表4-5'!V10)</f>
        <v>28</v>
      </c>
      <c r="M17" s="362">
        <f t="shared" si="4"/>
        <v>7.7134986225895315</v>
      </c>
      <c r="N17" s="359">
        <f>SUM('別表4-5'!X10)</f>
        <v>4</v>
      </c>
      <c r="O17" s="360">
        <f t="shared" si="5"/>
        <v>1.1019283746556474</v>
      </c>
      <c r="P17" s="132">
        <f>SUM('別表4-5'!Z10)</f>
        <v>76</v>
      </c>
      <c r="Q17" s="132">
        <f>SUM('別表4-5'!AA10)</f>
        <v>47</v>
      </c>
      <c r="R17" s="151">
        <f>SUM('別表4-5'!AB10)</f>
        <v>6</v>
      </c>
    </row>
    <row r="18" spans="2:18" ht="22.5" customHeight="1">
      <c r="B18" s="6"/>
      <c r="C18" s="7"/>
      <c r="D18" s="18" t="s">
        <v>337</v>
      </c>
      <c r="E18" s="141">
        <v>287</v>
      </c>
      <c r="F18" s="145">
        <v>227</v>
      </c>
      <c r="G18" s="134">
        <v>100</v>
      </c>
      <c r="H18" s="124">
        <v>123</v>
      </c>
      <c r="I18" s="353">
        <f t="shared" si="0"/>
        <v>54.18502202643172</v>
      </c>
      <c r="J18" s="352">
        <v>79</v>
      </c>
      <c r="K18" s="311">
        <f t="shared" si="1"/>
        <v>34.801762114537446</v>
      </c>
      <c r="L18" s="124">
        <v>22</v>
      </c>
      <c r="M18" s="62">
        <f t="shared" si="4"/>
        <v>9.691629955947137</v>
      </c>
      <c r="N18" s="124">
        <v>3</v>
      </c>
      <c r="O18" s="63">
        <f t="shared" si="5"/>
        <v>1.3215859030837005</v>
      </c>
      <c r="P18" s="133">
        <v>26</v>
      </c>
      <c r="Q18" s="133">
        <v>33</v>
      </c>
      <c r="R18" s="141">
        <v>1</v>
      </c>
    </row>
    <row r="19" spans="2:18" ht="22.5" customHeight="1">
      <c r="B19" s="6"/>
      <c r="C19" s="7"/>
      <c r="D19" s="22" t="s">
        <v>350</v>
      </c>
      <c r="E19" s="141">
        <v>76</v>
      </c>
      <c r="F19" s="145">
        <v>59</v>
      </c>
      <c r="G19" s="134">
        <v>100</v>
      </c>
      <c r="H19" s="124">
        <v>57</v>
      </c>
      <c r="I19" s="63">
        <f t="shared" si="0"/>
        <v>96.61016949152543</v>
      </c>
      <c r="J19" s="124">
        <v>2</v>
      </c>
      <c r="K19" s="311">
        <f t="shared" si="1"/>
        <v>3.389830508474576</v>
      </c>
      <c r="L19" s="124">
        <v>0</v>
      </c>
      <c r="M19" s="311">
        <f t="shared" si="4"/>
        <v>0</v>
      </c>
      <c r="N19" s="121">
        <v>0</v>
      </c>
      <c r="O19" s="310">
        <f t="shared" si="5"/>
        <v>0</v>
      </c>
      <c r="P19" s="133">
        <v>5</v>
      </c>
      <c r="Q19" s="133">
        <v>7</v>
      </c>
      <c r="R19" s="141">
        <v>5</v>
      </c>
    </row>
    <row r="20" spans="2:21" ht="22.5" customHeight="1">
      <c r="B20" s="8"/>
      <c r="C20" s="9"/>
      <c r="D20" s="23" t="s">
        <v>19</v>
      </c>
      <c r="E20" s="113">
        <f>SUM(E17-E18-E19)</f>
        <v>129</v>
      </c>
      <c r="F20" s="138">
        <f>SUM(F17-F18-F19)</f>
        <v>77</v>
      </c>
      <c r="G20" s="88">
        <v>100</v>
      </c>
      <c r="H20" s="125">
        <f>SUM(H17-H18-H19)</f>
        <v>56</v>
      </c>
      <c r="I20" s="63">
        <f t="shared" si="0"/>
        <v>72.72727272727273</v>
      </c>
      <c r="J20" s="140">
        <f>SUM(J17-J18-J19)</f>
        <v>14</v>
      </c>
      <c r="K20" s="311">
        <f t="shared" si="1"/>
        <v>18.181818181818183</v>
      </c>
      <c r="L20" s="140">
        <f>SUM(L17-L18-L19)</f>
        <v>6</v>
      </c>
      <c r="M20" s="311">
        <f t="shared" si="4"/>
        <v>7.792207792207792</v>
      </c>
      <c r="N20" s="125">
        <f>SUM(N17-N18-N19)</f>
        <v>1</v>
      </c>
      <c r="O20" s="310">
        <f t="shared" si="5"/>
        <v>1.2987012987012987</v>
      </c>
      <c r="P20" s="129">
        <f>SUM(P17-P18-P19)</f>
        <v>45</v>
      </c>
      <c r="Q20" s="129">
        <f>SUM(Q17-Q18-Q19)</f>
        <v>7</v>
      </c>
      <c r="R20" s="113">
        <f>SUM(R17-R18-R19)</f>
        <v>0</v>
      </c>
      <c r="S20" s="146"/>
      <c r="T20" s="146"/>
      <c r="U20" s="146"/>
    </row>
    <row r="21" spans="2:20" s="40" customFormat="1" ht="22.5" customHeight="1">
      <c r="B21" s="463" t="s">
        <v>360</v>
      </c>
      <c r="C21" s="463"/>
      <c r="D21" s="463"/>
      <c r="E21" s="463"/>
      <c r="F21" s="463"/>
      <c r="G21" s="463"/>
      <c r="H21" s="463"/>
      <c r="I21" s="463"/>
      <c r="J21" s="463"/>
      <c r="K21" s="463"/>
      <c r="L21" s="463"/>
      <c r="M21" s="463"/>
      <c r="N21" s="463"/>
      <c r="O21" s="463"/>
      <c r="P21" s="463"/>
      <c r="Q21" s="463"/>
      <c r="R21" s="463"/>
      <c r="S21" s="464"/>
      <c r="T21" s="464"/>
    </row>
    <row r="22" spans="2:20" s="40" customFormat="1" ht="22.5" customHeight="1">
      <c r="B22" s="464"/>
      <c r="C22" s="464"/>
      <c r="D22" s="464"/>
      <c r="E22" s="464"/>
      <c r="F22" s="464"/>
      <c r="G22" s="464"/>
      <c r="H22" s="464"/>
      <c r="I22" s="464"/>
      <c r="J22" s="464"/>
      <c r="K22" s="464"/>
      <c r="L22" s="464"/>
      <c r="M22" s="464"/>
      <c r="N22" s="464"/>
      <c r="O22" s="464"/>
      <c r="P22" s="464"/>
      <c r="Q22" s="464"/>
      <c r="R22" s="464"/>
      <c r="S22" s="464"/>
      <c r="T22" s="464"/>
    </row>
    <row r="23" spans="2:20" s="40" customFormat="1" ht="24" customHeight="1">
      <c r="B23" s="465"/>
      <c r="C23" s="465"/>
      <c r="D23" s="465"/>
      <c r="E23" s="465"/>
      <c r="F23" s="465"/>
      <c r="G23" s="465"/>
      <c r="H23" s="465"/>
      <c r="I23" s="465"/>
      <c r="J23" s="465"/>
      <c r="K23" s="465"/>
      <c r="L23" s="465"/>
      <c r="M23" s="465"/>
      <c r="N23" s="465"/>
      <c r="P23" s="107"/>
      <c r="R23" s="107"/>
      <c r="S23" s="107"/>
      <c r="T23" s="107"/>
    </row>
    <row r="24" spans="5:18" s="40" customFormat="1" ht="12.75">
      <c r="E24" s="107"/>
      <c r="F24" s="107"/>
      <c r="H24" s="107"/>
      <c r="J24" s="107"/>
      <c r="L24" s="107"/>
      <c r="N24" s="107"/>
      <c r="P24" s="107"/>
      <c r="Q24" s="107"/>
      <c r="R24" s="107"/>
    </row>
    <row r="25" spans="5:18" s="40" customFormat="1" ht="12.75">
      <c r="E25" s="107"/>
      <c r="F25" s="107"/>
      <c r="H25" s="107"/>
      <c r="J25" s="107"/>
      <c r="L25" s="107"/>
      <c r="N25" s="107"/>
      <c r="P25" s="107"/>
      <c r="Q25" s="107"/>
      <c r="R25" s="107"/>
    </row>
    <row r="26" spans="5:18" s="40" customFormat="1" ht="12.75">
      <c r="E26" s="107"/>
      <c r="F26" s="107"/>
      <c r="H26" s="107"/>
      <c r="J26" s="107"/>
      <c r="L26" s="107"/>
      <c r="N26" s="107"/>
      <c r="P26" s="107"/>
      <c r="Q26" s="107"/>
      <c r="R26" s="107"/>
    </row>
    <row r="27" spans="5:18" s="40" customFormat="1" ht="12.75">
      <c r="E27" s="107"/>
      <c r="F27" s="107"/>
      <c r="H27" s="107"/>
      <c r="J27" s="107"/>
      <c r="L27" s="107"/>
      <c r="N27" s="107"/>
      <c r="P27" s="107"/>
      <c r="Q27" s="107"/>
      <c r="R27" s="107"/>
    </row>
    <row r="28" spans="5:18" s="40" customFormat="1" ht="12.75">
      <c r="E28" s="107"/>
      <c r="F28" s="107"/>
      <c r="H28" s="107"/>
      <c r="J28" s="107"/>
      <c r="L28" s="107"/>
      <c r="N28" s="107"/>
      <c r="P28" s="107"/>
      <c r="Q28" s="107"/>
      <c r="R28" s="107"/>
    </row>
    <row r="29" spans="5:18" s="40" customFormat="1" ht="12.75">
      <c r="E29" s="107"/>
      <c r="F29" s="107"/>
      <c r="H29" s="107"/>
      <c r="J29" s="107"/>
      <c r="L29" s="107"/>
      <c r="N29" s="107"/>
      <c r="P29" s="107"/>
      <c r="Q29" s="107"/>
      <c r="R29" s="107"/>
    </row>
    <row r="30" spans="5:18" s="40" customFormat="1" ht="12.75">
      <c r="E30" s="107"/>
      <c r="F30" s="107"/>
      <c r="H30" s="107"/>
      <c r="J30" s="107"/>
      <c r="L30" s="107"/>
      <c r="N30" s="107"/>
      <c r="P30" s="107"/>
      <c r="Q30" s="107"/>
      <c r="R30" s="107"/>
    </row>
    <row r="31" spans="5:18" s="40" customFormat="1" ht="12.75">
      <c r="E31" s="107"/>
      <c r="F31" s="107"/>
      <c r="H31" s="107"/>
      <c r="J31" s="107"/>
      <c r="L31" s="107"/>
      <c r="N31" s="107"/>
      <c r="P31" s="107"/>
      <c r="Q31" s="107"/>
      <c r="R31" s="107"/>
    </row>
    <row r="32" spans="5:18" s="40" customFormat="1" ht="12.75">
      <c r="E32" s="107"/>
      <c r="F32" s="107"/>
      <c r="H32" s="107"/>
      <c r="J32" s="107"/>
      <c r="L32" s="107"/>
      <c r="N32" s="107"/>
      <c r="P32" s="107"/>
      <c r="Q32" s="107"/>
      <c r="R32" s="107"/>
    </row>
  </sheetData>
  <sheetProtection/>
  <mergeCells count="17">
    <mergeCell ref="B17:D17"/>
    <mergeCell ref="B7:D7"/>
    <mergeCell ref="P4:P5"/>
    <mergeCell ref="B21:T21"/>
    <mergeCell ref="B22:T22"/>
    <mergeCell ref="B23:N23"/>
    <mergeCell ref="Q4:Q5"/>
    <mergeCell ref="B8:D8"/>
    <mergeCell ref="B2:R2"/>
    <mergeCell ref="R4:R5"/>
    <mergeCell ref="B4:D6"/>
    <mergeCell ref="E4:E5"/>
    <mergeCell ref="F4:O4"/>
    <mergeCell ref="L5:M5"/>
    <mergeCell ref="H5:I5"/>
    <mergeCell ref="J5:K5"/>
    <mergeCell ref="N5:O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1:AB17"/>
  <sheetViews>
    <sheetView view="pageBreakPreview" zoomScale="60" zoomScaleNormal="75"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G38" sqref="G38"/>
    </sheetView>
  </sheetViews>
  <sheetFormatPr defaultColWidth="9.00390625" defaultRowHeight="13.5"/>
  <cols>
    <col min="1" max="1" width="2.75390625" style="39" customWidth="1"/>
    <col min="2" max="2" width="20.625" style="39" customWidth="1"/>
    <col min="3" max="4" width="8.375" style="39" customWidth="1"/>
    <col min="5" max="5" width="7.125" style="39" customWidth="1"/>
    <col min="6" max="6" width="8.375" style="39" customWidth="1"/>
    <col min="7" max="7" width="9.253906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25390625" style="39" customWidth="1"/>
    <col min="14" max="14" width="7.125" style="39" customWidth="1"/>
    <col min="15" max="15" width="8.375" style="39" customWidth="1"/>
    <col min="16" max="16" width="8.75390625" style="39" customWidth="1"/>
    <col min="17" max="17" width="7.375" style="39" customWidth="1"/>
    <col min="18" max="18" width="8.75390625" style="39" customWidth="1"/>
    <col min="19" max="19" width="8.50390625" style="39" customWidth="1"/>
    <col min="20" max="20" width="8.75390625" style="39" customWidth="1"/>
    <col min="21" max="21" width="8.125" style="39" customWidth="1"/>
    <col min="22" max="22" width="8.75390625" style="39" customWidth="1"/>
    <col min="23" max="23" width="8.50390625" style="39" customWidth="1"/>
    <col min="24" max="24" width="8.7539062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2" customFormat="1" ht="18" customHeight="1">
      <c r="B1" s="1" t="s">
        <v>24</v>
      </c>
      <c r="C1" s="1"/>
      <c r="D1" s="1"/>
      <c r="E1" s="1"/>
      <c r="F1" s="1"/>
      <c r="G1" s="1"/>
      <c r="H1" s="1"/>
      <c r="I1" s="1"/>
      <c r="J1" s="1"/>
      <c r="K1" s="1"/>
      <c r="L1" s="1"/>
      <c r="M1" s="1"/>
      <c r="N1" s="1"/>
      <c r="O1" s="1"/>
      <c r="P1" s="1"/>
      <c r="Q1" s="1"/>
      <c r="R1" s="1"/>
      <c r="S1" s="1"/>
      <c r="T1" s="1"/>
      <c r="U1" s="1"/>
      <c r="V1" s="1"/>
      <c r="W1" s="1"/>
      <c r="X1" s="1"/>
      <c r="Y1" s="1"/>
      <c r="Z1" s="1"/>
    </row>
    <row r="2" spans="2:28" s="77" customFormat="1" ht="18" customHeight="1">
      <c r="B2" s="483" t="s">
        <v>37</v>
      </c>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row>
    <row r="3" spans="2:28" s="77" customFormat="1" ht="18" customHeight="1">
      <c r="B3" s="78" t="s">
        <v>53</v>
      </c>
      <c r="C3" s="78"/>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09" t="s">
        <v>0</v>
      </c>
      <c r="C4" s="512" t="s">
        <v>1</v>
      </c>
      <c r="D4" s="477" t="s">
        <v>32</v>
      </c>
      <c r="E4" s="500"/>
      <c r="F4" s="500"/>
      <c r="G4" s="500"/>
      <c r="H4" s="500"/>
      <c r="I4" s="500"/>
      <c r="J4" s="500"/>
      <c r="K4" s="500"/>
      <c r="L4" s="500"/>
      <c r="M4" s="500"/>
      <c r="N4" s="500"/>
      <c r="O4" s="501"/>
      <c r="P4" s="502" t="s">
        <v>32</v>
      </c>
      <c r="Q4" s="503"/>
      <c r="R4" s="503"/>
      <c r="S4" s="503"/>
      <c r="T4" s="503"/>
      <c r="U4" s="503"/>
      <c r="V4" s="503"/>
      <c r="W4" s="503"/>
      <c r="X4" s="503"/>
      <c r="Y4" s="503"/>
      <c r="Z4" s="477" t="s">
        <v>22</v>
      </c>
      <c r="AA4" s="477" t="s">
        <v>2</v>
      </c>
      <c r="AB4" s="512" t="s">
        <v>40</v>
      </c>
    </row>
    <row r="5" spans="2:28" ht="20.25" customHeight="1">
      <c r="B5" s="510"/>
      <c r="C5" s="513"/>
      <c r="D5" s="11"/>
      <c r="E5" s="12"/>
      <c r="F5" s="481" t="s">
        <v>23</v>
      </c>
      <c r="G5" s="482"/>
      <c r="H5" s="481" t="s">
        <v>31</v>
      </c>
      <c r="I5" s="482"/>
      <c r="J5" s="481" t="s">
        <v>11</v>
      </c>
      <c r="K5" s="482"/>
      <c r="L5" s="481" t="s">
        <v>12</v>
      </c>
      <c r="M5" s="482"/>
      <c r="N5" s="481" t="s">
        <v>13</v>
      </c>
      <c r="O5" s="482"/>
      <c r="P5" s="14"/>
      <c r="Q5" s="15"/>
      <c r="R5" s="502" t="s">
        <v>33</v>
      </c>
      <c r="S5" s="505"/>
      <c r="T5" s="504" t="s">
        <v>34</v>
      </c>
      <c r="U5" s="505"/>
      <c r="V5" s="504" t="s">
        <v>35</v>
      </c>
      <c r="W5" s="505"/>
      <c r="X5" s="504" t="s">
        <v>36</v>
      </c>
      <c r="Y5" s="505"/>
      <c r="Z5" s="516"/>
      <c r="AA5" s="516"/>
      <c r="AB5" s="515"/>
    </row>
    <row r="6" spans="2:28" ht="19.5" customHeight="1">
      <c r="B6" s="511"/>
      <c r="C6" s="514"/>
      <c r="D6" s="29" t="s">
        <v>6</v>
      </c>
      <c r="E6" s="38" t="s">
        <v>7</v>
      </c>
      <c r="F6" s="13" t="s">
        <v>6</v>
      </c>
      <c r="G6" s="3" t="s">
        <v>7</v>
      </c>
      <c r="H6" s="29" t="s">
        <v>6</v>
      </c>
      <c r="I6" s="38" t="s">
        <v>7</v>
      </c>
      <c r="J6" s="29" t="s">
        <v>6</v>
      </c>
      <c r="K6" s="38" t="s">
        <v>7</v>
      </c>
      <c r="L6" s="13" t="s">
        <v>6</v>
      </c>
      <c r="M6" s="3" t="s">
        <v>7</v>
      </c>
      <c r="N6" s="13" t="s">
        <v>6</v>
      </c>
      <c r="O6" s="38" t="s">
        <v>7</v>
      </c>
      <c r="P6" s="16" t="s">
        <v>6</v>
      </c>
      <c r="Q6" s="17" t="s">
        <v>7</v>
      </c>
      <c r="R6" s="79" t="s">
        <v>6</v>
      </c>
      <c r="S6" s="80" t="s">
        <v>7</v>
      </c>
      <c r="T6" s="16" t="s">
        <v>6</v>
      </c>
      <c r="U6" s="17" t="s">
        <v>7</v>
      </c>
      <c r="V6" s="16" t="s">
        <v>6</v>
      </c>
      <c r="W6" s="17" t="s">
        <v>7</v>
      </c>
      <c r="X6" s="79" t="s">
        <v>6</v>
      </c>
      <c r="Y6" s="80" t="s">
        <v>7</v>
      </c>
      <c r="Z6" s="43" t="s">
        <v>6</v>
      </c>
      <c r="AA6" s="43" t="s">
        <v>6</v>
      </c>
      <c r="AB6" s="81" t="s">
        <v>20</v>
      </c>
    </row>
    <row r="7" spans="2:28" ht="21.75" customHeight="1">
      <c r="B7" s="8" t="s">
        <v>344</v>
      </c>
      <c r="C7" s="50">
        <f>SUM(D7+Z7+AA7+AB7)</f>
        <v>9238</v>
      </c>
      <c r="D7" s="44">
        <f>SUM(F7+H7+J7+L7+N7)</f>
        <v>5288</v>
      </c>
      <c r="E7" s="57">
        <v>100</v>
      </c>
      <c r="F7" s="48">
        <f>SUM('別表4-3'!F7+'別表4-2'!F7+'別表4-4'!F7)</f>
        <v>94</v>
      </c>
      <c r="G7" s="58">
        <f>F7/D7*100</f>
        <v>1.7776096822995462</v>
      </c>
      <c r="H7" s="49">
        <f>SUM('別表4-3'!H7+'別表4-2'!H7+'別表4-4'!H7)</f>
        <v>9</v>
      </c>
      <c r="I7" s="59">
        <f>H7/D7*100</f>
        <v>0.170196671709531</v>
      </c>
      <c r="J7" s="48">
        <f>SUM('別表4-3'!J7+'別表4-2'!J7+'別表4-4'!J7)</f>
        <v>3760</v>
      </c>
      <c r="K7" s="58">
        <f>J7/D7*100</f>
        <v>71.10438729198184</v>
      </c>
      <c r="L7" s="49">
        <f>SUM('別表4-3'!L7+'別表4-2'!L7+'別表4-4'!L7)</f>
        <v>1416</v>
      </c>
      <c r="M7" s="59">
        <f>L7/D7*100</f>
        <v>26.77760968229955</v>
      </c>
      <c r="N7" s="48">
        <f>SUM('別表4-3'!N7+'別表4-2'!N7+'別表4-4'!N7)</f>
        <v>9</v>
      </c>
      <c r="O7" s="58">
        <f>N7/D7*100</f>
        <v>0.170196671709531</v>
      </c>
      <c r="P7" s="44">
        <f>SUM(R7+T7+V7+X7)</f>
        <v>5288</v>
      </c>
      <c r="Q7" s="57">
        <v>100</v>
      </c>
      <c r="R7" s="48">
        <f>SUM('別表4-3'!R7+'別表4-2'!R7+'別表4-4'!R7)</f>
        <v>727</v>
      </c>
      <c r="S7" s="58">
        <f>R7/P7*100</f>
        <v>13.748108925869895</v>
      </c>
      <c r="T7" s="49">
        <f>SUM('別表4-3'!T7+'別表4-2'!T7+'別表4-4'!T7)</f>
        <v>3656</v>
      </c>
      <c r="U7" s="59">
        <f>T7/P7*100</f>
        <v>69.1376701966717</v>
      </c>
      <c r="V7" s="48">
        <f>SUM('別表4-3'!V7+'別表4-2'!V7+'別表4-4'!V7)</f>
        <v>838</v>
      </c>
      <c r="W7" s="58">
        <f>V7/P7*100</f>
        <v>15.847201210287443</v>
      </c>
      <c r="X7" s="49">
        <f>SUM('別表4-3'!X7+'別表4-2'!X7+'別表4-4'!X7)</f>
        <v>67</v>
      </c>
      <c r="Y7" s="59">
        <f>X7/P7*100</f>
        <v>1.2670196671709533</v>
      </c>
      <c r="Z7" s="303">
        <f>SUM('別表4-3'!Z7+'別表4-2'!Z7+'別表4-4'!Z7)</f>
        <v>3370</v>
      </c>
      <c r="AA7" s="303">
        <f>SUM('別表4-3'!AA7+'別表4-2'!AA7+'別表4-4'!AA7)</f>
        <v>575</v>
      </c>
      <c r="AB7" s="83">
        <f>SUM('別表4-3'!AB7+'別表4-2'!AB7+'別表4-4'!AB7)</f>
        <v>5</v>
      </c>
    </row>
    <row r="8" spans="2:28" ht="21.75" customHeight="1">
      <c r="B8" s="8" t="s">
        <v>345</v>
      </c>
      <c r="C8" s="50">
        <f>SUM(D8+Z8+AA8+AB8)</f>
        <v>2328</v>
      </c>
      <c r="D8" s="44">
        <f>SUM(F8+H8+J8+L8+N8)</f>
        <v>835</v>
      </c>
      <c r="E8" s="59">
        <v>100</v>
      </c>
      <c r="F8" s="48">
        <f>SUM('別表4-3'!F8+'別表4-2'!F8+'別表4-4'!F8)</f>
        <v>39</v>
      </c>
      <c r="G8" s="58">
        <f>F8/D8*100</f>
        <v>4.6706586826347305</v>
      </c>
      <c r="H8" s="49">
        <f>SUM('別表4-3'!H8+'別表4-2'!H8+'別表4-4'!H8)</f>
        <v>43</v>
      </c>
      <c r="I8" s="59">
        <f>H8/D8*100</f>
        <v>5.149700598802395</v>
      </c>
      <c r="J8" s="48">
        <f>SUM('別表4-3'!J8+'別表4-2'!J8+'別表4-4'!J8)</f>
        <v>324</v>
      </c>
      <c r="K8" s="58">
        <f>J8/D8*100</f>
        <v>38.80239520958084</v>
      </c>
      <c r="L8" s="49">
        <f>SUM('別表4-3'!L8+'別表4-2'!L8+'別表4-4'!L8)</f>
        <v>419</v>
      </c>
      <c r="M8" s="59">
        <f>L8/D8*100</f>
        <v>50.17964071856288</v>
      </c>
      <c r="N8" s="48">
        <f>SUM('別表4-3'!N8+'別表4-2'!N8+'別表4-4'!N8)</f>
        <v>10</v>
      </c>
      <c r="O8" s="58">
        <f>N8/D8*100</f>
        <v>1.1976047904191618</v>
      </c>
      <c r="P8" s="44">
        <f>SUM(R8+T8+V8+X8)</f>
        <v>835</v>
      </c>
      <c r="Q8" s="59">
        <v>100</v>
      </c>
      <c r="R8" s="48">
        <f>SUM('別表4-3'!R8+'別表4-2'!R8+'別表4-4'!R8)</f>
        <v>408</v>
      </c>
      <c r="S8" s="58">
        <f>R8/P8*100</f>
        <v>48.862275449101794</v>
      </c>
      <c r="T8" s="49">
        <f>SUM('別表4-3'!T8+'別表4-2'!T8+'別表4-4'!T8)</f>
        <v>257</v>
      </c>
      <c r="U8" s="59">
        <f>T8/P8*100</f>
        <v>30.778443113772454</v>
      </c>
      <c r="V8" s="48">
        <f>SUM('別表4-3'!V8+'別表4-2'!V8+'別表4-4'!V8)</f>
        <v>147</v>
      </c>
      <c r="W8" s="58">
        <f>V8/P8*100</f>
        <v>17.604790419161674</v>
      </c>
      <c r="X8" s="49">
        <f>SUM('別表4-3'!X8+'別表4-2'!X8+'別表4-4'!X8)</f>
        <v>23</v>
      </c>
      <c r="Y8" s="59">
        <f>X8/P8*100</f>
        <v>2.754491017964072</v>
      </c>
      <c r="Z8" s="303">
        <f>SUM('別表4-3'!Z8+'別表4-2'!Z8+'別表4-4'!Z8)</f>
        <v>1249</v>
      </c>
      <c r="AA8" s="303">
        <f>SUM('別表4-3'!AA8+'別表4-2'!AA8+'別表4-4'!AA8)</f>
        <v>234</v>
      </c>
      <c r="AB8" s="83">
        <f>SUM('別表4-3'!AB8+'別表4-2'!AB8+'別表4-4'!AB8)</f>
        <v>10</v>
      </c>
    </row>
    <row r="9" spans="2:28" ht="21.75" customHeight="1" thickBot="1">
      <c r="B9" s="337" t="s">
        <v>346</v>
      </c>
      <c r="C9" s="338">
        <f>SUM(D9+Z9+AA9+AB9)</f>
        <v>1995</v>
      </c>
      <c r="D9" s="339">
        <f>SUM(F9+H9+J9+L9+N9)</f>
        <v>319</v>
      </c>
      <c r="E9" s="342">
        <v>100</v>
      </c>
      <c r="F9" s="343">
        <f>SUM('別表4-3'!F9+'別表4-2'!F9+'別表4-4'!F9)</f>
        <v>22</v>
      </c>
      <c r="G9" s="344">
        <f>F9/D9*100</f>
        <v>6.896551724137931</v>
      </c>
      <c r="H9" s="341">
        <f>SUM('別表4-3'!H9+'別表4-2'!H9+'別表4-4'!H9)</f>
        <v>4</v>
      </c>
      <c r="I9" s="342">
        <f>H9/D9*100</f>
        <v>1.2539184952978055</v>
      </c>
      <c r="J9" s="343">
        <f>SUM('別表4-3'!J9+'別表4-2'!J9+'別表4-4'!J9)</f>
        <v>103</v>
      </c>
      <c r="K9" s="344">
        <f>J9/D9*100</f>
        <v>32.288401253918494</v>
      </c>
      <c r="L9" s="341">
        <f>SUM('別表4-3'!L9+'別表4-2'!L9+'別表4-4'!L9)</f>
        <v>184</v>
      </c>
      <c r="M9" s="342">
        <f>L9/D9*100</f>
        <v>57.68025078369906</v>
      </c>
      <c r="N9" s="343">
        <f>SUM('別表4-3'!N9+'別表4-2'!N9+'別表4-4'!N9)</f>
        <v>6</v>
      </c>
      <c r="O9" s="344">
        <f>N9/D9*100</f>
        <v>1.8808777429467085</v>
      </c>
      <c r="P9" s="339">
        <f>SUM(R9+T9+V9+X9)</f>
        <v>319</v>
      </c>
      <c r="Q9" s="342">
        <v>100</v>
      </c>
      <c r="R9" s="343">
        <f>SUM('別表4-3'!R9+'別表4-2'!R9+'別表4-4'!R9)</f>
        <v>138</v>
      </c>
      <c r="S9" s="344">
        <f>R9/P9*100</f>
        <v>43.260188087774296</v>
      </c>
      <c r="T9" s="341">
        <f>SUM('別表4-3'!T9+'別表4-2'!T9+'別表4-4'!T9)</f>
        <v>80</v>
      </c>
      <c r="U9" s="342">
        <f>T9/P9*100</f>
        <v>25.07836990595611</v>
      </c>
      <c r="V9" s="343">
        <f>SUM('別表4-3'!V9+'別表4-2'!V9+'別表4-4'!V9)</f>
        <v>72</v>
      </c>
      <c r="W9" s="344">
        <f>V9/P9*100</f>
        <v>22.570532915360502</v>
      </c>
      <c r="X9" s="341">
        <f>SUM('別表4-3'!X9+'別表4-2'!X9+'別表4-4'!X9)</f>
        <v>29</v>
      </c>
      <c r="Y9" s="342">
        <f>X9/P9*100</f>
        <v>9.090909090909092</v>
      </c>
      <c r="Z9" s="347">
        <f>SUM('別表4-3'!Z9+'別表4-2'!Z9+'別表4-4'!Z9)</f>
        <v>1572</v>
      </c>
      <c r="AA9" s="347">
        <f>SUM('別表4-3'!AA9+'別表4-2'!AA9+'別表4-4'!AA9)</f>
        <v>102</v>
      </c>
      <c r="AB9" s="348">
        <f>SUM('別表4-3'!AB9+'別表4-2'!AB9+'別表4-4'!AB9)</f>
        <v>2</v>
      </c>
    </row>
    <row r="10" spans="2:28" ht="21.75" customHeight="1" thickTop="1">
      <c r="B10" s="10" t="s">
        <v>3</v>
      </c>
      <c r="C10" s="84">
        <f>SUM(D10+Z10+AA10+AB10)</f>
        <v>13561</v>
      </c>
      <c r="D10" s="54">
        <f>SUM(D7:D9)</f>
        <v>6442</v>
      </c>
      <c r="E10" s="75">
        <v>100</v>
      </c>
      <c r="F10" s="52">
        <f>SUM(F7:F9)</f>
        <v>155</v>
      </c>
      <c r="G10" s="305">
        <f>F10/D10*100</f>
        <v>2.4060850667494567</v>
      </c>
      <c r="H10" s="54">
        <f>SUM(H7:H9)</f>
        <v>56</v>
      </c>
      <c r="I10" s="73">
        <f>H10/D10*100</f>
        <v>0.8692952499223843</v>
      </c>
      <c r="J10" s="52">
        <f>SUM(J7:J9)</f>
        <v>4187</v>
      </c>
      <c r="K10" s="305">
        <f>J10/D10*100</f>
        <v>64.99534306116112</v>
      </c>
      <c r="L10" s="54">
        <f>SUM(L7:L9)</f>
        <v>2019</v>
      </c>
      <c r="M10" s="73">
        <f>L10/D10*100</f>
        <v>31.341198385594538</v>
      </c>
      <c r="N10" s="52">
        <f>SUM(N7:N9)</f>
        <v>25</v>
      </c>
      <c r="O10" s="305">
        <f>N10/D10*100</f>
        <v>0.388078236572493</v>
      </c>
      <c r="P10" s="54">
        <f>SUM(P7:P9)</f>
        <v>6442</v>
      </c>
      <c r="Q10" s="76">
        <v>100</v>
      </c>
      <c r="R10" s="52">
        <f>SUM(R7:R9)</f>
        <v>1273</v>
      </c>
      <c r="S10" s="305">
        <f>R10/P10*100</f>
        <v>19.760943806271346</v>
      </c>
      <c r="T10" s="54">
        <f>SUM(T7:T9)</f>
        <v>3993</v>
      </c>
      <c r="U10" s="73">
        <f>T10/P10*100</f>
        <v>61.98385594535858</v>
      </c>
      <c r="V10" s="52">
        <f>SUM(V7:V9)</f>
        <v>1057</v>
      </c>
      <c r="W10" s="305">
        <f>V10/P10*100</f>
        <v>16.407947842285004</v>
      </c>
      <c r="X10" s="54">
        <f>SUM(X7:X9)</f>
        <v>119</v>
      </c>
      <c r="Y10" s="73">
        <f>X10/P10*100</f>
        <v>1.8472524060850668</v>
      </c>
      <c r="Z10" s="84">
        <f>SUM(Z7:Z9)</f>
        <v>6191</v>
      </c>
      <c r="AA10" s="84">
        <f>SUM(AA7:AA9)</f>
        <v>911</v>
      </c>
      <c r="AB10" s="84">
        <f>SUM(AB7:AB9)</f>
        <v>17</v>
      </c>
    </row>
    <row r="11" spans="4:28" ht="21.75" customHeight="1">
      <c r="D11" s="40"/>
      <c r="E11" s="40"/>
      <c r="F11" s="40"/>
      <c r="G11" s="40"/>
      <c r="H11" s="40"/>
      <c r="I11" s="40"/>
      <c r="J11" s="40"/>
      <c r="K11" s="40"/>
      <c r="L11" s="40"/>
      <c r="M11" s="40"/>
      <c r="N11" s="40"/>
      <c r="O11" s="40"/>
      <c r="P11" s="40"/>
      <c r="Q11" s="40"/>
      <c r="R11" s="40"/>
      <c r="S11" s="40"/>
      <c r="T11" s="40"/>
      <c r="U11" s="40"/>
      <c r="V11" s="40"/>
      <c r="W11" s="40"/>
      <c r="X11" s="40"/>
      <c r="Y11" s="40"/>
      <c r="Z11" s="40"/>
      <c r="AA11" s="40"/>
      <c r="AB11" s="40"/>
    </row>
    <row r="12" spans="3:28" ht="12.75">
      <c r="C12" s="85"/>
      <c r="D12" s="40"/>
      <c r="E12" s="40"/>
      <c r="F12" s="40"/>
      <c r="G12" s="40"/>
      <c r="H12" s="40"/>
      <c r="I12" s="40"/>
      <c r="J12" s="40"/>
      <c r="K12" s="40"/>
      <c r="L12" s="40"/>
      <c r="M12" s="40"/>
      <c r="N12" s="40"/>
      <c r="O12" s="40"/>
      <c r="P12" s="40"/>
      <c r="Q12" s="40"/>
      <c r="R12" s="40"/>
      <c r="S12" s="40"/>
      <c r="T12" s="40"/>
      <c r="U12" s="40"/>
      <c r="V12" s="40"/>
      <c r="W12" s="40"/>
      <c r="X12" s="40"/>
      <c r="Y12" s="40"/>
      <c r="Z12" s="40"/>
      <c r="AA12" s="40"/>
      <c r="AB12" s="40"/>
    </row>
    <row r="13" spans="4:28" ht="12.75">
      <c r="D13" s="40"/>
      <c r="E13" s="40"/>
      <c r="F13" s="40"/>
      <c r="G13" s="40"/>
      <c r="H13" s="40"/>
      <c r="I13" s="40"/>
      <c r="J13" s="40"/>
      <c r="K13" s="40"/>
      <c r="L13" s="40"/>
      <c r="M13" s="40"/>
      <c r="N13" s="40"/>
      <c r="O13" s="40"/>
      <c r="P13" s="40"/>
      <c r="Q13" s="40"/>
      <c r="R13" s="40"/>
      <c r="S13" s="40"/>
      <c r="T13" s="40"/>
      <c r="U13" s="40"/>
      <c r="V13" s="40"/>
      <c r="W13" s="40"/>
      <c r="X13" s="40"/>
      <c r="Y13" s="40"/>
      <c r="Z13" s="40"/>
      <c r="AA13" s="40"/>
      <c r="AB13" s="40"/>
    </row>
    <row r="14" spans="4:28" ht="12.75">
      <c r="D14" s="40"/>
      <c r="E14" s="40"/>
      <c r="F14" s="40"/>
      <c r="G14" s="40"/>
      <c r="H14" s="40"/>
      <c r="I14" s="40"/>
      <c r="J14" s="40"/>
      <c r="K14" s="40"/>
      <c r="L14" s="40"/>
      <c r="M14" s="40"/>
      <c r="N14" s="40"/>
      <c r="O14" s="40"/>
      <c r="P14" s="40"/>
      <c r="Q14" s="40"/>
      <c r="R14" s="40"/>
      <c r="S14" s="40"/>
      <c r="T14" s="40"/>
      <c r="U14" s="40"/>
      <c r="V14" s="40"/>
      <c r="W14" s="40"/>
      <c r="X14" s="40"/>
      <c r="Y14" s="40"/>
      <c r="Z14" s="40"/>
      <c r="AA14" s="40"/>
      <c r="AB14" s="40"/>
    </row>
    <row r="15" spans="4:28" ht="12.75">
      <c r="D15" s="40"/>
      <c r="E15" s="40"/>
      <c r="F15" s="40"/>
      <c r="G15" s="40"/>
      <c r="H15" s="40"/>
      <c r="I15" s="40"/>
      <c r="J15" s="40"/>
      <c r="K15" s="40"/>
      <c r="L15" s="40"/>
      <c r="M15" s="40"/>
      <c r="N15" s="40"/>
      <c r="O15" s="40"/>
      <c r="P15" s="40"/>
      <c r="Q15" s="40"/>
      <c r="R15" s="40"/>
      <c r="S15" s="40"/>
      <c r="T15" s="40"/>
      <c r="U15" s="40"/>
      <c r="V15" s="40"/>
      <c r="W15" s="40"/>
      <c r="X15" s="40"/>
      <c r="Y15" s="40"/>
      <c r="Z15" s="40"/>
      <c r="AA15" s="40"/>
      <c r="AB15" s="40"/>
    </row>
    <row r="16" spans="4:28" ht="12.75">
      <c r="D16" s="40"/>
      <c r="E16" s="40"/>
      <c r="F16" s="40"/>
      <c r="G16" s="40"/>
      <c r="H16" s="40"/>
      <c r="I16" s="40"/>
      <c r="J16" s="40"/>
      <c r="K16" s="40"/>
      <c r="L16" s="40"/>
      <c r="M16" s="40"/>
      <c r="N16" s="40"/>
      <c r="O16" s="40"/>
      <c r="P16" s="40"/>
      <c r="Q16" s="40"/>
      <c r="R16" s="40"/>
      <c r="S16" s="40"/>
      <c r="T16" s="40"/>
      <c r="U16" s="40"/>
      <c r="V16" s="40"/>
      <c r="W16" s="40"/>
      <c r="X16" s="40"/>
      <c r="Y16" s="40"/>
      <c r="Z16" s="40"/>
      <c r="AA16" s="40"/>
      <c r="AB16" s="40"/>
    </row>
    <row r="17" spans="4:28" ht="12.75">
      <c r="D17" s="40"/>
      <c r="E17" s="40"/>
      <c r="F17" s="40"/>
      <c r="G17" s="40"/>
      <c r="H17" s="40"/>
      <c r="I17" s="40"/>
      <c r="J17" s="40"/>
      <c r="K17" s="40"/>
      <c r="L17" s="40"/>
      <c r="M17" s="40"/>
      <c r="N17" s="40"/>
      <c r="O17" s="40"/>
      <c r="P17" s="40"/>
      <c r="Q17" s="40"/>
      <c r="R17" s="40"/>
      <c r="S17" s="40"/>
      <c r="T17" s="40"/>
      <c r="U17" s="40"/>
      <c r="V17" s="40"/>
      <c r="W17" s="40"/>
      <c r="X17" s="40"/>
      <c r="Y17" s="40"/>
      <c r="Z17" s="40"/>
      <c r="AA17" s="40"/>
      <c r="AB17" s="40"/>
    </row>
  </sheetData>
  <sheetProtection/>
  <mergeCells count="17">
    <mergeCell ref="AB4:AB5"/>
    <mergeCell ref="N5:O5"/>
    <mergeCell ref="T5:U5"/>
    <mergeCell ref="V5:W5"/>
    <mergeCell ref="X5:Y5"/>
    <mergeCell ref="Z4:Z5"/>
    <mergeCell ref="AA4:AA5"/>
    <mergeCell ref="B2:AB2"/>
    <mergeCell ref="P4:Y4"/>
    <mergeCell ref="R5:S5"/>
    <mergeCell ref="B4:B6"/>
    <mergeCell ref="C4:C6"/>
    <mergeCell ref="D4:O4"/>
    <mergeCell ref="F5:G5"/>
    <mergeCell ref="H5:I5"/>
    <mergeCell ref="J5:K5"/>
    <mergeCell ref="L5:M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B1:AB17"/>
  <sheetViews>
    <sheetView view="pageBreakPreview" zoomScale="96" zoomScaleNormal="75" zoomScaleSheetLayoutView="96"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H21" sqref="H21"/>
    </sheetView>
  </sheetViews>
  <sheetFormatPr defaultColWidth="9.00390625" defaultRowHeight="13.5"/>
  <cols>
    <col min="1" max="1" width="2.75390625" style="39" customWidth="1"/>
    <col min="2" max="2" width="17.00390625" style="39" customWidth="1"/>
    <col min="3" max="4" width="8.375" style="39" customWidth="1"/>
    <col min="5" max="5" width="7.125" style="39" customWidth="1"/>
    <col min="6" max="6" width="8.375" style="39" customWidth="1"/>
    <col min="7" max="7" width="9.253906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25390625" style="39" customWidth="1"/>
    <col min="14" max="14" width="7.875" style="39" customWidth="1"/>
    <col min="15" max="15" width="8.375" style="39" customWidth="1"/>
    <col min="16" max="16" width="8.75390625" style="39" customWidth="1"/>
    <col min="17" max="17" width="7.375" style="39" customWidth="1"/>
    <col min="18" max="18" width="8.75390625" style="39" customWidth="1"/>
    <col min="19" max="19" width="8.50390625" style="39" customWidth="1"/>
    <col min="20" max="20" width="8.75390625" style="39" customWidth="1"/>
    <col min="21" max="21" width="8.125" style="39" customWidth="1"/>
    <col min="22" max="22" width="8.75390625" style="39" customWidth="1"/>
    <col min="23" max="23" width="8.50390625" style="39" customWidth="1"/>
    <col min="24" max="24" width="8.7539062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2" customFormat="1" ht="18" customHeight="1">
      <c r="B1" s="1" t="s">
        <v>25</v>
      </c>
      <c r="C1" s="1"/>
      <c r="D1" s="1"/>
      <c r="E1" s="1"/>
      <c r="F1" s="1"/>
      <c r="G1" s="1"/>
      <c r="H1" s="1"/>
      <c r="I1" s="1"/>
      <c r="J1" s="1"/>
      <c r="K1" s="1"/>
      <c r="L1" s="1"/>
      <c r="M1" s="1"/>
      <c r="N1" s="1"/>
      <c r="O1" s="1"/>
      <c r="P1" s="1"/>
      <c r="Q1" s="1"/>
      <c r="R1" s="1"/>
      <c r="S1" s="1"/>
      <c r="T1" s="1"/>
      <c r="U1" s="1"/>
      <c r="V1" s="1"/>
      <c r="W1" s="1"/>
      <c r="X1" s="1"/>
      <c r="Y1" s="1"/>
      <c r="Z1" s="1"/>
    </row>
    <row r="2" spans="2:28" s="77" customFormat="1" ht="18" customHeight="1">
      <c r="B2" s="483" t="s">
        <v>37</v>
      </c>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row>
    <row r="3" spans="2:28" s="77" customFormat="1" ht="18" customHeight="1">
      <c r="B3" s="78" t="s">
        <v>43</v>
      </c>
      <c r="C3" s="78"/>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09" t="s">
        <v>0</v>
      </c>
      <c r="C4" s="512" t="s">
        <v>1</v>
      </c>
      <c r="D4" s="477" t="s">
        <v>32</v>
      </c>
      <c r="E4" s="500"/>
      <c r="F4" s="500"/>
      <c r="G4" s="500"/>
      <c r="H4" s="500"/>
      <c r="I4" s="500"/>
      <c r="J4" s="500"/>
      <c r="K4" s="500"/>
      <c r="L4" s="500"/>
      <c r="M4" s="500"/>
      <c r="N4" s="500"/>
      <c r="O4" s="501"/>
      <c r="P4" s="502" t="s">
        <v>32</v>
      </c>
      <c r="Q4" s="503"/>
      <c r="R4" s="503"/>
      <c r="S4" s="503"/>
      <c r="T4" s="503"/>
      <c r="U4" s="503"/>
      <c r="V4" s="503"/>
      <c r="W4" s="503"/>
      <c r="X4" s="503"/>
      <c r="Y4" s="503"/>
      <c r="Z4" s="477" t="s">
        <v>22</v>
      </c>
      <c r="AA4" s="477" t="s">
        <v>2</v>
      </c>
      <c r="AB4" s="512" t="s">
        <v>40</v>
      </c>
    </row>
    <row r="5" spans="2:28" ht="26.25" customHeight="1">
      <c r="B5" s="510"/>
      <c r="C5" s="513"/>
      <c r="D5" s="11"/>
      <c r="E5" s="12"/>
      <c r="F5" s="481" t="s">
        <v>23</v>
      </c>
      <c r="G5" s="482"/>
      <c r="H5" s="481" t="s">
        <v>31</v>
      </c>
      <c r="I5" s="482"/>
      <c r="J5" s="481" t="s">
        <v>11</v>
      </c>
      <c r="K5" s="482"/>
      <c r="L5" s="481" t="s">
        <v>12</v>
      </c>
      <c r="M5" s="482"/>
      <c r="N5" s="481" t="s">
        <v>13</v>
      </c>
      <c r="O5" s="482"/>
      <c r="P5" s="14"/>
      <c r="Q5" s="15"/>
      <c r="R5" s="502" t="s">
        <v>33</v>
      </c>
      <c r="S5" s="505"/>
      <c r="T5" s="504" t="s">
        <v>34</v>
      </c>
      <c r="U5" s="505"/>
      <c r="V5" s="504" t="s">
        <v>35</v>
      </c>
      <c r="W5" s="505"/>
      <c r="X5" s="504" t="s">
        <v>36</v>
      </c>
      <c r="Y5" s="505"/>
      <c r="Z5" s="516"/>
      <c r="AA5" s="516"/>
      <c r="AB5" s="515"/>
    </row>
    <row r="6" spans="2:28" ht="19.5" customHeight="1">
      <c r="B6" s="511"/>
      <c r="C6" s="514"/>
      <c r="D6" s="29" t="s">
        <v>6</v>
      </c>
      <c r="E6" s="38" t="s">
        <v>7</v>
      </c>
      <c r="F6" s="29" t="s">
        <v>6</v>
      </c>
      <c r="G6" s="38" t="s">
        <v>7</v>
      </c>
      <c r="H6" s="13" t="s">
        <v>6</v>
      </c>
      <c r="I6" s="308" t="s">
        <v>7</v>
      </c>
      <c r="J6" s="29" t="s">
        <v>6</v>
      </c>
      <c r="K6" s="38" t="s">
        <v>7</v>
      </c>
      <c r="L6" s="13" t="s">
        <v>6</v>
      </c>
      <c r="M6" s="3" t="s">
        <v>7</v>
      </c>
      <c r="N6" s="13" t="s">
        <v>6</v>
      </c>
      <c r="O6" s="38" t="s">
        <v>7</v>
      </c>
      <c r="P6" s="16" t="s">
        <v>6</v>
      </c>
      <c r="Q6" s="17" t="s">
        <v>7</v>
      </c>
      <c r="R6" s="79" t="s">
        <v>6</v>
      </c>
      <c r="S6" s="80" t="s">
        <v>7</v>
      </c>
      <c r="T6" s="16" t="s">
        <v>6</v>
      </c>
      <c r="U6" s="17" t="s">
        <v>7</v>
      </c>
      <c r="V6" s="16" t="s">
        <v>6</v>
      </c>
      <c r="W6" s="17" t="s">
        <v>7</v>
      </c>
      <c r="X6" s="79" t="s">
        <v>6</v>
      </c>
      <c r="Y6" s="80" t="s">
        <v>7</v>
      </c>
      <c r="Z6" s="43" t="s">
        <v>6</v>
      </c>
      <c r="AA6" s="43" t="s">
        <v>6</v>
      </c>
      <c r="AB6" s="81" t="s">
        <v>20</v>
      </c>
    </row>
    <row r="7" spans="2:28" ht="21.75" customHeight="1">
      <c r="B7" s="8" t="s">
        <v>344</v>
      </c>
      <c r="C7" s="50">
        <f>D7+Z7+AA7+AB7</f>
        <v>9101</v>
      </c>
      <c r="D7" s="44">
        <f>F7+H7+J7+L7+N7</f>
        <v>5266</v>
      </c>
      <c r="E7" s="57">
        <v>100</v>
      </c>
      <c r="F7" s="49">
        <v>94</v>
      </c>
      <c r="G7" s="59">
        <f>F7/D7*100</f>
        <v>1.785036080516521</v>
      </c>
      <c r="H7" s="48">
        <v>9</v>
      </c>
      <c r="I7" s="58">
        <f>H7/D7*100</f>
        <v>0.17090770983668818</v>
      </c>
      <c r="J7" s="49">
        <v>3741</v>
      </c>
      <c r="K7" s="59">
        <f>J7/D7*100</f>
        <v>71.04063805545006</v>
      </c>
      <c r="L7" s="48">
        <v>1413</v>
      </c>
      <c r="M7" s="58">
        <f>L7/D7*100</f>
        <v>26.832510444360047</v>
      </c>
      <c r="N7" s="49">
        <v>9</v>
      </c>
      <c r="O7" s="59">
        <f>N7/D7*100</f>
        <v>0.17090770983668818</v>
      </c>
      <c r="P7" s="304">
        <v>5266</v>
      </c>
      <c r="Q7" s="306">
        <v>100</v>
      </c>
      <c r="R7" s="49">
        <v>718</v>
      </c>
      <c r="S7" s="59">
        <f>R7/P7*100</f>
        <v>13.634637295860236</v>
      </c>
      <c r="T7" s="48">
        <v>3643</v>
      </c>
      <c r="U7" s="58">
        <f>T7/P7*100</f>
        <v>69.1796429927839</v>
      </c>
      <c r="V7" s="49">
        <v>838</v>
      </c>
      <c r="W7" s="59">
        <f>V7/P7*100</f>
        <v>15.91340676034941</v>
      </c>
      <c r="X7" s="48">
        <v>67</v>
      </c>
      <c r="Y7" s="58">
        <f>X7/P7*100</f>
        <v>1.2723129510064566</v>
      </c>
      <c r="Z7" s="303">
        <v>3255</v>
      </c>
      <c r="AA7" s="303">
        <v>575</v>
      </c>
      <c r="AB7" s="82">
        <v>5</v>
      </c>
    </row>
    <row r="8" spans="2:28" ht="21.75" customHeight="1">
      <c r="B8" s="8" t="s">
        <v>345</v>
      </c>
      <c r="C8" s="50">
        <f>D8+Z8+AA8+AB8</f>
        <v>2321</v>
      </c>
      <c r="D8" s="44">
        <f>F8+H8+J8+L8+N8</f>
        <v>832</v>
      </c>
      <c r="E8" s="57">
        <v>100</v>
      </c>
      <c r="F8" s="49">
        <v>39</v>
      </c>
      <c r="G8" s="59">
        <f>F8/D8*100</f>
        <v>4.6875</v>
      </c>
      <c r="H8" s="48">
        <v>43</v>
      </c>
      <c r="I8" s="58">
        <f>H8/D8*100</f>
        <v>5.168269230769231</v>
      </c>
      <c r="J8" s="49">
        <v>321</v>
      </c>
      <c r="K8" s="59">
        <f>J8/D8*100</f>
        <v>38.581730769230774</v>
      </c>
      <c r="L8" s="48">
        <v>419</v>
      </c>
      <c r="M8" s="58">
        <f>L8/D8*100</f>
        <v>50.36057692307693</v>
      </c>
      <c r="N8" s="49">
        <v>10</v>
      </c>
      <c r="O8" s="59">
        <f>N8/D8*100</f>
        <v>1.201923076923077</v>
      </c>
      <c r="P8" s="304">
        <f>R8+T8+V8+X8</f>
        <v>832</v>
      </c>
      <c r="Q8" s="306">
        <v>100</v>
      </c>
      <c r="R8" s="49">
        <v>405</v>
      </c>
      <c r="S8" s="59">
        <f>R8/P8*100</f>
        <v>48.67788461538461</v>
      </c>
      <c r="T8" s="48">
        <v>257</v>
      </c>
      <c r="U8" s="58">
        <f>T8/P8*100</f>
        <v>30.889423076923077</v>
      </c>
      <c r="V8" s="49">
        <v>147</v>
      </c>
      <c r="W8" s="59">
        <f>V8/P8*100</f>
        <v>17.668269230769234</v>
      </c>
      <c r="X8" s="48">
        <v>23</v>
      </c>
      <c r="Y8" s="58">
        <f>X8/P8*100</f>
        <v>2.7644230769230766</v>
      </c>
      <c r="Z8" s="303">
        <v>1245</v>
      </c>
      <c r="AA8" s="303">
        <v>234</v>
      </c>
      <c r="AB8" s="82">
        <v>10</v>
      </c>
    </row>
    <row r="9" spans="2:28" ht="21.75" customHeight="1" thickBot="1">
      <c r="B9" s="337" t="s">
        <v>346</v>
      </c>
      <c r="C9" s="338">
        <f>D9+Z9+AA9+AB9</f>
        <v>1982</v>
      </c>
      <c r="D9" s="339">
        <f>F9+H9+J9+L9+N9</f>
        <v>312</v>
      </c>
      <c r="E9" s="340">
        <v>100</v>
      </c>
      <c r="F9" s="341">
        <v>19</v>
      </c>
      <c r="G9" s="342">
        <f>F9/D9*100</f>
        <v>6.089743589743589</v>
      </c>
      <c r="H9" s="343">
        <v>4</v>
      </c>
      <c r="I9" s="344">
        <f>H9/D9*100</f>
        <v>1.282051282051282</v>
      </c>
      <c r="J9" s="341">
        <v>99</v>
      </c>
      <c r="K9" s="342">
        <f>J9/D9*100</f>
        <v>31.73076923076923</v>
      </c>
      <c r="L9" s="343">
        <v>184</v>
      </c>
      <c r="M9" s="344">
        <f>L9/D9*100</f>
        <v>58.97435897435898</v>
      </c>
      <c r="N9" s="341">
        <v>6</v>
      </c>
      <c r="O9" s="342">
        <f>N9/D9*100</f>
        <v>1.9230769230769231</v>
      </c>
      <c r="P9" s="345">
        <f>R9+T9+V9+X9</f>
        <v>312</v>
      </c>
      <c r="Q9" s="346">
        <v>100</v>
      </c>
      <c r="R9" s="341">
        <v>135</v>
      </c>
      <c r="S9" s="342">
        <f>R9/P9*100</f>
        <v>43.269230769230774</v>
      </c>
      <c r="T9" s="343">
        <v>77</v>
      </c>
      <c r="U9" s="344">
        <f>T9/P9*100</f>
        <v>24.679487179487182</v>
      </c>
      <c r="V9" s="341">
        <v>71</v>
      </c>
      <c r="W9" s="342">
        <f>V9/P9*100</f>
        <v>22.756410256410255</v>
      </c>
      <c r="X9" s="343">
        <v>29</v>
      </c>
      <c r="Y9" s="344">
        <f>X9/P9*100</f>
        <v>9.294871794871796</v>
      </c>
      <c r="Z9" s="347">
        <v>1566</v>
      </c>
      <c r="AA9" s="347">
        <v>102</v>
      </c>
      <c r="AB9" s="348">
        <v>2</v>
      </c>
    </row>
    <row r="10" spans="2:28" ht="21.75" customHeight="1" thickTop="1">
      <c r="B10" s="10" t="s">
        <v>3</v>
      </c>
      <c r="C10" s="84">
        <f>SUM(C7:C9)</f>
        <v>13404</v>
      </c>
      <c r="D10" s="51">
        <f>SUM(D7:D9)</f>
        <v>6410</v>
      </c>
      <c r="E10" s="75">
        <v>100</v>
      </c>
      <c r="F10" s="54">
        <f>SUM(F7:F9)</f>
        <v>152</v>
      </c>
      <c r="G10" s="73">
        <f>F10/D10*100</f>
        <v>2.371294851794072</v>
      </c>
      <c r="H10" s="52">
        <f>SUM(H7:H9)</f>
        <v>56</v>
      </c>
      <c r="I10" s="305">
        <f>H10/D10*100</f>
        <v>0.8736349453978159</v>
      </c>
      <c r="J10" s="54">
        <f>SUM(J7:J9)</f>
        <v>4161</v>
      </c>
      <c r="K10" s="73">
        <f>J10/D10*100</f>
        <v>64.91419656786272</v>
      </c>
      <c r="L10" s="52">
        <f>SUM(L7:L9)</f>
        <v>2016</v>
      </c>
      <c r="M10" s="305">
        <f>L10/D10*100</f>
        <v>31.45085803432137</v>
      </c>
      <c r="N10" s="54">
        <f>SUM(N7:N9)</f>
        <v>25</v>
      </c>
      <c r="O10" s="73">
        <f>N10/D10*100</f>
        <v>0.39001560062402496</v>
      </c>
      <c r="P10" s="52">
        <f>SUM(P7:P9)</f>
        <v>6410</v>
      </c>
      <c r="Q10" s="307">
        <v>100</v>
      </c>
      <c r="R10" s="54">
        <f>SUM(R7:R9)</f>
        <v>1258</v>
      </c>
      <c r="S10" s="73">
        <f>R10/P10*100</f>
        <v>19.625585023400934</v>
      </c>
      <c r="T10" s="52">
        <f>SUM(T7:T9)</f>
        <v>3977</v>
      </c>
      <c r="U10" s="305">
        <f>T10/P10*100</f>
        <v>62.043681747269886</v>
      </c>
      <c r="V10" s="54">
        <f>SUM(V7:V9)</f>
        <v>1056</v>
      </c>
      <c r="W10" s="73">
        <f>V10/P10*100</f>
        <v>16.474258970358814</v>
      </c>
      <c r="X10" s="52">
        <f>SUM(X7:X9)</f>
        <v>119</v>
      </c>
      <c r="Y10" s="305">
        <f>X10/P10*100</f>
        <v>1.8564742589703587</v>
      </c>
      <c r="Z10" s="84">
        <f>SUM(Z7:Z9)</f>
        <v>6066</v>
      </c>
      <c r="AA10" s="54">
        <f>SUM(AA7:AA9)</f>
        <v>911</v>
      </c>
      <c r="AB10" s="84">
        <f>SUM(AB7:AB9)</f>
        <v>17</v>
      </c>
    </row>
    <row r="11" spans="4:28" ht="21.75" customHeight="1">
      <c r="D11" s="40"/>
      <c r="E11" s="40"/>
      <c r="F11" s="40"/>
      <c r="G11" s="40"/>
      <c r="H11" s="40"/>
      <c r="I11" s="40"/>
      <c r="J11" s="40"/>
      <c r="K11" s="40"/>
      <c r="L11" s="40"/>
      <c r="M11" s="40"/>
      <c r="N11" s="40"/>
      <c r="O11" s="40"/>
      <c r="P11" s="40"/>
      <c r="Q11" s="40"/>
      <c r="R11" s="40"/>
      <c r="S11" s="40"/>
      <c r="T11" s="40"/>
      <c r="U11" s="40"/>
      <c r="V11" s="40"/>
      <c r="W11" s="40"/>
      <c r="X11" s="40"/>
      <c r="Y11" s="40"/>
      <c r="Z11" s="40"/>
      <c r="AA11" s="40"/>
      <c r="AB11" s="40"/>
    </row>
    <row r="12" spans="3:28" ht="12.75">
      <c r="C12" s="85"/>
      <c r="D12" s="40"/>
      <c r="E12" s="40"/>
      <c r="F12" s="40"/>
      <c r="G12" s="40"/>
      <c r="H12" s="40"/>
      <c r="I12" s="40"/>
      <c r="J12" s="40"/>
      <c r="K12" s="40"/>
      <c r="L12" s="40"/>
      <c r="M12" s="40"/>
      <c r="N12" s="40"/>
      <c r="O12" s="40"/>
      <c r="P12" s="40"/>
      <c r="Q12" s="40"/>
      <c r="R12" s="40"/>
      <c r="S12" s="40"/>
      <c r="T12" s="40"/>
      <c r="U12" s="40"/>
      <c r="V12" s="40"/>
      <c r="W12" s="40"/>
      <c r="X12" s="40"/>
      <c r="Y12" s="40"/>
      <c r="Z12" s="40"/>
      <c r="AA12" s="40"/>
      <c r="AB12" s="40"/>
    </row>
    <row r="13" spans="4:28" ht="12.75">
      <c r="D13" s="40"/>
      <c r="E13" s="40"/>
      <c r="F13" s="40"/>
      <c r="G13" s="40"/>
      <c r="H13" s="40"/>
      <c r="I13" s="40"/>
      <c r="J13" s="40"/>
      <c r="K13" s="40"/>
      <c r="L13" s="40"/>
      <c r="M13" s="40"/>
      <c r="N13" s="40"/>
      <c r="O13" s="40"/>
      <c r="P13" s="40"/>
      <c r="Q13" s="40"/>
      <c r="R13" s="40"/>
      <c r="S13" s="40"/>
      <c r="T13" s="40"/>
      <c r="U13" s="40"/>
      <c r="V13" s="40"/>
      <c r="W13" s="40"/>
      <c r="X13" s="40"/>
      <c r="Y13" s="40"/>
      <c r="Z13" s="40"/>
      <c r="AA13" s="40"/>
      <c r="AB13" s="40"/>
    </row>
    <row r="14" spans="4:28" ht="12.75">
      <c r="D14" s="40"/>
      <c r="E14" s="40"/>
      <c r="F14" s="40"/>
      <c r="G14" s="40"/>
      <c r="H14" s="40"/>
      <c r="I14" s="40"/>
      <c r="J14" s="40"/>
      <c r="K14" s="40"/>
      <c r="L14" s="40"/>
      <c r="M14" s="40"/>
      <c r="N14" s="40"/>
      <c r="O14" s="40"/>
      <c r="P14" s="40"/>
      <c r="Q14" s="40"/>
      <c r="R14" s="40"/>
      <c r="S14" s="40"/>
      <c r="T14" s="40"/>
      <c r="U14" s="40"/>
      <c r="V14" s="40"/>
      <c r="W14" s="40"/>
      <c r="X14" s="40"/>
      <c r="Y14" s="40"/>
      <c r="Z14" s="40"/>
      <c r="AA14" s="40"/>
      <c r="AB14" s="40"/>
    </row>
    <row r="15" spans="4:28" ht="12.75">
      <c r="D15" s="40"/>
      <c r="E15" s="40"/>
      <c r="F15" s="40"/>
      <c r="G15" s="40"/>
      <c r="H15" s="40"/>
      <c r="I15" s="40"/>
      <c r="J15" s="40"/>
      <c r="K15" s="40"/>
      <c r="L15" s="40"/>
      <c r="M15" s="40"/>
      <c r="N15" s="40"/>
      <c r="O15" s="40"/>
      <c r="P15" s="40"/>
      <c r="Q15" s="40"/>
      <c r="R15" s="40"/>
      <c r="S15" s="40"/>
      <c r="T15" s="40"/>
      <c r="U15" s="40"/>
      <c r="V15" s="40"/>
      <c r="W15" s="40"/>
      <c r="X15" s="40"/>
      <c r="Y15" s="40"/>
      <c r="Z15" s="40"/>
      <c r="AA15" s="40"/>
      <c r="AB15" s="40"/>
    </row>
    <row r="16" spans="4:28" ht="12.75">
      <c r="D16" s="40"/>
      <c r="E16" s="40"/>
      <c r="F16" s="40"/>
      <c r="G16" s="40"/>
      <c r="H16" s="40"/>
      <c r="I16" s="40"/>
      <c r="J16" s="40"/>
      <c r="K16" s="40"/>
      <c r="L16" s="40"/>
      <c r="M16" s="40"/>
      <c r="N16" s="40"/>
      <c r="O16" s="40"/>
      <c r="P16" s="40"/>
      <c r="Q16" s="40"/>
      <c r="R16" s="40"/>
      <c r="S16" s="40"/>
      <c r="T16" s="40"/>
      <c r="U16" s="40"/>
      <c r="V16" s="40"/>
      <c r="W16" s="40"/>
      <c r="X16" s="40"/>
      <c r="Y16" s="40"/>
      <c r="Z16" s="40"/>
      <c r="AA16" s="40"/>
      <c r="AB16" s="40"/>
    </row>
    <row r="17" spans="4:28" ht="12.75">
      <c r="D17" s="40"/>
      <c r="E17" s="40"/>
      <c r="F17" s="40"/>
      <c r="G17" s="40"/>
      <c r="H17" s="40"/>
      <c r="I17" s="40"/>
      <c r="J17" s="40"/>
      <c r="K17" s="40"/>
      <c r="L17" s="40"/>
      <c r="M17" s="40"/>
      <c r="N17" s="40"/>
      <c r="O17" s="40"/>
      <c r="P17" s="40"/>
      <c r="Q17" s="40"/>
      <c r="R17" s="40"/>
      <c r="S17" s="40"/>
      <c r="T17" s="40"/>
      <c r="U17" s="40"/>
      <c r="V17" s="40"/>
      <c r="W17" s="40"/>
      <c r="X17" s="40"/>
      <c r="Y17" s="40"/>
      <c r="Z17" s="40"/>
      <c r="AA17" s="40"/>
      <c r="AB17" s="40"/>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B1:AB10"/>
  <sheetViews>
    <sheetView view="pageBreakPreview" zoomScale="88" zoomScaleNormal="75" zoomScaleSheetLayoutView="88"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D22" sqref="D22"/>
    </sheetView>
  </sheetViews>
  <sheetFormatPr defaultColWidth="9.00390625" defaultRowHeight="13.5"/>
  <cols>
    <col min="1" max="1" width="2.75390625" style="39" customWidth="1"/>
    <col min="2" max="2" width="17.375" style="39" customWidth="1"/>
    <col min="3" max="4" width="8.375" style="39" customWidth="1"/>
    <col min="5" max="5" width="7.125" style="39" customWidth="1"/>
    <col min="6" max="6" width="8.375" style="39" customWidth="1"/>
    <col min="7" max="7" width="9.253906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25390625" style="39" customWidth="1"/>
    <col min="14" max="14" width="7.875" style="39" customWidth="1"/>
    <col min="15" max="15" width="8.375" style="39" customWidth="1"/>
    <col min="16" max="16" width="8.75390625" style="39" customWidth="1"/>
    <col min="17" max="17" width="7.375" style="39" customWidth="1"/>
    <col min="18" max="18" width="8.75390625" style="39" customWidth="1"/>
    <col min="19" max="19" width="8.50390625" style="39" customWidth="1"/>
    <col min="20" max="20" width="8.75390625" style="39" customWidth="1"/>
    <col min="21" max="21" width="8.125" style="39" customWidth="1"/>
    <col min="22" max="22" width="8.75390625" style="39" customWidth="1"/>
    <col min="23" max="23" width="8.50390625" style="39" customWidth="1"/>
    <col min="24" max="24" width="8.7539062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2" customFormat="1" ht="18" customHeight="1">
      <c r="B1" s="1" t="s">
        <v>42</v>
      </c>
      <c r="C1" s="1"/>
      <c r="D1" s="1"/>
      <c r="E1" s="1"/>
      <c r="F1" s="1"/>
      <c r="G1" s="1"/>
      <c r="H1" s="1"/>
      <c r="I1" s="1"/>
      <c r="J1" s="1"/>
      <c r="K1" s="1"/>
      <c r="L1" s="1"/>
      <c r="M1" s="1"/>
      <c r="N1" s="1"/>
      <c r="O1" s="1"/>
      <c r="P1" s="1"/>
      <c r="Q1" s="1"/>
      <c r="R1" s="1"/>
      <c r="S1" s="1"/>
      <c r="T1" s="1"/>
      <c r="U1" s="1"/>
      <c r="V1" s="1"/>
      <c r="W1" s="1"/>
      <c r="X1" s="1"/>
      <c r="Y1" s="1"/>
      <c r="Z1" s="1"/>
    </row>
    <row r="2" spans="2:28" s="77" customFormat="1" ht="18" customHeight="1">
      <c r="B2" s="483" t="s">
        <v>37</v>
      </c>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row>
    <row r="3" spans="2:28" s="77" customFormat="1" ht="18" customHeight="1">
      <c r="B3" s="78" t="s">
        <v>38</v>
      </c>
      <c r="C3" s="78"/>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09" t="s">
        <v>0</v>
      </c>
      <c r="C4" s="512" t="s">
        <v>1</v>
      </c>
      <c r="D4" s="477" t="s">
        <v>32</v>
      </c>
      <c r="E4" s="500"/>
      <c r="F4" s="500"/>
      <c r="G4" s="500"/>
      <c r="H4" s="500"/>
      <c r="I4" s="500"/>
      <c r="J4" s="500"/>
      <c r="K4" s="500"/>
      <c r="L4" s="500"/>
      <c r="M4" s="500"/>
      <c r="N4" s="500"/>
      <c r="O4" s="501"/>
      <c r="P4" s="502" t="s">
        <v>32</v>
      </c>
      <c r="Q4" s="503"/>
      <c r="R4" s="503"/>
      <c r="S4" s="503"/>
      <c r="T4" s="503"/>
      <c r="U4" s="503"/>
      <c r="V4" s="503"/>
      <c r="W4" s="503"/>
      <c r="X4" s="503"/>
      <c r="Y4" s="503"/>
      <c r="Z4" s="477" t="s">
        <v>22</v>
      </c>
      <c r="AA4" s="477" t="s">
        <v>2</v>
      </c>
      <c r="AB4" s="512" t="s">
        <v>40</v>
      </c>
    </row>
    <row r="5" spans="2:28" ht="20.25" customHeight="1">
      <c r="B5" s="510"/>
      <c r="C5" s="513"/>
      <c r="D5" s="11"/>
      <c r="E5" s="12"/>
      <c r="F5" s="481" t="s">
        <v>23</v>
      </c>
      <c r="G5" s="482"/>
      <c r="H5" s="481" t="s">
        <v>31</v>
      </c>
      <c r="I5" s="482"/>
      <c r="J5" s="481" t="s">
        <v>11</v>
      </c>
      <c r="K5" s="482"/>
      <c r="L5" s="481" t="s">
        <v>12</v>
      </c>
      <c r="M5" s="482"/>
      <c r="N5" s="481" t="s">
        <v>13</v>
      </c>
      <c r="O5" s="482"/>
      <c r="P5" s="14"/>
      <c r="Q5" s="15"/>
      <c r="R5" s="502" t="s">
        <v>33</v>
      </c>
      <c r="S5" s="505"/>
      <c r="T5" s="504" t="s">
        <v>34</v>
      </c>
      <c r="U5" s="505"/>
      <c r="V5" s="504" t="s">
        <v>35</v>
      </c>
      <c r="W5" s="505"/>
      <c r="X5" s="504" t="s">
        <v>36</v>
      </c>
      <c r="Y5" s="505"/>
      <c r="Z5" s="516"/>
      <c r="AA5" s="516"/>
      <c r="AB5" s="515"/>
    </row>
    <row r="6" spans="2:28" ht="19.5" customHeight="1">
      <c r="B6" s="511"/>
      <c r="C6" s="514"/>
      <c r="D6" s="29" t="s">
        <v>6</v>
      </c>
      <c r="E6" s="38" t="s">
        <v>7</v>
      </c>
      <c r="F6" s="13" t="s">
        <v>6</v>
      </c>
      <c r="G6" s="3" t="s">
        <v>7</v>
      </c>
      <c r="H6" s="29" t="s">
        <v>6</v>
      </c>
      <c r="I6" s="38" t="s">
        <v>7</v>
      </c>
      <c r="J6" s="29" t="s">
        <v>6</v>
      </c>
      <c r="K6" s="38" t="s">
        <v>7</v>
      </c>
      <c r="L6" s="13" t="s">
        <v>6</v>
      </c>
      <c r="M6" s="3" t="s">
        <v>7</v>
      </c>
      <c r="N6" s="13" t="s">
        <v>6</v>
      </c>
      <c r="O6" s="38" t="s">
        <v>7</v>
      </c>
      <c r="P6" s="16" t="s">
        <v>6</v>
      </c>
      <c r="Q6" s="17" t="s">
        <v>7</v>
      </c>
      <c r="R6" s="79" t="s">
        <v>6</v>
      </c>
      <c r="S6" s="80" t="s">
        <v>7</v>
      </c>
      <c r="T6" s="16" t="s">
        <v>6</v>
      </c>
      <c r="U6" s="17" t="s">
        <v>7</v>
      </c>
      <c r="V6" s="16" t="s">
        <v>6</v>
      </c>
      <c r="W6" s="17" t="s">
        <v>7</v>
      </c>
      <c r="X6" s="79" t="s">
        <v>6</v>
      </c>
      <c r="Y6" s="80" t="s">
        <v>7</v>
      </c>
      <c r="Z6" s="43" t="s">
        <v>6</v>
      </c>
      <c r="AA6" s="43" t="s">
        <v>6</v>
      </c>
      <c r="AB6" s="81" t="s">
        <v>20</v>
      </c>
    </row>
    <row r="7" spans="2:28" ht="21.75" customHeight="1">
      <c r="B7" s="8" t="s">
        <v>344</v>
      </c>
      <c r="C7" s="50">
        <f>D7+Z7+AA7+AB7</f>
        <v>134</v>
      </c>
      <c r="D7" s="44">
        <f>F7+H7+J7+L7+N7</f>
        <v>20</v>
      </c>
      <c r="E7" s="57">
        <v>100</v>
      </c>
      <c r="F7" s="49">
        <v>0</v>
      </c>
      <c r="G7" s="59">
        <v>0</v>
      </c>
      <c r="H7" s="48">
        <v>0</v>
      </c>
      <c r="I7" s="58">
        <v>0</v>
      </c>
      <c r="J7" s="49">
        <v>19</v>
      </c>
      <c r="K7" s="59">
        <v>0</v>
      </c>
      <c r="L7" s="48">
        <v>1</v>
      </c>
      <c r="M7" s="58">
        <v>0</v>
      </c>
      <c r="N7" s="49">
        <v>0</v>
      </c>
      <c r="O7" s="59">
        <v>0</v>
      </c>
      <c r="P7" s="304">
        <f>R7+T7+V7+X7</f>
        <v>20</v>
      </c>
      <c r="Q7" s="306">
        <v>100</v>
      </c>
      <c r="R7" s="49">
        <v>8</v>
      </c>
      <c r="S7" s="59">
        <v>0</v>
      </c>
      <c r="T7" s="48">
        <v>12</v>
      </c>
      <c r="U7" s="58">
        <v>0</v>
      </c>
      <c r="V7" s="49">
        <v>0</v>
      </c>
      <c r="W7" s="59">
        <v>0</v>
      </c>
      <c r="X7" s="48">
        <v>0</v>
      </c>
      <c r="Y7" s="58">
        <v>0</v>
      </c>
      <c r="Z7" s="303">
        <v>114</v>
      </c>
      <c r="AA7" s="303">
        <v>0</v>
      </c>
      <c r="AB7" s="82">
        <v>0</v>
      </c>
    </row>
    <row r="8" spans="2:28" ht="21.75" customHeight="1">
      <c r="B8" s="8" t="s">
        <v>347</v>
      </c>
      <c r="C8" s="50">
        <f>D8+Z8+AA8+AB8</f>
        <v>7</v>
      </c>
      <c r="D8" s="44">
        <f>F8+H8+J8+L8+N8</f>
        <v>3</v>
      </c>
      <c r="E8" s="57">
        <v>100</v>
      </c>
      <c r="F8" s="49">
        <v>0</v>
      </c>
      <c r="G8" s="59">
        <v>0</v>
      </c>
      <c r="H8" s="48">
        <v>0</v>
      </c>
      <c r="I8" s="58">
        <v>0</v>
      </c>
      <c r="J8" s="49">
        <v>3</v>
      </c>
      <c r="K8" s="59">
        <v>0</v>
      </c>
      <c r="L8" s="48">
        <v>0</v>
      </c>
      <c r="M8" s="58">
        <v>0</v>
      </c>
      <c r="N8" s="49">
        <v>0</v>
      </c>
      <c r="O8" s="59">
        <v>0</v>
      </c>
      <c r="P8" s="304">
        <f>R8+T8+V8+X8</f>
        <v>3</v>
      </c>
      <c r="Q8" s="306">
        <v>100</v>
      </c>
      <c r="R8" s="49">
        <v>3</v>
      </c>
      <c r="S8" s="59">
        <v>0</v>
      </c>
      <c r="T8" s="48">
        <v>0</v>
      </c>
      <c r="U8" s="58">
        <v>0</v>
      </c>
      <c r="V8" s="49">
        <v>0</v>
      </c>
      <c r="W8" s="59">
        <v>0</v>
      </c>
      <c r="X8" s="48">
        <v>0</v>
      </c>
      <c r="Y8" s="58">
        <v>0</v>
      </c>
      <c r="Z8" s="303">
        <v>4</v>
      </c>
      <c r="AA8" s="303">
        <v>0</v>
      </c>
      <c r="AB8" s="82">
        <v>0</v>
      </c>
    </row>
    <row r="9" spans="2:28" ht="21.75" customHeight="1" thickBot="1">
      <c r="B9" s="337" t="s">
        <v>346</v>
      </c>
      <c r="C9" s="338">
        <v>13</v>
      </c>
      <c r="D9" s="339">
        <f>F9+H9+J9+L9+N9</f>
        <v>7</v>
      </c>
      <c r="E9" s="340">
        <v>100</v>
      </c>
      <c r="F9" s="341">
        <v>3</v>
      </c>
      <c r="G9" s="342">
        <v>0</v>
      </c>
      <c r="H9" s="343">
        <v>0</v>
      </c>
      <c r="I9" s="344">
        <v>0</v>
      </c>
      <c r="J9" s="341">
        <v>4</v>
      </c>
      <c r="K9" s="342">
        <v>0</v>
      </c>
      <c r="L9" s="343">
        <v>0</v>
      </c>
      <c r="M9" s="344">
        <v>0</v>
      </c>
      <c r="N9" s="341">
        <v>0</v>
      </c>
      <c r="O9" s="342">
        <v>0</v>
      </c>
      <c r="P9" s="345">
        <f>R9+T9+V9+X9</f>
        <v>7</v>
      </c>
      <c r="Q9" s="346">
        <v>100</v>
      </c>
      <c r="R9" s="341">
        <v>3</v>
      </c>
      <c r="S9" s="342">
        <v>0</v>
      </c>
      <c r="T9" s="343">
        <v>3</v>
      </c>
      <c r="U9" s="344">
        <v>0</v>
      </c>
      <c r="V9" s="341">
        <v>1</v>
      </c>
      <c r="W9" s="342">
        <v>0</v>
      </c>
      <c r="X9" s="343">
        <v>0</v>
      </c>
      <c r="Y9" s="344">
        <v>0</v>
      </c>
      <c r="Z9" s="347">
        <v>6</v>
      </c>
      <c r="AA9" s="347">
        <v>0</v>
      </c>
      <c r="AB9" s="348">
        <v>0</v>
      </c>
    </row>
    <row r="10" spans="2:28" ht="21.75" customHeight="1" thickTop="1">
      <c r="B10" s="10" t="s">
        <v>3</v>
      </c>
      <c r="C10" s="84">
        <f>SUM(C7:C9)</f>
        <v>154</v>
      </c>
      <c r="D10" s="54">
        <f>SUM(D7:D9)</f>
        <v>30</v>
      </c>
      <c r="E10" s="75">
        <v>100</v>
      </c>
      <c r="F10" s="54">
        <f>SUM(F7:F9)</f>
        <v>3</v>
      </c>
      <c r="G10" s="73">
        <f>F10/D10*100</f>
        <v>10</v>
      </c>
      <c r="H10" s="52">
        <f>SUM(H7:H9)</f>
        <v>0</v>
      </c>
      <c r="I10" s="305">
        <f>H10/D10*100</f>
        <v>0</v>
      </c>
      <c r="J10" s="54">
        <f>SUM(J7:J9)</f>
        <v>26</v>
      </c>
      <c r="K10" s="73">
        <f>J10/D10*100</f>
        <v>86.66666666666667</v>
      </c>
      <c r="L10" s="52">
        <f>SUM(L7:L9)</f>
        <v>1</v>
      </c>
      <c r="M10" s="305">
        <f>L10/D10*100</f>
        <v>3.3333333333333335</v>
      </c>
      <c r="N10" s="54">
        <f>SUM(N7:N9)</f>
        <v>0</v>
      </c>
      <c r="O10" s="73">
        <f>N10/D10*100</f>
        <v>0</v>
      </c>
      <c r="P10" s="52">
        <f>SUM(P7:P9)</f>
        <v>30</v>
      </c>
      <c r="Q10" s="307">
        <v>100</v>
      </c>
      <c r="R10" s="54">
        <f>SUM(R7:R9)</f>
        <v>14</v>
      </c>
      <c r="S10" s="73">
        <f>R10/P10*100</f>
        <v>46.666666666666664</v>
      </c>
      <c r="T10" s="52">
        <f>SUM(T7:T9)</f>
        <v>15</v>
      </c>
      <c r="U10" s="305">
        <f>T10/P10*100</f>
        <v>50</v>
      </c>
      <c r="V10" s="54">
        <f>SUM(V7:V9)</f>
        <v>1</v>
      </c>
      <c r="W10" s="73">
        <f>V10/P10*100</f>
        <v>3.3333333333333335</v>
      </c>
      <c r="X10" s="52">
        <f>SUM(X7:X9)</f>
        <v>0</v>
      </c>
      <c r="Y10" s="305">
        <f>X10/P10*100</f>
        <v>0</v>
      </c>
      <c r="Z10" s="84">
        <f>SUM(Z7:Z9)</f>
        <v>124</v>
      </c>
      <c r="AA10" s="84">
        <f>SUM(AA7:AA9)</f>
        <v>0</v>
      </c>
      <c r="AB10" s="84">
        <f>SUM(AB7:AB9)</f>
        <v>0</v>
      </c>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B1:AB10"/>
  <sheetViews>
    <sheetView view="pageBreakPreview" zoomScale="86" zoomScaleNormal="75" zoomScaleSheetLayoutView="86"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A1" sqref="A1"/>
    </sheetView>
  </sheetViews>
  <sheetFormatPr defaultColWidth="9.00390625" defaultRowHeight="13.5"/>
  <cols>
    <col min="1" max="1" width="2.75390625" style="39" customWidth="1"/>
    <col min="2" max="2" width="17.50390625" style="39" customWidth="1"/>
    <col min="3" max="4" width="8.375" style="39" customWidth="1"/>
    <col min="5" max="5" width="7.125" style="39" customWidth="1"/>
    <col min="6" max="6" width="8.375" style="39" customWidth="1"/>
    <col min="7" max="7" width="9.253906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25390625" style="39" customWidth="1"/>
    <col min="14" max="14" width="7.875" style="39" customWidth="1"/>
    <col min="15" max="15" width="8.375" style="39" customWidth="1"/>
    <col min="16" max="16" width="8.75390625" style="39" customWidth="1"/>
    <col min="17" max="17" width="7.375" style="39" customWidth="1"/>
    <col min="18" max="18" width="8.75390625" style="39" customWidth="1"/>
    <col min="19" max="19" width="8.50390625" style="39" customWidth="1"/>
    <col min="20" max="20" width="8.75390625" style="39" customWidth="1"/>
    <col min="21" max="21" width="8.125" style="39" customWidth="1"/>
    <col min="22" max="22" width="8.75390625" style="39" customWidth="1"/>
    <col min="23" max="23" width="8.50390625" style="39" customWidth="1"/>
    <col min="24" max="24" width="8.7539062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2" customFormat="1" ht="18" customHeight="1">
      <c r="B1" s="1" t="s">
        <v>44</v>
      </c>
      <c r="C1" s="1"/>
      <c r="D1" s="1"/>
      <c r="E1" s="1"/>
      <c r="F1" s="1"/>
      <c r="G1" s="1"/>
      <c r="H1" s="1"/>
      <c r="I1" s="1"/>
      <c r="J1" s="1"/>
      <c r="K1" s="1"/>
      <c r="L1" s="1"/>
      <c r="M1" s="1"/>
      <c r="N1" s="1"/>
      <c r="O1" s="1"/>
      <c r="P1" s="1"/>
      <c r="Q1" s="1"/>
      <c r="R1" s="1"/>
      <c r="S1" s="1"/>
      <c r="T1" s="1"/>
      <c r="U1" s="1"/>
      <c r="V1" s="1"/>
      <c r="W1" s="1"/>
      <c r="X1" s="1"/>
      <c r="Y1" s="1"/>
      <c r="Z1" s="1"/>
    </row>
    <row r="2" spans="2:28" s="77" customFormat="1" ht="18" customHeight="1">
      <c r="B2" s="483" t="s">
        <v>37</v>
      </c>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row>
    <row r="3" spans="2:28" s="77" customFormat="1" ht="18" customHeight="1">
      <c r="B3" s="78" t="s">
        <v>45</v>
      </c>
      <c r="C3" s="78"/>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09" t="s">
        <v>0</v>
      </c>
      <c r="C4" s="512" t="s">
        <v>1</v>
      </c>
      <c r="D4" s="477" t="s">
        <v>32</v>
      </c>
      <c r="E4" s="500"/>
      <c r="F4" s="500"/>
      <c r="G4" s="500"/>
      <c r="H4" s="500"/>
      <c r="I4" s="500"/>
      <c r="J4" s="500"/>
      <c r="K4" s="500"/>
      <c r="L4" s="500"/>
      <c r="M4" s="500"/>
      <c r="N4" s="500"/>
      <c r="O4" s="501"/>
      <c r="P4" s="502" t="s">
        <v>32</v>
      </c>
      <c r="Q4" s="503"/>
      <c r="R4" s="503"/>
      <c r="S4" s="503"/>
      <c r="T4" s="503"/>
      <c r="U4" s="503"/>
      <c r="V4" s="503"/>
      <c r="W4" s="503"/>
      <c r="X4" s="503"/>
      <c r="Y4" s="503"/>
      <c r="Z4" s="477" t="s">
        <v>22</v>
      </c>
      <c r="AA4" s="477" t="s">
        <v>2</v>
      </c>
      <c r="AB4" s="512" t="s">
        <v>40</v>
      </c>
    </row>
    <row r="5" spans="2:28" ht="20.25" customHeight="1">
      <c r="B5" s="510"/>
      <c r="C5" s="513"/>
      <c r="D5" s="11"/>
      <c r="E5" s="12"/>
      <c r="F5" s="481" t="s">
        <v>23</v>
      </c>
      <c r="G5" s="482"/>
      <c r="H5" s="481" t="s">
        <v>31</v>
      </c>
      <c r="I5" s="482"/>
      <c r="J5" s="481" t="s">
        <v>11</v>
      </c>
      <c r="K5" s="482"/>
      <c r="L5" s="481" t="s">
        <v>12</v>
      </c>
      <c r="M5" s="482"/>
      <c r="N5" s="481" t="s">
        <v>13</v>
      </c>
      <c r="O5" s="482"/>
      <c r="P5" s="14"/>
      <c r="Q5" s="15"/>
      <c r="R5" s="502" t="s">
        <v>33</v>
      </c>
      <c r="S5" s="505"/>
      <c r="T5" s="504" t="s">
        <v>34</v>
      </c>
      <c r="U5" s="505"/>
      <c r="V5" s="504" t="s">
        <v>35</v>
      </c>
      <c r="W5" s="505"/>
      <c r="X5" s="504" t="s">
        <v>36</v>
      </c>
      <c r="Y5" s="505"/>
      <c r="Z5" s="516"/>
      <c r="AA5" s="516"/>
      <c r="AB5" s="515"/>
    </row>
    <row r="6" spans="2:28" ht="19.5" customHeight="1">
      <c r="B6" s="511"/>
      <c r="C6" s="514"/>
      <c r="D6" s="29" t="s">
        <v>6</v>
      </c>
      <c r="E6" s="38" t="s">
        <v>7</v>
      </c>
      <c r="F6" s="13" t="s">
        <v>6</v>
      </c>
      <c r="G6" s="3" t="s">
        <v>7</v>
      </c>
      <c r="H6" s="29" t="s">
        <v>6</v>
      </c>
      <c r="I6" s="38" t="s">
        <v>7</v>
      </c>
      <c r="J6" s="29" t="s">
        <v>6</v>
      </c>
      <c r="K6" s="38" t="s">
        <v>7</v>
      </c>
      <c r="L6" s="13" t="s">
        <v>6</v>
      </c>
      <c r="M6" s="3" t="s">
        <v>7</v>
      </c>
      <c r="N6" s="13" t="s">
        <v>6</v>
      </c>
      <c r="O6" s="38" t="s">
        <v>7</v>
      </c>
      <c r="P6" s="16" t="s">
        <v>6</v>
      </c>
      <c r="Q6" s="17" t="s">
        <v>7</v>
      </c>
      <c r="R6" s="79" t="s">
        <v>6</v>
      </c>
      <c r="S6" s="80" t="s">
        <v>7</v>
      </c>
      <c r="T6" s="16" t="s">
        <v>6</v>
      </c>
      <c r="U6" s="17" t="s">
        <v>7</v>
      </c>
      <c r="V6" s="16" t="s">
        <v>6</v>
      </c>
      <c r="W6" s="17" t="s">
        <v>7</v>
      </c>
      <c r="X6" s="79" t="s">
        <v>6</v>
      </c>
      <c r="Y6" s="80" t="s">
        <v>7</v>
      </c>
      <c r="Z6" s="43" t="s">
        <v>6</v>
      </c>
      <c r="AA6" s="43" t="s">
        <v>6</v>
      </c>
      <c r="AB6" s="81" t="s">
        <v>20</v>
      </c>
    </row>
    <row r="7" spans="2:28" ht="21.75" customHeight="1">
      <c r="B7" s="8" t="s">
        <v>344</v>
      </c>
      <c r="C7" s="50">
        <f>D7+Z7+AA7+AB7</f>
        <v>3</v>
      </c>
      <c r="D7" s="44">
        <f>F7+H7+J7+L7+N7</f>
        <v>2</v>
      </c>
      <c r="E7" s="57">
        <v>100</v>
      </c>
      <c r="F7" s="49">
        <v>0</v>
      </c>
      <c r="G7" s="59">
        <v>0</v>
      </c>
      <c r="H7" s="49">
        <v>0</v>
      </c>
      <c r="I7" s="59">
        <v>0</v>
      </c>
      <c r="J7" s="49">
        <v>0</v>
      </c>
      <c r="K7" s="59">
        <v>0</v>
      </c>
      <c r="L7" s="49">
        <v>2</v>
      </c>
      <c r="M7" s="59">
        <v>0</v>
      </c>
      <c r="N7" s="48">
        <v>0</v>
      </c>
      <c r="O7" s="58">
        <v>0</v>
      </c>
      <c r="P7" s="44">
        <f>R7+T7+V7+X7</f>
        <v>2</v>
      </c>
      <c r="Q7" s="57">
        <v>100</v>
      </c>
      <c r="R7" s="48">
        <v>1</v>
      </c>
      <c r="S7" s="58">
        <v>0</v>
      </c>
      <c r="T7" s="49">
        <v>1</v>
      </c>
      <c r="U7" s="59">
        <v>0</v>
      </c>
      <c r="V7" s="48">
        <v>0</v>
      </c>
      <c r="W7" s="58">
        <v>0</v>
      </c>
      <c r="X7" s="49">
        <v>0</v>
      </c>
      <c r="Y7" s="59">
        <v>0</v>
      </c>
      <c r="Z7" s="303">
        <v>1</v>
      </c>
      <c r="AA7" s="303">
        <v>0</v>
      </c>
      <c r="AB7" s="82">
        <v>0</v>
      </c>
    </row>
    <row r="8" spans="2:28" ht="21.75" customHeight="1">
      <c r="B8" s="8" t="s">
        <v>347</v>
      </c>
      <c r="C8" s="50">
        <f>D8+Z8+AA8+AB8</f>
        <v>0</v>
      </c>
      <c r="D8" s="44">
        <f>F8+H8+J8+L8+N8</f>
        <v>0</v>
      </c>
      <c r="E8" s="57">
        <v>100</v>
      </c>
      <c r="F8" s="49">
        <v>0</v>
      </c>
      <c r="G8" s="59">
        <v>0</v>
      </c>
      <c r="H8" s="49">
        <v>0</v>
      </c>
      <c r="I8" s="59">
        <v>0</v>
      </c>
      <c r="J8" s="49">
        <v>0</v>
      </c>
      <c r="K8" s="59">
        <v>0</v>
      </c>
      <c r="L8" s="49">
        <v>0</v>
      </c>
      <c r="M8" s="59">
        <v>0</v>
      </c>
      <c r="N8" s="48">
        <v>0</v>
      </c>
      <c r="O8" s="58">
        <v>0</v>
      </c>
      <c r="P8" s="44">
        <f>R8+T8+V8+X8</f>
        <v>0</v>
      </c>
      <c r="Q8" s="57">
        <v>100</v>
      </c>
      <c r="R8" s="48">
        <v>0</v>
      </c>
      <c r="S8" s="58">
        <v>0</v>
      </c>
      <c r="T8" s="49">
        <v>0</v>
      </c>
      <c r="U8" s="59">
        <v>0</v>
      </c>
      <c r="V8" s="48">
        <v>0</v>
      </c>
      <c r="W8" s="58">
        <v>0</v>
      </c>
      <c r="X8" s="49">
        <v>0</v>
      </c>
      <c r="Y8" s="59">
        <v>0</v>
      </c>
      <c r="Z8" s="303">
        <v>0</v>
      </c>
      <c r="AA8" s="303">
        <v>0</v>
      </c>
      <c r="AB8" s="82">
        <v>0</v>
      </c>
    </row>
    <row r="9" spans="2:28" ht="21.75" customHeight="1" thickBot="1">
      <c r="B9" s="337" t="s">
        <v>346</v>
      </c>
      <c r="C9" s="338">
        <f>D9+Z9+AA9+AB9</f>
        <v>0</v>
      </c>
      <c r="D9" s="339">
        <f>F9+H9+J9+L9+N9</f>
        <v>0</v>
      </c>
      <c r="E9" s="340">
        <v>100</v>
      </c>
      <c r="F9" s="341">
        <v>0</v>
      </c>
      <c r="G9" s="342">
        <v>0</v>
      </c>
      <c r="H9" s="341">
        <v>0</v>
      </c>
      <c r="I9" s="342">
        <v>0</v>
      </c>
      <c r="J9" s="341">
        <v>0</v>
      </c>
      <c r="K9" s="342">
        <v>0</v>
      </c>
      <c r="L9" s="341">
        <v>0</v>
      </c>
      <c r="M9" s="342">
        <v>0</v>
      </c>
      <c r="N9" s="343">
        <v>0</v>
      </c>
      <c r="O9" s="344">
        <v>0</v>
      </c>
      <c r="P9" s="339">
        <f>R9+T9+V9+X9</f>
        <v>0</v>
      </c>
      <c r="Q9" s="340">
        <v>100</v>
      </c>
      <c r="R9" s="343">
        <v>0</v>
      </c>
      <c r="S9" s="344">
        <v>0</v>
      </c>
      <c r="T9" s="341">
        <v>0</v>
      </c>
      <c r="U9" s="342">
        <v>0</v>
      </c>
      <c r="V9" s="343">
        <v>0</v>
      </c>
      <c r="W9" s="344">
        <v>0</v>
      </c>
      <c r="X9" s="341">
        <v>0</v>
      </c>
      <c r="Y9" s="342">
        <v>0</v>
      </c>
      <c r="Z9" s="347">
        <v>0</v>
      </c>
      <c r="AA9" s="347">
        <v>0</v>
      </c>
      <c r="AB9" s="348">
        <v>0</v>
      </c>
    </row>
    <row r="10" spans="2:28" ht="21.75" customHeight="1" thickTop="1">
      <c r="B10" s="10" t="s">
        <v>3</v>
      </c>
      <c r="C10" s="84">
        <f>SUM(C7:C9)</f>
        <v>3</v>
      </c>
      <c r="D10" s="51">
        <f>SUM(D7:D9)</f>
        <v>2</v>
      </c>
      <c r="E10" s="75">
        <v>100</v>
      </c>
      <c r="F10" s="54">
        <f>SUM(F7:F9)</f>
        <v>0</v>
      </c>
      <c r="G10" s="73">
        <v>0</v>
      </c>
      <c r="H10" s="54">
        <f>SUM(H7:H9)</f>
        <v>0</v>
      </c>
      <c r="I10" s="73">
        <v>0</v>
      </c>
      <c r="J10" s="54">
        <f>SUM(J7:J9)</f>
        <v>0</v>
      </c>
      <c r="K10" s="73">
        <v>0</v>
      </c>
      <c r="L10" s="54">
        <f>SUM(L7:L9)</f>
        <v>2</v>
      </c>
      <c r="M10" s="73">
        <v>0</v>
      </c>
      <c r="N10" s="52">
        <f>SUM(N7:N9)</f>
        <v>0</v>
      </c>
      <c r="O10" s="305">
        <v>0</v>
      </c>
      <c r="P10" s="54">
        <f>SUM(P7:P9)</f>
        <v>2</v>
      </c>
      <c r="Q10" s="76">
        <v>100</v>
      </c>
      <c r="R10" s="52">
        <f>SUM(R7:R9)</f>
        <v>1</v>
      </c>
      <c r="S10" s="73">
        <f>R10/P10*100</f>
        <v>50</v>
      </c>
      <c r="T10" s="54">
        <f>SUM(T7:T9)</f>
        <v>1</v>
      </c>
      <c r="U10" s="73">
        <f>T10/P10*100</f>
        <v>50</v>
      </c>
      <c r="V10" s="52">
        <f>SUM(V7:V9)</f>
        <v>0</v>
      </c>
      <c r="W10" s="305">
        <v>0</v>
      </c>
      <c r="X10" s="54">
        <f>SUM(X7:X9)</f>
        <v>0</v>
      </c>
      <c r="Y10" s="73">
        <v>0</v>
      </c>
      <c r="Z10" s="84">
        <f>SUM(Z7:Z9)</f>
        <v>1</v>
      </c>
      <c r="AA10" s="84">
        <f>SUM(AA7:AA9)</f>
        <v>0</v>
      </c>
      <c r="AB10" s="84">
        <f>SUM(AB7:AB9)</f>
        <v>0</v>
      </c>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B1:AB10"/>
  <sheetViews>
    <sheetView view="pageBreakPreview" zoomScale="96" zoomScaleNormal="75" zoomScaleSheetLayoutView="96"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G20" sqref="G20"/>
    </sheetView>
  </sheetViews>
  <sheetFormatPr defaultColWidth="9.00390625" defaultRowHeight="13.5"/>
  <cols>
    <col min="1" max="1" width="2.75390625" style="39" customWidth="1"/>
    <col min="2" max="2" width="18.25390625" style="39" customWidth="1"/>
    <col min="3" max="4" width="8.375" style="39" customWidth="1"/>
    <col min="5" max="5" width="7.125" style="39" customWidth="1"/>
    <col min="6" max="6" width="8.375" style="39" customWidth="1"/>
    <col min="7" max="7" width="9.253906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25390625" style="39" customWidth="1"/>
    <col min="14" max="14" width="7.875" style="39" customWidth="1"/>
    <col min="15" max="15" width="8.375" style="39" customWidth="1"/>
    <col min="16" max="16" width="8.75390625" style="39" customWidth="1"/>
    <col min="17" max="17" width="7.375" style="39" customWidth="1"/>
    <col min="18" max="18" width="8.75390625" style="39" customWidth="1"/>
    <col min="19" max="19" width="8.50390625" style="39" customWidth="1"/>
    <col min="20" max="20" width="8.75390625" style="39" customWidth="1"/>
    <col min="21" max="21" width="8.125" style="39" customWidth="1"/>
    <col min="22" max="22" width="8.75390625" style="39" customWidth="1"/>
    <col min="23" max="23" width="8.50390625" style="39" customWidth="1"/>
    <col min="24" max="24" width="8.7539062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2" customFormat="1" ht="18" customHeight="1">
      <c r="B1" s="1" t="s">
        <v>46</v>
      </c>
      <c r="C1" s="1"/>
      <c r="D1" s="1"/>
      <c r="E1" s="1"/>
      <c r="F1" s="1"/>
      <c r="G1" s="1"/>
      <c r="H1" s="1"/>
      <c r="I1" s="1"/>
      <c r="J1" s="1"/>
      <c r="K1" s="1"/>
      <c r="L1" s="1"/>
      <c r="M1" s="1"/>
      <c r="N1" s="1"/>
      <c r="O1" s="1"/>
      <c r="P1" s="1"/>
      <c r="Q1" s="1"/>
      <c r="R1" s="1"/>
      <c r="S1" s="1"/>
      <c r="T1" s="1"/>
      <c r="U1" s="1"/>
      <c r="V1" s="1"/>
      <c r="W1" s="1"/>
      <c r="X1" s="1"/>
      <c r="Y1" s="1"/>
      <c r="Z1" s="1"/>
    </row>
    <row r="2" spans="2:28" s="77" customFormat="1" ht="18" customHeight="1">
      <c r="B2" s="483" t="s">
        <v>37</v>
      </c>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row>
    <row r="3" spans="2:28" s="77" customFormat="1" ht="18" customHeight="1">
      <c r="B3" s="78" t="s">
        <v>47</v>
      </c>
      <c r="C3" s="78"/>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09" t="s">
        <v>0</v>
      </c>
      <c r="C4" s="512" t="s">
        <v>1</v>
      </c>
      <c r="D4" s="477" t="s">
        <v>32</v>
      </c>
      <c r="E4" s="500"/>
      <c r="F4" s="500"/>
      <c r="G4" s="500"/>
      <c r="H4" s="500"/>
      <c r="I4" s="500"/>
      <c r="J4" s="500"/>
      <c r="K4" s="500"/>
      <c r="L4" s="500"/>
      <c r="M4" s="500"/>
      <c r="N4" s="500"/>
      <c r="O4" s="501"/>
      <c r="P4" s="502" t="s">
        <v>32</v>
      </c>
      <c r="Q4" s="503"/>
      <c r="R4" s="503"/>
      <c r="S4" s="503"/>
      <c r="T4" s="503"/>
      <c r="U4" s="503"/>
      <c r="V4" s="503"/>
      <c r="W4" s="503"/>
      <c r="X4" s="503"/>
      <c r="Y4" s="503"/>
      <c r="Z4" s="477" t="s">
        <v>22</v>
      </c>
      <c r="AA4" s="477" t="s">
        <v>2</v>
      </c>
      <c r="AB4" s="512" t="s">
        <v>40</v>
      </c>
    </row>
    <row r="5" spans="2:28" ht="20.25" customHeight="1">
      <c r="B5" s="510"/>
      <c r="C5" s="513"/>
      <c r="D5" s="11"/>
      <c r="E5" s="12"/>
      <c r="F5" s="481" t="s">
        <v>23</v>
      </c>
      <c r="G5" s="482"/>
      <c r="H5" s="481" t="s">
        <v>31</v>
      </c>
      <c r="I5" s="482"/>
      <c r="J5" s="481" t="s">
        <v>11</v>
      </c>
      <c r="K5" s="482"/>
      <c r="L5" s="481" t="s">
        <v>12</v>
      </c>
      <c r="M5" s="482"/>
      <c r="N5" s="481" t="s">
        <v>13</v>
      </c>
      <c r="O5" s="482"/>
      <c r="P5" s="14"/>
      <c r="Q5" s="15"/>
      <c r="R5" s="502" t="s">
        <v>33</v>
      </c>
      <c r="S5" s="505"/>
      <c r="T5" s="504" t="s">
        <v>34</v>
      </c>
      <c r="U5" s="505"/>
      <c r="V5" s="504" t="s">
        <v>35</v>
      </c>
      <c r="W5" s="505"/>
      <c r="X5" s="504" t="s">
        <v>36</v>
      </c>
      <c r="Y5" s="505"/>
      <c r="Z5" s="516"/>
      <c r="AA5" s="516"/>
      <c r="AB5" s="515"/>
    </row>
    <row r="6" spans="2:28" ht="19.5" customHeight="1">
      <c r="B6" s="511"/>
      <c r="C6" s="514"/>
      <c r="D6" s="29" t="s">
        <v>6</v>
      </c>
      <c r="E6" s="38" t="s">
        <v>7</v>
      </c>
      <c r="F6" s="13" t="s">
        <v>6</v>
      </c>
      <c r="G6" s="3" t="s">
        <v>7</v>
      </c>
      <c r="H6" s="29" t="s">
        <v>6</v>
      </c>
      <c r="I6" s="38" t="s">
        <v>7</v>
      </c>
      <c r="J6" s="29" t="s">
        <v>6</v>
      </c>
      <c r="K6" s="38" t="s">
        <v>7</v>
      </c>
      <c r="L6" s="13" t="s">
        <v>6</v>
      </c>
      <c r="M6" s="3" t="s">
        <v>7</v>
      </c>
      <c r="N6" s="13" t="s">
        <v>6</v>
      </c>
      <c r="O6" s="38" t="s">
        <v>7</v>
      </c>
      <c r="P6" s="16" t="s">
        <v>6</v>
      </c>
      <c r="Q6" s="17" t="s">
        <v>7</v>
      </c>
      <c r="R6" s="79" t="s">
        <v>6</v>
      </c>
      <c r="S6" s="80" t="s">
        <v>7</v>
      </c>
      <c r="T6" s="16" t="s">
        <v>6</v>
      </c>
      <c r="U6" s="17" t="s">
        <v>7</v>
      </c>
      <c r="V6" s="16" t="s">
        <v>6</v>
      </c>
      <c r="W6" s="17" t="s">
        <v>7</v>
      </c>
      <c r="X6" s="79" t="s">
        <v>6</v>
      </c>
      <c r="Y6" s="80" t="s">
        <v>7</v>
      </c>
      <c r="Z6" s="43" t="s">
        <v>6</v>
      </c>
      <c r="AA6" s="43" t="s">
        <v>6</v>
      </c>
      <c r="AB6" s="81" t="s">
        <v>20</v>
      </c>
    </row>
    <row r="7" spans="2:28" ht="21.75" customHeight="1">
      <c r="B7" s="8" t="s">
        <v>344</v>
      </c>
      <c r="C7" s="50">
        <f>D7+Z7+AA7+AB7</f>
        <v>184</v>
      </c>
      <c r="D7" s="44">
        <f>F7+H7+J7+L7+N7</f>
        <v>117</v>
      </c>
      <c r="E7" s="57">
        <v>100</v>
      </c>
      <c r="F7" s="48">
        <v>6</v>
      </c>
      <c r="G7" s="59">
        <f>F7/D7*100</f>
        <v>5.128205128205128</v>
      </c>
      <c r="H7" s="48">
        <v>1</v>
      </c>
      <c r="I7" s="59">
        <f>H7/D7*100</f>
        <v>0.8547008547008548</v>
      </c>
      <c r="J7" s="48">
        <v>66</v>
      </c>
      <c r="K7" s="59">
        <f>J7/D7*100</f>
        <v>56.41025641025641</v>
      </c>
      <c r="L7" s="48">
        <v>43</v>
      </c>
      <c r="M7" s="59">
        <f>L7/D7*100</f>
        <v>36.75213675213676</v>
      </c>
      <c r="N7" s="48">
        <v>1</v>
      </c>
      <c r="O7" s="59">
        <f>N7/D7*100</f>
        <v>0.8547008547008548</v>
      </c>
      <c r="P7" s="304">
        <f>R7+T7+V7+X7</f>
        <v>117</v>
      </c>
      <c r="Q7" s="57">
        <v>100</v>
      </c>
      <c r="R7" s="48">
        <v>95</v>
      </c>
      <c r="S7" s="59">
        <f>R7/P7*100</f>
        <v>81.19658119658119</v>
      </c>
      <c r="T7" s="48">
        <v>13</v>
      </c>
      <c r="U7" s="59">
        <f>T7/P7*100</f>
        <v>11.11111111111111</v>
      </c>
      <c r="V7" s="48">
        <v>8</v>
      </c>
      <c r="W7" s="59">
        <f>V7/P7*100</f>
        <v>6.837606837606838</v>
      </c>
      <c r="X7" s="48">
        <v>1</v>
      </c>
      <c r="Y7" s="59">
        <f>X7/P7*100</f>
        <v>0.8547008547008548</v>
      </c>
      <c r="Z7" s="303">
        <v>42</v>
      </c>
      <c r="AA7" s="303">
        <v>20</v>
      </c>
      <c r="AB7" s="82">
        <v>5</v>
      </c>
    </row>
    <row r="8" spans="2:28" ht="21.75" customHeight="1">
      <c r="B8" s="8" t="s">
        <v>347</v>
      </c>
      <c r="C8" s="50">
        <f>D8+Z8+AA8+AB8</f>
        <v>192</v>
      </c>
      <c r="D8" s="44">
        <f>F8+H8+J8+L8+N8</f>
        <v>162</v>
      </c>
      <c r="E8" s="57">
        <v>100</v>
      </c>
      <c r="F8" s="48">
        <v>3</v>
      </c>
      <c r="G8" s="59">
        <f>F8/D8*100</f>
        <v>1.8518518518518516</v>
      </c>
      <c r="H8" s="48">
        <v>4</v>
      </c>
      <c r="I8" s="59">
        <f>H8/D8*100</f>
        <v>2.4691358024691357</v>
      </c>
      <c r="J8" s="48">
        <v>96</v>
      </c>
      <c r="K8" s="59">
        <f>J8/D8*100</f>
        <v>59.25925925925925</v>
      </c>
      <c r="L8" s="48">
        <v>57</v>
      </c>
      <c r="M8" s="59">
        <f>L8/D8*100</f>
        <v>35.18518518518518</v>
      </c>
      <c r="N8" s="48">
        <v>2</v>
      </c>
      <c r="O8" s="59">
        <f>N8/D8*100</f>
        <v>1.2345679012345678</v>
      </c>
      <c r="P8" s="304">
        <f>R8+T8+V8+X8</f>
        <v>162</v>
      </c>
      <c r="Q8" s="57">
        <v>100</v>
      </c>
      <c r="R8" s="48">
        <v>108</v>
      </c>
      <c r="S8" s="59">
        <f>R8/P8*100</f>
        <v>66.66666666666666</v>
      </c>
      <c r="T8" s="48">
        <v>39</v>
      </c>
      <c r="U8" s="59">
        <f>T8/P8*100</f>
        <v>24.074074074074073</v>
      </c>
      <c r="V8" s="48">
        <v>15</v>
      </c>
      <c r="W8" s="59">
        <f>V8/P8*100</f>
        <v>9.25925925925926</v>
      </c>
      <c r="X8" s="48">
        <v>0</v>
      </c>
      <c r="Y8" s="59">
        <f>X8/P8*100</f>
        <v>0</v>
      </c>
      <c r="Z8" s="303">
        <v>16</v>
      </c>
      <c r="AA8" s="303">
        <v>13</v>
      </c>
      <c r="AB8" s="82">
        <v>1</v>
      </c>
    </row>
    <row r="9" spans="2:28" ht="21.75" customHeight="1" thickBot="1">
      <c r="B9" s="337" t="s">
        <v>346</v>
      </c>
      <c r="C9" s="338">
        <f>D9+Z9+AA9+AB9</f>
        <v>116</v>
      </c>
      <c r="D9" s="339">
        <f>F9+H9+J9+L9+N9</f>
        <v>84</v>
      </c>
      <c r="E9" s="340">
        <v>100</v>
      </c>
      <c r="F9" s="343">
        <v>2</v>
      </c>
      <c r="G9" s="342">
        <f>F9/D9*100</f>
        <v>2.380952380952381</v>
      </c>
      <c r="H9" s="343">
        <v>2</v>
      </c>
      <c r="I9" s="342">
        <f>H9/D9*100</f>
        <v>2.380952380952381</v>
      </c>
      <c r="J9" s="343">
        <v>47</v>
      </c>
      <c r="K9" s="342">
        <f>J9/D9*100</f>
        <v>55.952380952380956</v>
      </c>
      <c r="L9" s="343">
        <v>33</v>
      </c>
      <c r="M9" s="342">
        <f>L9/D9*100</f>
        <v>39.285714285714285</v>
      </c>
      <c r="N9" s="343">
        <v>0</v>
      </c>
      <c r="O9" s="342">
        <f>N9/D9*100</f>
        <v>0</v>
      </c>
      <c r="P9" s="345">
        <f>R9+T9+V9+X9</f>
        <v>84</v>
      </c>
      <c r="Q9" s="340">
        <v>100</v>
      </c>
      <c r="R9" s="343">
        <v>33</v>
      </c>
      <c r="S9" s="342">
        <f>R9/P9*100</f>
        <v>39.285714285714285</v>
      </c>
      <c r="T9" s="343">
        <v>43</v>
      </c>
      <c r="U9" s="342">
        <f>T9/P9*100</f>
        <v>51.19047619047619</v>
      </c>
      <c r="V9" s="343">
        <v>5</v>
      </c>
      <c r="W9" s="342">
        <f>V9/P9*100</f>
        <v>5.952380952380952</v>
      </c>
      <c r="X9" s="343">
        <v>3</v>
      </c>
      <c r="Y9" s="342">
        <f>X9/P9*100</f>
        <v>3.571428571428571</v>
      </c>
      <c r="Z9" s="347">
        <v>18</v>
      </c>
      <c r="AA9" s="347">
        <v>14</v>
      </c>
      <c r="AB9" s="348">
        <v>0</v>
      </c>
    </row>
    <row r="10" spans="2:28" ht="21.75" customHeight="1" thickTop="1">
      <c r="B10" s="10" t="s">
        <v>3</v>
      </c>
      <c r="C10" s="84">
        <f>SUM(C7:C9)</f>
        <v>492</v>
      </c>
      <c r="D10" s="51">
        <f>SUM(D7:D9)</f>
        <v>363</v>
      </c>
      <c r="E10" s="75">
        <v>100</v>
      </c>
      <c r="F10" s="52">
        <f>SUM(F7:F9)</f>
        <v>11</v>
      </c>
      <c r="G10" s="73">
        <f>F10/D10*100</f>
        <v>3.0303030303030303</v>
      </c>
      <c r="H10" s="52">
        <f>SUM(H7:H9)</f>
        <v>7</v>
      </c>
      <c r="I10" s="73">
        <f>H10/D10*100</f>
        <v>1.9283746556473829</v>
      </c>
      <c r="J10" s="52">
        <f>SUM(J7:J9)</f>
        <v>209</v>
      </c>
      <c r="K10" s="73">
        <f>J10/D10*100</f>
        <v>57.57575757575758</v>
      </c>
      <c r="L10" s="52">
        <f>SUM(L7:L9)</f>
        <v>133</v>
      </c>
      <c r="M10" s="73">
        <f>L10/D10*100</f>
        <v>36.63911845730027</v>
      </c>
      <c r="N10" s="52">
        <f>SUM(N7:N9)</f>
        <v>3</v>
      </c>
      <c r="O10" s="73">
        <f>N10/D10*100</f>
        <v>0.8264462809917356</v>
      </c>
      <c r="P10" s="52">
        <f>SUM(P7:P9)</f>
        <v>363</v>
      </c>
      <c r="Q10" s="76">
        <v>100</v>
      </c>
      <c r="R10" s="52">
        <f>SUM(R7:R9)</f>
        <v>236</v>
      </c>
      <c r="S10" s="73">
        <f>R10/P10*100</f>
        <v>65.0137741046832</v>
      </c>
      <c r="T10" s="52">
        <f>SUM(T7:T9)</f>
        <v>95</v>
      </c>
      <c r="U10" s="73">
        <f>T10/P10*100</f>
        <v>26.170798898071624</v>
      </c>
      <c r="V10" s="52">
        <f>SUM(V7:V9)</f>
        <v>28</v>
      </c>
      <c r="W10" s="73">
        <f>V10/P10*100</f>
        <v>7.7134986225895315</v>
      </c>
      <c r="X10" s="52">
        <f>SUM(X7:X9)</f>
        <v>4</v>
      </c>
      <c r="Y10" s="73">
        <f>X10/P10*100</f>
        <v>1.1019283746556474</v>
      </c>
      <c r="Z10" s="84">
        <f>SUM(Z7:Z9)</f>
        <v>76</v>
      </c>
      <c r="AA10" s="84">
        <f>SUM(AA7:AA9)</f>
        <v>47</v>
      </c>
      <c r="AB10" s="84">
        <f>SUM(AB7:AB9)</f>
        <v>6</v>
      </c>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sheetPr>
    <pageSetUpPr fitToPage="1"/>
  </sheetPr>
  <dimension ref="B1:AB17"/>
  <sheetViews>
    <sheetView view="pageBreakPreview" zoomScale="99" zoomScaleNormal="75" zoomScaleSheetLayoutView="99"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B20" sqref="B20"/>
    </sheetView>
  </sheetViews>
  <sheetFormatPr defaultColWidth="9.00390625" defaultRowHeight="13.5"/>
  <cols>
    <col min="1" max="1" width="2.75390625" style="39" customWidth="1"/>
    <col min="2" max="2" width="18.25390625" style="39" customWidth="1"/>
    <col min="3" max="4" width="8.375" style="39" customWidth="1"/>
    <col min="5" max="5" width="7.125" style="39" customWidth="1"/>
    <col min="6" max="6" width="8.375" style="39" customWidth="1"/>
    <col min="7" max="7" width="9.253906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25390625" style="39" customWidth="1"/>
    <col min="14" max="14" width="7.875" style="39" customWidth="1"/>
    <col min="15" max="15" width="8.375" style="39" customWidth="1"/>
    <col min="16" max="16" width="8.75390625" style="39" customWidth="1"/>
    <col min="17" max="17" width="7.375" style="39" customWidth="1"/>
    <col min="18" max="18" width="8.75390625" style="39" customWidth="1"/>
    <col min="19" max="19" width="8.50390625" style="39" customWidth="1"/>
    <col min="20" max="20" width="8.75390625" style="39" customWidth="1"/>
    <col min="21" max="21" width="8.125" style="39" customWidth="1"/>
    <col min="22" max="22" width="8.75390625" style="39" customWidth="1"/>
    <col min="23" max="23" width="8.50390625" style="39" customWidth="1"/>
    <col min="24" max="24" width="8.7539062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2" customFormat="1" ht="18" customHeight="1">
      <c r="B1" s="1" t="s">
        <v>48</v>
      </c>
      <c r="C1" s="1"/>
      <c r="D1" s="1"/>
      <c r="E1" s="1"/>
      <c r="F1" s="1"/>
      <c r="G1" s="1"/>
      <c r="H1" s="1"/>
      <c r="I1" s="1"/>
      <c r="J1" s="1"/>
      <c r="K1" s="1"/>
      <c r="L1" s="1"/>
      <c r="M1" s="1"/>
      <c r="N1" s="1"/>
      <c r="O1" s="1"/>
      <c r="P1" s="1"/>
      <c r="Q1" s="1"/>
      <c r="R1" s="1"/>
      <c r="S1" s="1"/>
      <c r="T1" s="1"/>
      <c r="U1" s="1"/>
      <c r="V1" s="1"/>
      <c r="W1" s="1"/>
      <c r="X1" s="1"/>
      <c r="Y1" s="1"/>
      <c r="Z1" s="1"/>
    </row>
    <row r="2" spans="2:28" s="77" customFormat="1" ht="18" customHeight="1">
      <c r="B2" s="483" t="s">
        <v>37</v>
      </c>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row>
    <row r="3" spans="2:28" s="77" customFormat="1" ht="18" customHeight="1">
      <c r="B3" s="78" t="s">
        <v>49</v>
      </c>
      <c r="C3" s="78"/>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09" t="s">
        <v>0</v>
      </c>
      <c r="C4" s="512" t="s">
        <v>1</v>
      </c>
      <c r="D4" s="477" t="s">
        <v>32</v>
      </c>
      <c r="E4" s="500"/>
      <c r="F4" s="500"/>
      <c r="G4" s="500"/>
      <c r="H4" s="500"/>
      <c r="I4" s="500"/>
      <c r="J4" s="500"/>
      <c r="K4" s="500"/>
      <c r="L4" s="500"/>
      <c r="M4" s="500"/>
      <c r="N4" s="500"/>
      <c r="O4" s="501"/>
      <c r="P4" s="502" t="s">
        <v>32</v>
      </c>
      <c r="Q4" s="503"/>
      <c r="R4" s="503"/>
      <c r="S4" s="503"/>
      <c r="T4" s="503"/>
      <c r="U4" s="503"/>
      <c r="V4" s="503"/>
      <c r="W4" s="503"/>
      <c r="X4" s="503"/>
      <c r="Y4" s="503"/>
      <c r="Z4" s="477" t="s">
        <v>22</v>
      </c>
      <c r="AA4" s="477" t="s">
        <v>2</v>
      </c>
      <c r="AB4" s="512" t="s">
        <v>40</v>
      </c>
    </row>
    <row r="5" spans="2:28" ht="20.25" customHeight="1">
      <c r="B5" s="510"/>
      <c r="C5" s="513"/>
      <c r="D5" s="11"/>
      <c r="E5" s="12"/>
      <c r="F5" s="481" t="s">
        <v>23</v>
      </c>
      <c r="G5" s="482"/>
      <c r="H5" s="481" t="s">
        <v>31</v>
      </c>
      <c r="I5" s="482"/>
      <c r="J5" s="481" t="s">
        <v>11</v>
      </c>
      <c r="K5" s="482"/>
      <c r="L5" s="481" t="s">
        <v>12</v>
      </c>
      <c r="M5" s="482"/>
      <c r="N5" s="481" t="s">
        <v>13</v>
      </c>
      <c r="O5" s="482"/>
      <c r="P5" s="14"/>
      <c r="Q5" s="15"/>
      <c r="R5" s="502" t="s">
        <v>33</v>
      </c>
      <c r="S5" s="505"/>
      <c r="T5" s="504" t="s">
        <v>34</v>
      </c>
      <c r="U5" s="505"/>
      <c r="V5" s="504" t="s">
        <v>35</v>
      </c>
      <c r="W5" s="505"/>
      <c r="X5" s="504" t="s">
        <v>36</v>
      </c>
      <c r="Y5" s="505"/>
      <c r="Z5" s="516"/>
      <c r="AA5" s="516"/>
      <c r="AB5" s="515"/>
    </row>
    <row r="6" spans="2:28" ht="19.5" customHeight="1">
      <c r="B6" s="511"/>
      <c r="C6" s="514"/>
      <c r="D6" s="29" t="s">
        <v>6</v>
      </c>
      <c r="E6" s="38" t="s">
        <v>7</v>
      </c>
      <c r="F6" s="13" t="s">
        <v>6</v>
      </c>
      <c r="G6" s="3" t="s">
        <v>7</v>
      </c>
      <c r="H6" s="29" t="s">
        <v>6</v>
      </c>
      <c r="I6" s="38" t="s">
        <v>7</v>
      </c>
      <c r="J6" s="29" t="s">
        <v>6</v>
      </c>
      <c r="K6" s="38" t="s">
        <v>7</v>
      </c>
      <c r="L6" s="13" t="s">
        <v>6</v>
      </c>
      <c r="M6" s="3" t="s">
        <v>7</v>
      </c>
      <c r="N6" s="13" t="s">
        <v>6</v>
      </c>
      <c r="O6" s="38" t="s">
        <v>7</v>
      </c>
      <c r="P6" s="16" t="s">
        <v>6</v>
      </c>
      <c r="Q6" s="17" t="s">
        <v>7</v>
      </c>
      <c r="R6" s="79" t="s">
        <v>6</v>
      </c>
      <c r="S6" s="80" t="s">
        <v>7</v>
      </c>
      <c r="T6" s="16" t="s">
        <v>6</v>
      </c>
      <c r="U6" s="17" t="s">
        <v>7</v>
      </c>
      <c r="V6" s="16" t="s">
        <v>6</v>
      </c>
      <c r="W6" s="17" t="s">
        <v>7</v>
      </c>
      <c r="X6" s="79" t="s">
        <v>6</v>
      </c>
      <c r="Y6" s="80" t="s">
        <v>7</v>
      </c>
      <c r="Z6" s="43" t="s">
        <v>6</v>
      </c>
      <c r="AA6" s="43" t="s">
        <v>6</v>
      </c>
      <c r="AB6" s="81" t="s">
        <v>20</v>
      </c>
    </row>
    <row r="7" spans="2:28" ht="21.75" customHeight="1">
      <c r="B7" s="8" t="s">
        <v>344</v>
      </c>
      <c r="C7" s="50">
        <f>SUM(D7+Z7+AA7+AB7)</f>
        <v>9422</v>
      </c>
      <c r="D7" s="44">
        <f>SUM(F7+H7+J7+L7+N7)</f>
        <v>5405</v>
      </c>
      <c r="E7" s="57">
        <v>100</v>
      </c>
      <c r="F7" s="48">
        <f>'別表4-1'!F7+'別表4-5'!F7</f>
        <v>100</v>
      </c>
      <c r="G7" s="58">
        <f>F7/D7*100</f>
        <v>1.8501387604070305</v>
      </c>
      <c r="H7" s="49">
        <f>'別表4-1'!H7+'別表4-5'!H7</f>
        <v>10</v>
      </c>
      <c r="I7" s="59">
        <f>H7/D7*100</f>
        <v>0.18501387604070307</v>
      </c>
      <c r="J7" s="49">
        <f>'別表4-1'!J7+'別表4-5'!J7</f>
        <v>3826</v>
      </c>
      <c r="K7" s="59">
        <f>J7/D7*100</f>
        <v>70.78630897317298</v>
      </c>
      <c r="L7" s="48">
        <f>'別表4-1'!L7+'別表4-5'!L7</f>
        <v>1459</v>
      </c>
      <c r="M7" s="58">
        <f>L7/D7*100</f>
        <v>26.993524514338574</v>
      </c>
      <c r="N7" s="48">
        <f>'別表4-1'!N7+'別表4-5'!N7</f>
        <v>10</v>
      </c>
      <c r="O7" s="59">
        <f>N7/D7*100</f>
        <v>0.18501387604070307</v>
      </c>
      <c r="P7" s="44">
        <f>SUM(R7+T7+V7+X7)</f>
        <v>5405</v>
      </c>
      <c r="Q7" s="57">
        <v>100</v>
      </c>
      <c r="R7" s="48">
        <f>'別表4-1'!R7+'別表4-5'!R7</f>
        <v>822</v>
      </c>
      <c r="S7" s="58">
        <f>R7/P7*100</f>
        <v>15.208140610545792</v>
      </c>
      <c r="T7" s="49">
        <f>'別表4-1'!T7+'別表4-5'!T7</f>
        <v>3669</v>
      </c>
      <c r="U7" s="59">
        <f>T7/P7*100</f>
        <v>67.88159111933395</v>
      </c>
      <c r="V7" s="49">
        <f>'別表4-1'!V7+'別表4-5'!V7</f>
        <v>846</v>
      </c>
      <c r="W7" s="59">
        <f>V7/P7*100</f>
        <v>15.65217391304348</v>
      </c>
      <c r="X7" s="48">
        <f>'別表4-1'!X7+'別表4-5'!X7</f>
        <v>68</v>
      </c>
      <c r="Y7" s="58">
        <f>X7/P7*100</f>
        <v>1.2580943570767806</v>
      </c>
      <c r="Z7" s="303">
        <f>'別表4-1'!Z7+'別表4-5'!Z7</f>
        <v>3412</v>
      </c>
      <c r="AA7" s="303">
        <f>'別表4-1'!AA7+'別表4-5'!AA7</f>
        <v>595</v>
      </c>
      <c r="AB7" s="82">
        <f>'別表4-1'!AB7+'別表4-5'!AB7</f>
        <v>10</v>
      </c>
    </row>
    <row r="8" spans="2:28" ht="21.75" customHeight="1">
      <c r="B8" s="8" t="s">
        <v>345</v>
      </c>
      <c r="C8" s="50">
        <f>SUM(D8+Z8+AA8+AB8)</f>
        <v>2520</v>
      </c>
      <c r="D8" s="44">
        <f>SUM(F8+H8+J8+L8+N8)</f>
        <v>997</v>
      </c>
      <c r="E8" s="59">
        <v>100</v>
      </c>
      <c r="F8" s="48">
        <f>'別表4-1'!F8+'別表4-5'!F8</f>
        <v>42</v>
      </c>
      <c r="G8" s="58">
        <f>F8/D8*100</f>
        <v>4.212637913741224</v>
      </c>
      <c r="H8" s="49">
        <f>'別表4-1'!H8+'別表4-5'!H8</f>
        <v>47</v>
      </c>
      <c r="I8" s="59">
        <f>H8/D8*100</f>
        <v>4.714142427281845</v>
      </c>
      <c r="J8" s="49">
        <f>'別表4-1'!J8+'別表4-5'!J8</f>
        <v>420</v>
      </c>
      <c r="K8" s="59">
        <f>J8/D8*100</f>
        <v>42.126379137412236</v>
      </c>
      <c r="L8" s="48">
        <f>'別表4-1'!L8+'別表4-5'!L8</f>
        <v>476</v>
      </c>
      <c r="M8" s="58">
        <f>L8/D8*100</f>
        <v>47.7432296890672</v>
      </c>
      <c r="N8" s="48">
        <f>'別表4-1'!N8+'別表4-5'!N8</f>
        <v>12</v>
      </c>
      <c r="O8" s="59">
        <f>N8/D8*100</f>
        <v>1.2036108324974923</v>
      </c>
      <c r="P8" s="44">
        <f>SUM(R8+T8+V8+X8)</f>
        <v>997</v>
      </c>
      <c r="Q8" s="57">
        <v>100</v>
      </c>
      <c r="R8" s="48">
        <f>'別表4-1'!R8+'別表4-5'!R8</f>
        <v>516</v>
      </c>
      <c r="S8" s="58">
        <f>R8/P8*100</f>
        <v>51.755265797392184</v>
      </c>
      <c r="T8" s="49">
        <f>'別表4-1'!T8+'別表4-5'!T8</f>
        <v>296</v>
      </c>
      <c r="U8" s="59">
        <f>T8/P8*100</f>
        <v>29.689067201604814</v>
      </c>
      <c r="V8" s="49">
        <f>'別表4-1'!V8+'別表4-5'!V8</f>
        <v>162</v>
      </c>
      <c r="W8" s="59">
        <f>V8/P8*100</f>
        <v>16.24874623871615</v>
      </c>
      <c r="X8" s="48">
        <f>'別表4-1'!X8+'別表4-5'!X8</f>
        <v>23</v>
      </c>
      <c r="Y8" s="58">
        <f>X8/P8*100</f>
        <v>2.3069207622868606</v>
      </c>
      <c r="Z8" s="303">
        <f>'別表4-1'!Z8+'別表4-5'!Z8</f>
        <v>1265</v>
      </c>
      <c r="AA8" s="303">
        <f>'別表4-1'!AA8+'別表4-5'!AA8</f>
        <v>247</v>
      </c>
      <c r="AB8" s="82">
        <f>'別表4-1'!AB8+'別表4-5'!AB8</f>
        <v>11</v>
      </c>
    </row>
    <row r="9" spans="2:28" ht="21.75" customHeight="1" thickBot="1">
      <c r="B9" s="337" t="s">
        <v>346</v>
      </c>
      <c r="C9" s="338">
        <f>SUM(D9+Z9+AA9+AB9)</f>
        <v>2111</v>
      </c>
      <c r="D9" s="339">
        <f>SUM(F9+H9+J9+L9+N9)</f>
        <v>403</v>
      </c>
      <c r="E9" s="342">
        <v>100</v>
      </c>
      <c r="F9" s="343">
        <f>'別表4-1'!F9+'別表4-5'!F9</f>
        <v>24</v>
      </c>
      <c r="G9" s="344">
        <f>F9/D9*100</f>
        <v>5.955334987593052</v>
      </c>
      <c r="H9" s="341">
        <f>'別表4-1'!H9+'別表4-5'!H9</f>
        <v>6</v>
      </c>
      <c r="I9" s="342">
        <f>H9/D9*100</f>
        <v>1.488833746898263</v>
      </c>
      <c r="J9" s="341">
        <f>'別表4-1'!J9+'別表4-5'!J9</f>
        <v>150</v>
      </c>
      <c r="K9" s="342">
        <f>J9/D9*100</f>
        <v>37.220843672456574</v>
      </c>
      <c r="L9" s="343">
        <f>'別表4-1'!L9+'別表4-5'!L9</f>
        <v>217</v>
      </c>
      <c r="M9" s="344">
        <f>L9/D9*100</f>
        <v>53.84615384615385</v>
      </c>
      <c r="N9" s="343">
        <f>'別表4-1'!N9+'別表4-5'!N9</f>
        <v>6</v>
      </c>
      <c r="O9" s="342">
        <f>N9/D9*100</f>
        <v>1.488833746898263</v>
      </c>
      <c r="P9" s="339">
        <f>SUM(R9+T9+V9+X9)</f>
        <v>403</v>
      </c>
      <c r="Q9" s="340">
        <v>100</v>
      </c>
      <c r="R9" s="343">
        <f>'別表4-1'!R9+'別表4-5'!R9</f>
        <v>171</v>
      </c>
      <c r="S9" s="344">
        <f>R9/P9*100</f>
        <v>42.4317617866005</v>
      </c>
      <c r="T9" s="341">
        <f>'別表4-1'!T9+'別表4-5'!T9</f>
        <v>123</v>
      </c>
      <c r="U9" s="342">
        <f>T9/P9*100</f>
        <v>30.52109181141439</v>
      </c>
      <c r="V9" s="341">
        <f>'別表4-1'!V9+'別表4-5'!V9</f>
        <v>77</v>
      </c>
      <c r="W9" s="342">
        <f>V9/P9*100</f>
        <v>19.106699751861044</v>
      </c>
      <c r="X9" s="343">
        <f>'別表4-1'!X9+'別表4-5'!X9</f>
        <v>32</v>
      </c>
      <c r="Y9" s="344">
        <f>X9/P9*100</f>
        <v>7.94044665012407</v>
      </c>
      <c r="Z9" s="347">
        <f>'別表4-1'!Z9+'別表4-5'!Z9</f>
        <v>1590</v>
      </c>
      <c r="AA9" s="347">
        <f>'別表4-1'!AA9+'別表4-5'!AA9</f>
        <v>116</v>
      </c>
      <c r="AB9" s="348">
        <f>'別表4-1'!AB9+'別表4-5'!AB9</f>
        <v>2</v>
      </c>
    </row>
    <row r="10" spans="2:28" ht="21.75" customHeight="1" thickTop="1">
      <c r="B10" s="10" t="s">
        <v>3</v>
      </c>
      <c r="C10" s="84">
        <f>SUM(D10+Z10+AA10+AB10)</f>
        <v>14053</v>
      </c>
      <c r="D10" s="51">
        <f>SUM(D7:D9)</f>
        <v>6805</v>
      </c>
      <c r="E10" s="75">
        <v>100</v>
      </c>
      <c r="F10" s="52">
        <f>SUM(F7:F9)</f>
        <v>166</v>
      </c>
      <c r="G10" s="73">
        <f>F10/D10*100</f>
        <v>2.4393828067597356</v>
      </c>
      <c r="H10" s="53">
        <f>SUM(H7:H9)</f>
        <v>63</v>
      </c>
      <c r="I10" s="74">
        <f>H10/D10*100</f>
        <v>0.9257898603967671</v>
      </c>
      <c r="J10" s="52">
        <f>SUM(J7:J9)</f>
        <v>4396</v>
      </c>
      <c r="K10" s="73">
        <f>J10/D10*100</f>
        <v>64.59955914768553</v>
      </c>
      <c r="L10" s="53">
        <f>SUM(L7:L9)</f>
        <v>2152</v>
      </c>
      <c r="M10" s="74">
        <f>L10/D10*100</f>
        <v>31.623806024981633</v>
      </c>
      <c r="N10" s="52">
        <f>SUM(N7:N9)</f>
        <v>28</v>
      </c>
      <c r="O10" s="73">
        <f>N10/D10*100</f>
        <v>0.41146216017634096</v>
      </c>
      <c r="P10" s="53">
        <f>SUM(P7:P9)</f>
        <v>6805</v>
      </c>
      <c r="Q10" s="76">
        <v>100</v>
      </c>
      <c r="R10" s="52">
        <f>SUM(R7:R9)</f>
        <v>1509</v>
      </c>
      <c r="S10" s="73">
        <f>R10/P10*100</f>
        <v>22.174871418074947</v>
      </c>
      <c r="T10" s="53">
        <f>SUM(T7:T9)</f>
        <v>4088</v>
      </c>
      <c r="U10" s="74">
        <f>T10/P10*100</f>
        <v>60.07347538574578</v>
      </c>
      <c r="V10" s="52">
        <f>SUM(V7:V9)</f>
        <v>1085</v>
      </c>
      <c r="W10" s="73">
        <f>V10/P10*100</f>
        <v>15.94415870683321</v>
      </c>
      <c r="X10" s="52">
        <f>SUM(X7:X9)</f>
        <v>123</v>
      </c>
      <c r="Y10" s="73">
        <f>X10/P10*100</f>
        <v>1.807494489346069</v>
      </c>
      <c r="Z10" s="84">
        <f>SUM(Z7:Z9)</f>
        <v>6267</v>
      </c>
      <c r="AA10" s="84">
        <f>SUM(AA7:AA9)</f>
        <v>958</v>
      </c>
      <c r="AB10" s="84">
        <f>SUM(AB7:AB9)</f>
        <v>23</v>
      </c>
    </row>
    <row r="11" spans="4:28" ht="21.75" customHeight="1">
      <c r="D11" s="40"/>
      <c r="E11" s="40"/>
      <c r="F11" s="40"/>
      <c r="G11" s="40"/>
      <c r="H11" s="40"/>
      <c r="I11" s="40"/>
      <c r="J11" s="40"/>
      <c r="K11" s="40"/>
      <c r="L11" s="40"/>
      <c r="M11" s="40"/>
      <c r="N11" s="40"/>
      <c r="O11" s="40"/>
      <c r="P11" s="40"/>
      <c r="Q11" s="40"/>
      <c r="R11" s="40"/>
      <c r="S11" s="40"/>
      <c r="T11" s="40"/>
      <c r="U11" s="40"/>
      <c r="V11" s="40"/>
      <c r="W11" s="40"/>
      <c r="X11" s="40"/>
      <c r="Y11" s="40"/>
      <c r="Z11" s="40"/>
      <c r="AA11" s="40"/>
      <c r="AB11" s="40"/>
    </row>
    <row r="12" spans="3:28" ht="12.75">
      <c r="C12" s="85"/>
      <c r="D12" s="40"/>
      <c r="E12" s="40"/>
      <c r="F12" s="40"/>
      <c r="G12" s="40"/>
      <c r="H12" s="40"/>
      <c r="I12" s="40"/>
      <c r="J12" s="40"/>
      <c r="K12" s="40"/>
      <c r="L12" s="40"/>
      <c r="M12" s="40"/>
      <c r="N12" s="40"/>
      <c r="O12" s="40"/>
      <c r="P12" s="40"/>
      <c r="Q12" s="40"/>
      <c r="R12" s="40"/>
      <c r="S12" s="40"/>
      <c r="T12" s="40"/>
      <c r="U12" s="40"/>
      <c r="V12" s="40"/>
      <c r="W12" s="40"/>
      <c r="X12" s="40"/>
      <c r="Y12" s="40"/>
      <c r="Z12" s="40"/>
      <c r="AA12" s="40"/>
      <c r="AB12" s="40"/>
    </row>
    <row r="13" spans="4:28" ht="12.75">
      <c r="D13" s="40"/>
      <c r="E13" s="40"/>
      <c r="F13" s="40"/>
      <c r="G13" s="40"/>
      <c r="H13" s="40"/>
      <c r="I13" s="40"/>
      <c r="J13" s="40"/>
      <c r="K13" s="40"/>
      <c r="L13" s="40"/>
      <c r="M13" s="40"/>
      <c r="N13" s="40"/>
      <c r="O13" s="40"/>
      <c r="P13" s="40"/>
      <c r="Q13" s="40"/>
      <c r="R13" s="40"/>
      <c r="S13" s="40"/>
      <c r="T13" s="40"/>
      <c r="U13" s="40"/>
      <c r="V13" s="40"/>
      <c r="W13" s="40"/>
      <c r="X13" s="40"/>
      <c r="Y13" s="40"/>
      <c r="Z13" s="40"/>
      <c r="AA13" s="40"/>
      <c r="AB13" s="40"/>
    </row>
    <row r="14" spans="4:28" ht="12.75">
      <c r="D14" s="40"/>
      <c r="E14" s="40"/>
      <c r="F14" s="40"/>
      <c r="G14" s="40"/>
      <c r="H14" s="40"/>
      <c r="I14" s="40"/>
      <c r="J14" s="40"/>
      <c r="K14" s="40"/>
      <c r="L14" s="40"/>
      <c r="M14" s="40"/>
      <c r="N14" s="40"/>
      <c r="O14" s="40"/>
      <c r="P14" s="40"/>
      <c r="Q14" s="40"/>
      <c r="R14" s="40"/>
      <c r="S14" s="40"/>
      <c r="T14" s="40"/>
      <c r="U14" s="40"/>
      <c r="V14" s="40"/>
      <c r="W14" s="40"/>
      <c r="X14" s="40"/>
      <c r="Y14" s="40"/>
      <c r="Z14" s="40"/>
      <c r="AA14" s="40"/>
      <c r="AB14" s="40"/>
    </row>
    <row r="15" spans="4:28" ht="12.75">
      <c r="D15" s="40"/>
      <c r="E15" s="40"/>
      <c r="F15" s="40"/>
      <c r="G15" s="40"/>
      <c r="H15" s="40"/>
      <c r="I15" s="40"/>
      <c r="J15" s="40"/>
      <c r="K15" s="40"/>
      <c r="L15" s="40"/>
      <c r="M15" s="40"/>
      <c r="N15" s="40"/>
      <c r="O15" s="40"/>
      <c r="P15" s="40"/>
      <c r="Q15" s="40"/>
      <c r="R15" s="40"/>
      <c r="S15" s="40"/>
      <c r="T15" s="40"/>
      <c r="U15" s="40"/>
      <c r="V15" s="40"/>
      <c r="W15" s="40"/>
      <c r="X15" s="40"/>
      <c r="Y15" s="40"/>
      <c r="Z15" s="40"/>
      <c r="AA15" s="40"/>
      <c r="AB15" s="40"/>
    </row>
    <row r="16" spans="4:28" ht="12.75">
      <c r="D16" s="40"/>
      <c r="E16" s="40"/>
      <c r="F16" s="40"/>
      <c r="G16" s="40"/>
      <c r="H16" s="40"/>
      <c r="I16" s="40"/>
      <c r="J16" s="40"/>
      <c r="K16" s="40"/>
      <c r="L16" s="40"/>
      <c r="M16" s="40"/>
      <c r="N16" s="40"/>
      <c r="O16" s="40"/>
      <c r="P16" s="40"/>
      <c r="Q16" s="40"/>
      <c r="R16" s="40"/>
      <c r="S16" s="40"/>
      <c r="T16" s="40"/>
      <c r="U16" s="40"/>
      <c r="V16" s="40"/>
      <c r="W16" s="40"/>
      <c r="X16" s="40"/>
      <c r="Y16" s="40"/>
      <c r="Z16" s="40"/>
      <c r="AA16" s="40"/>
      <c r="AB16" s="40"/>
    </row>
    <row r="17" spans="4:28" ht="12.75">
      <c r="D17" s="40"/>
      <c r="E17" s="40"/>
      <c r="F17" s="40"/>
      <c r="G17" s="40"/>
      <c r="H17" s="40"/>
      <c r="I17" s="40"/>
      <c r="J17" s="40"/>
      <c r="K17" s="40"/>
      <c r="L17" s="40"/>
      <c r="M17" s="40"/>
      <c r="N17" s="40"/>
      <c r="O17" s="40"/>
      <c r="P17" s="40"/>
      <c r="Q17" s="40"/>
      <c r="R17" s="40"/>
      <c r="S17" s="40"/>
      <c r="T17" s="40"/>
      <c r="U17" s="40"/>
      <c r="V17" s="40"/>
      <c r="W17" s="40"/>
      <c r="X17" s="40"/>
      <c r="Y17" s="40"/>
      <c r="Z17" s="40"/>
      <c r="AA17" s="40"/>
      <c r="AB17" s="40"/>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2019-03-08T11:33:15Z</cp:lastPrinted>
  <dcterms:created xsi:type="dcterms:W3CDTF">2003-05-07T06:27:09Z</dcterms:created>
  <dcterms:modified xsi:type="dcterms:W3CDTF">2019-03-25T01:51:25Z</dcterms:modified>
  <cp:category/>
  <cp:version/>
  <cp:contentType/>
  <cp:contentStatus/>
</cp:coreProperties>
</file>