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E40" i="10" l="1"/>
  <c r="AM40" i="10"/>
  <c r="U40" i="10"/>
  <c r="BE39" i="10"/>
  <c r="AM39" i="10"/>
  <c r="U39" i="10"/>
  <c r="BE38" i="10"/>
  <c r="AM38" i="10"/>
  <c r="U38" i="10"/>
  <c r="BE37" i="10"/>
  <c r="AM37" i="10"/>
  <c r="U37" i="10"/>
  <c r="BE36" i="10"/>
  <c r="AM36" i="10"/>
  <c r="U36" i="10"/>
  <c r="BE35" i="10"/>
  <c r="AM35" i="10"/>
  <c r="U35" i="10"/>
  <c r="BE34" i="10"/>
  <c r="AM34" i="10"/>
  <c r="U34" i="10"/>
  <c r="BE33" i="10"/>
  <c r="U33" i="10"/>
  <c r="C33"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l="1"/>
  <c r="U32" i="10" l="1"/>
  <c r="AM31" i="10" l="1"/>
  <c r="AM32" i="10" s="1"/>
  <c r="AM33" i="10" s="1"/>
  <c r="BE31" i="10" l="1"/>
  <c r="BE32" i="10" s="1"/>
  <c r="BW31" i="10" s="1"/>
  <c r="BW32" i="10" s="1"/>
  <c r="BW33" i="10" s="1"/>
  <c r="BW34" i="10" s="1"/>
  <c r="BW35" i="10" s="1"/>
  <c r="BW36" i="10" s="1"/>
  <c r="BW37" i="10" s="1"/>
  <c r="BW38" i="10" s="1"/>
  <c r="BW39" i="10" s="1"/>
  <c r="BW40"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<sst xmlns="http://schemas.openxmlformats.org/spreadsheetml/2006/main" count="1184" uniqueCount="647">
  <si>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</si>
  <si>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</si>
  <si>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</si>
  <si>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</si>
  <si>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</si>
  <si>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</si>
  <si>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</si>
  <si>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</si>
  <si>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</si>
  <si>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</si>
  <si>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</si>
  <si>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</si>
  <si>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</si>
  <si>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</si>
  <si>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</si>
  <si>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</si>
  <si>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</si>
  <si>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</si>
  <si>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</si>
  <si>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</si>
  <si>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</si>
  <si>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</si>
  <si>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</si>
  <si>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</si>
  <si>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</si>
  <si>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</si>
  <si>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</si>
  <si>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</si>
  <si>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</si>
  <si>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</si>
  <si>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</si>
  <si>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</si>
  <si>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</si>
  <si>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</si>
  <si>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</si>
  <si>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</si>
  <si>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</si>
  <si>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</si>
  <si>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</si>
  <si>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</si>
  <si>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</si>
  <si>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</si>
  <si>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</si>
  <si>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</si>
  <si>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</si>
  <si>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</si>
  <si>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</si>
  <si>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</si>
  <si>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</si>
  <si>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</si>
  <si>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</si>
  <si>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</si>
  <si>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</si>
  <si>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</si>
  <si>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</si>
  <si>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</si>
  <si>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</si>
  <si>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</si>
  <si>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</si>
  <si>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</si>
  <si>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</si>
  <si>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</si>
  <si>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</si>
  <si>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</si>
  <si>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</si>
  <si>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</si>
  <si>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</si>
  <si>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</si>
  <si>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</si>
  <si>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</si>
  <si>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</si>
  <si>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</si>
  <si>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</si>
  <si>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</si>
  <si>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</si>
  <si>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</si>
  <si>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</si>
  <si>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</si>
  <si>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</si>
  <si>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</si>
  <si>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</si>
  <si>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</si>
  <si>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</si>
  <si>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</si>
  <si>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</si>
  <si>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</si>
  <si>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</si>
  <si>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</si>
  <si>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</si>
  <si>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</si>
  <si>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</si>
  <si>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</si>
  <si>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</si>
  <si>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</si>
  <si>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</si>
  <si>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</si>
  <si>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</si>
  <si>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</si>
  <si>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</si>
  <si>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</si>
  <si>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</si>
  <si>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</si>
  <si>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</si>
  <si>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</si>
  <si>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</si>
  <si>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</si>
  <si>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</si>
  <si>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</si>
  <si>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</si>
  <si>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</si>
  <si>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</si>
  <si>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</si>
  <si>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</si>
  <si>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</si>
  <si>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</si>
  <si>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</si>
  <si>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</si>
  <si>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</si>
  <si>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</si>
  <si>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</si>
  <si>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</si>
  <si>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</si>
  <si>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</si>
  <si>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</si>
  <si>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</si>
  <si>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</si>
  <si>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</si>
  <si>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</si>
  <si>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</si>
  <si>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</si>
  <si>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</si>
  <si>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</si>
  <si>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</si>
  <si>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</si>
  <si>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</si>
  <si>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</si>
  <si>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</si>
  <si>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</si>
  <si>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</si>
  <si>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</si>
  <si>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</si>
  <si>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</si>
  <si>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</si>
  <si>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</si>
  <si>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</si>
  <si>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</si>
  <si>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</si>
  <si>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</si>
  <si>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</si>
  <si>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</si>
  <si>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</si>
  <si>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</si>
  <si>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</si>
  <si>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</si>
  <si>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</si>
  <si>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</si>
  <si>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</si>
  <si>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</si>
  <si>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</si>
  <si>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</si>
  <si>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</si>
  <si>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</si>
  <si>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</si>
  <si>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</si>
  <si>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</si>
  <si>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</si>
  <si>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</si>
  <si>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</si>
  <si>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</si>
  <si>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</si>
  <si>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</si>
  <si>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</si>
  <si>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</si>
  <si>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</si>
  <si>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</si>
  <si>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</si>
  <si>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</si>
  <si>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</si>
  <si>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</si>
  <si>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</si>
  <si>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</si>
  <si>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</si>
  <si>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</si>
  <si>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</si>
  <si>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</si>
  <si>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</si>
  <si>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</si>
  <si>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北海道</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</si>
  <si>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</si>
  <si>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</si>
  <si>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</si>
  <si>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</si>
  <si>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</si>
  <si>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</si>
  <si>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</si>
  <si>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</si>
  <si>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</si>
  <si>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</si>
  <si>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</si>
  <si>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</si>
  <si>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</si>
  <si>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</si>
  <si>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</si>
  <si>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</si>
  <si>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</si>
  <si>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</si>
  <si>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</si>
  <si>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</si>
  <si>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</si>
  <si>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</si>
  <si>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</si>
  <si>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</si>
  <si>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</si>
  <si>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</si>
  <si>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</si>
  <si>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</si>
  <si>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</si>
  <si>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</si>
  <si>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</si>
  <si>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</si>
  <si>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</si>
  <si>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</si>
  <si>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</si>
  <si>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</si>
  <si>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</si>
  <si>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</si>
  <si>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</si>
  <si>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</si>
  <si>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</si>
  <si>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</si>
  <si>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</si>
  <si>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</si>
  <si>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</si>
  <si>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</si>
  <si>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</si>
  <si>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</si>
  <si>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</si>
  <si>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</si>
  <si>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</si>
  <si>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</si>
  <si>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</si>
  <si>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</si>
  <si>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</si>
  <si>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</si>
  <si>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</si>
  <si>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</si>
  <si>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</si>
  <si>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</si>
  <si>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</si>
  <si>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</si>
  <si>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</si>
  <si>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</si>
  <si>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</si>
  <si>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</si>
  <si>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</si>
  <si>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</si>
  <si>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</si>
  <si>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</si>
  <si>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</si>
  <si>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</si>
  <si>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</si>
  <si>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</si>
  <si>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</si>
  <si>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</si>
  <si>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</si>
  <si>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</si>
  <si>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</si>
  <si>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</si>
  <si>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</si>
  <si>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</si>
  <si>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</si>
  <si>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</si>
  <si>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</si>
  <si>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</si>
  <si>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</si>
  <si>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</si>
  <si>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</si>
  <si>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</si>
  <si>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</si>
  <si>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</si>
  <si>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</si>
  <si>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</si>
  <si>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</si>
  <si>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</si>
  <si>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</si>
  <si>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</si>
  <si>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</si>
  <si>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</si>
  <si>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</si>
  <si>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</si>
  <si>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</si>
  <si>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</si>
  <si>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</si>
  <si>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</si>
  <si>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</si>
  <si>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</si>
  <si>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</si>
  <si>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</si>
  <si>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</si>
  <si>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</si>
  <si>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</si>
  <si>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</si>
  <si>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</si>
  <si>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</si>
  <si>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</si>
  <si>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</si>
  <si>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</si>
  <si>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</si>
  <si>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</si>
  <si>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</si>
  <si>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</si>
  <si>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</si>
  <si>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</si>
  <si>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</si>
  <si>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</si>
  <si>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</si>
  <si>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</si>
  <si>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</si>
  <si>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</si>
  <si>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</si>
  <si>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</si>
  <si>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</si>
  <si>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</si>
  <si>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</si>
  <si>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</si>
  <si>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</si>
  <si>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</si>
  <si>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</si>
  <si>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</si>
  <si>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</si>
  <si>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</si>
  <si>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</si>
  <si>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</si>
  <si>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</si>
  <si>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</si>
  <si>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</si>
  <si>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</si>
  <si>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</si>
  <si>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</si>
  <si>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北海道</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</si>
  <si>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</si>
  <si>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</si>
  <si>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</si>
  <si>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</si>
  <si>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</si>
  <si>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</si>
  <si>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</si>
  <si>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</si>
  <si>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</si>
  <si>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</si>
  <si>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</si>
  <si>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</si>
  <si>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</si>
  <si>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</si>
  <si>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</si>
  <si>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</si>
  <si>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</si>
  <si>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</si>
  <si>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</si>
  <si>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</si>
  <si>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</si>
  <si>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</si>
  <si>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母子父子寡婦福祉資金貸付事業特別会計</t>
    <phoneticPr fontId="5"/>
  </si>
  <si>
    <t>中小企業近代化資金貸付事業特別会計</t>
    <phoneticPr fontId="5"/>
  </si>
  <si>
    <t>-</t>
    <phoneticPr fontId="5"/>
  </si>
  <si>
    <t>苫小牧東部地域開発出資特別会計</t>
    <phoneticPr fontId="5"/>
  </si>
  <si>
    <t>-</t>
    <phoneticPr fontId="5"/>
  </si>
  <si>
    <t>石狩湾新港地域開発出資特別会計</t>
    <phoneticPr fontId="5"/>
  </si>
  <si>
    <t>-</t>
    <phoneticPr fontId="5"/>
  </si>
  <si>
    <t>就農支援資金貸付事業等特別会計</t>
    <phoneticPr fontId="5"/>
  </si>
  <si>
    <t>-</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</si>
  <si>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</si>
  <si>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</si>
  <si>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</si>
  <si>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</si>
  <si>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</si>
  <si>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</si>
  <si>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</si>
  <si>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</si>
  <si>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</si>
  <si>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</si>
  <si>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</si>
  <si>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</si>
  <si>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</si>
  <si>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</si>
  <si>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</si>
  <si>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</si>
  <si>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</si>
  <si>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</si>
  <si>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</si>
  <si>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</si>
  <si>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地方競馬特別会計</t>
    <phoneticPr fontId="5"/>
  </si>
  <si>
    <t>電気事業会計</t>
    <phoneticPr fontId="5"/>
  </si>
  <si>
    <t>法適用企業</t>
    <phoneticPr fontId="5"/>
  </si>
  <si>
    <t>工業用水道事業会計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</si>
  <si>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</si>
  <si>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</si>
  <si>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</si>
  <si>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</si>
  <si>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</si>
  <si>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</si>
  <si>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</si>
  <si>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</si>
  <si>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</si>
  <si>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</si>
  <si>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</si>
  <si>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</si>
  <si>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</si>
  <si>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</si>
  <si>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</si>
  <si>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</si>
  <si>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</si>
  <si>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</si>
  <si>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</si>
  <si>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</si>
  <si>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</si>
  <si>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</si>
  <si>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</si>
  <si>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</si>
  <si>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</si>
  <si>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</si>
  <si>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</si>
  <si>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</si>
  <si>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</si>
  <si>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</si>
  <si>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</si>
  <si>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</si>
  <si>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</si>
  <si>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</si>
  <si>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</si>
  <si>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</si>
  <si>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</si>
  <si>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</si>
  <si>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</si>
  <si>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</si>
  <si>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</si>
  <si>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</si>
  <si>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</si>
  <si>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</si>
  <si>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</si>
  <si>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</si>
  <si>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</si>
  <si>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</si>
  <si>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</si>
  <si>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</si>
  <si>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</si>
  <si>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</si>
  <si>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</si>
  <si>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</si>
  <si>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</si>
  <si>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</si>
  <si>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</si>
  <si>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</si>
  <si>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</si>
  <si>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</si>
  <si>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rPh sb="0" eb="2">
      <t>レンケツ</t>
    </rPh>
    <rPh sb="2" eb="4">
      <t>ジッシツ</t>
    </rPh>
    <rPh sb="4" eb="7">
      <t>アカジガク</t>
    </rPh>
    <phoneticPr fontId="26"/>
  </si>
  <si>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</si>
  <si>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</si>
  <si>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</si>
  <si>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</si>
  <si>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</si>
  <si>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</si>
  <si>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</si>
  <si>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</si>
  <si>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</si>
  <si>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</si>
  <si>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</si>
  <si>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</si>
  <si>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</si>
  <si>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</si>
  <si>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</si>
  <si>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</si>
  <si>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</si>
  <si>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</si>
  <si>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</si>
  <si>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</si>
  <si>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工業用水道事業会計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</si>
  <si>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</si>
  <si>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</si>
  <si>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</si>
  <si>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</si>
  <si>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</si>
  <si>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</si>
  <si>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</si>
  <si>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</si>
  <si>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</si>
  <si>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</si>
  <si>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</si>
  <si>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</si>
  <si>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</si>
  <si>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</si>
  <si>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</si>
  <si>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</si>
  <si>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</si>
  <si>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</si>
  <si>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</si>
  <si>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</si>
  <si>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</si>
  <si>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</si>
  <si>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</si>
  <si>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</si>
  <si>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</si>
  <si>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</si>
  <si>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</si>
  <si>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</si>
  <si>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</si>
  <si>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</si>
  <si>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</si>
  <si>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</si>
  <si>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</si>
  <si>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</si>
  <si>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</si>
  <si>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</si>
  <si>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</si>
  <si>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</si>
  <si>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</si>
  <si>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</si>
  <si>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</si>
  <si>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</si>
  <si>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</si>
  <si>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</si>
  <si>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</si>
  <si>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</si>
  <si>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</si>
  <si>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</si>
  <si>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</si>
  <si>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</si>
  <si>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</si>
  <si>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</si>
  <si>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</si>
  <si>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</si>
  <si>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</si>
  <si>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</si>
  <si>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</si>
  <si>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</si>
  <si>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</si>
  <si>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</si>
  <si>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</si>
  <si>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</si>
  <si>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</si>
  <si>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</si>
  <si>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</si>
  <si>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</si>
  <si>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</si>
  <si>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</si>
  <si>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</si>
  <si>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</si>
  <si>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</si>
  <si>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</si>
  <si>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</si>
  <si>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</si>
  <si>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</si>
  <si>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</si>
  <si>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</si>
  <si>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</si>
  <si>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</si>
  <si>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</si>
  <si>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</si>
  <si>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</si>
  <si>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</si>
  <si>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</si>
  <si>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</si>
  <si>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</si>
  <si>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0.31</t>
  </si>
  <si>
    <t>国民健康保険事業特別会計</t>
  </si>
  <si>
    <t>一般会計</t>
  </si>
  <si>
    <t>電気事業会計</t>
  </si>
  <si>
    <t>工業用水道事業会計</t>
  </si>
  <si>
    <t>病院事業会計</t>
  </si>
  <si>
    <t>地方競馬特別会計</t>
  </si>
  <si>
    <t>道営住宅事業特別会計</t>
  </si>
  <si>
    <t>公共下水道事業特別会計</t>
  </si>
  <si>
    <t>その他会計（赤字）</t>
  </si>
  <si>
    <t>その他会計（黒字）</t>
  </si>
  <si>
    <t>H25末</t>
  </si>
  <si>
    <t>H26末</t>
  </si>
  <si>
    <t>H27末</t>
  </si>
  <si>
    <t>H28末</t>
  </si>
  <si>
    <t>H29末</t>
  </si>
  <si>
    <t>石狩東部広域水道企業団</t>
  </si>
  <si>
    <t>石狩西部広域水道企業団</t>
  </si>
  <si>
    <t>石狩湾新港管理組合(一般会計)</t>
    <rPh sb="10" eb="12">
      <t>イッパン</t>
    </rPh>
    <rPh sb="12" eb="14">
      <t>カイケイ</t>
    </rPh>
    <phoneticPr fontId="2"/>
  </si>
  <si>
    <t>苫小牧港管理組合(一般会計)</t>
  </si>
  <si>
    <t>石狩湾新港管理組合(港湾整備事業特別会計)</t>
    <rPh sb="10" eb="12">
      <t>コウワン</t>
    </rPh>
    <rPh sb="12" eb="14">
      <t>セイビ</t>
    </rPh>
    <rPh sb="14" eb="16">
      <t>ジギョウ</t>
    </rPh>
    <rPh sb="16" eb="18">
      <t>トクベツ</t>
    </rPh>
    <rPh sb="18" eb="20">
      <t>カイケイ</t>
    </rPh>
    <phoneticPr fontId="2"/>
  </si>
  <si>
    <t>苫小牧港管理組合(港湾整備事業特別会計)</t>
  </si>
  <si>
    <t>○</t>
  </si>
  <si>
    <t>北海道土地開発公社</t>
  </si>
  <si>
    <t>北海道住宅供給公社</t>
  </si>
  <si>
    <t>一般会計</t>
    <rPh sb="0" eb="2">
      <t>イッパン</t>
    </rPh>
    <rPh sb="2" eb="4">
      <t>カイケイ</t>
    </rPh>
    <phoneticPr fontId="3"/>
  </si>
  <si>
    <t>減債基金</t>
    <rPh sb="0" eb="2">
      <t>ゲンサイ</t>
    </rPh>
    <rPh sb="2" eb="4">
      <t>キキン</t>
    </rPh>
    <phoneticPr fontId="3"/>
  </si>
  <si>
    <t>他会計3,452
基金28,488</t>
    <rPh sb="0" eb="1">
      <t>タ</t>
    </rPh>
    <rPh sb="1" eb="3">
      <t>カイケイ</t>
    </rPh>
    <rPh sb="9" eb="11">
      <t>キキン</t>
    </rPh>
    <phoneticPr fontId="3"/>
  </si>
  <si>
    <t>一般会計387,996
減債基金94,655</t>
    <rPh sb="0" eb="2">
      <t>イッパン</t>
    </rPh>
    <rPh sb="2" eb="4">
      <t>カイケイ</t>
    </rPh>
    <rPh sb="12" eb="14">
      <t>ゲンサイ</t>
    </rPh>
    <rPh sb="14" eb="16">
      <t>キキン</t>
    </rPh>
    <phoneticPr fontId="3"/>
  </si>
  <si>
    <t>-</t>
    <phoneticPr fontId="2"/>
  </si>
  <si>
    <t>北海道森林整備担い手対策基金</t>
    <rPh sb="0" eb="3">
      <t>ホッカイドウ</t>
    </rPh>
    <rPh sb="3" eb="5">
      <t>シンリン</t>
    </rPh>
    <rPh sb="5" eb="7">
      <t>セイビ</t>
    </rPh>
    <rPh sb="7" eb="8">
      <t>ニナ</t>
    </rPh>
    <rPh sb="9" eb="10">
      <t>テ</t>
    </rPh>
    <rPh sb="10" eb="12">
      <t>タイサク</t>
    </rPh>
    <rPh sb="12" eb="14">
      <t>キキン</t>
    </rPh>
    <phoneticPr fontId="21"/>
  </si>
  <si>
    <t>北海道北方領土隣接地域振興等基金</t>
    <rPh sb="0" eb="3">
      <t>ホッカイドウ</t>
    </rPh>
    <rPh sb="3" eb="5">
      <t>ホッポウ</t>
    </rPh>
    <rPh sb="5" eb="7">
      <t>リョウド</t>
    </rPh>
    <rPh sb="7" eb="9">
      <t>リンセツ</t>
    </rPh>
    <rPh sb="9" eb="11">
      <t>チイキ</t>
    </rPh>
    <rPh sb="11" eb="13">
      <t>シンコウ</t>
    </rPh>
    <rPh sb="13" eb="14">
      <t>トウ</t>
    </rPh>
    <rPh sb="14" eb="16">
      <t>キキン</t>
    </rPh>
    <phoneticPr fontId="21"/>
  </si>
  <si>
    <t>北海道文化基金</t>
    <rPh sb="0" eb="3">
      <t>ホッカイドウ</t>
    </rPh>
    <rPh sb="3" eb="5">
      <t>ブンカ</t>
    </rPh>
    <rPh sb="5" eb="7">
      <t>キキン</t>
    </rPh>
    <phoneticPr fontId="21"/>
  </si>
  <si>
    <t>北海道地域医療介護総合確保基金</t>
    <rPh sb="0" eb="3">
      <t>ホッカイドウ</t>
    </rPh>
    <rPh sb="3" eb="5">
      <t>チイキ</t>
    </rPh>
    <rPh sb="5" eb="7">
      <t>イリョウ</t>
    </rPh>
    <rPh sb="7" eb="9">
      <t>カイゴ</t>
    </rPh>
    <rPh sb="9" eb="11">
      <t>ソウゴウ</t>
    </rPh>
    <rPh sb="11" eb="13">
      <t>カクホ</t>
    </rPh>
    <rPh sb="13" eb="15">
      <t>キキン</t>
    </rPh>
    <phoneticPr fontId="21"/>
  </si>
  <si>
    <t>北海道地域福祉基金</t>
    <rPh sb="0" eb="3">
      <t>ホッカイドウ</t>
    </rPh>
    <rPh sb="3" eb="5">
      <t>チイキ</t>
    </rPh>
    <rPh sb="5" eb="7">
      <t>フクシ</t>
    </rPh>
    <rPh sb="7" eb="9">
      <t>キキン</t>
    </rPh>
    <phoneticPr fontId="2"/>
  </si>
  <si>
    <t>（公社）北海道私学振興基金協会</t>
    <rPh sb="4" eb="7">
      <t>ホッカイドウ</t>
    </rPh>
    <rPh sb="7" eb="9">
      <t>シガク</t>
    </rPh>
    <rPh sb="9" eb="11">
      <t>シンコウ</t>
    </rPh>
    <rPh sb="11" eb="13">
      <t>キキン</t>
    </rPh>
    <rPh sb="13" eb="15">
      <t>キョウカイ</t>
    </rPh>
    <phoneticPr fontId="3"/>
  </si>
  <si>
    <t>（公財）新千歳空港周辺環境整備財団</t>
    <rPh sb="1" eb="2">
      <t>コウ</t>
    </rPh>
    <phoneticPr fontId="2"/>
  </si>
  <si>
    <t>（公財）北海道文化財団</t>
    <rPh sb="1" eb="2">
      <t>コウ</t>
    </rPh>
    <phoneticPr fontId="2"/>
  </si>
  <si>
    <t>（公財）北海道地域医療振興財団</t>
    <rPh sb="1" eb="2">
      <t>コウ</t>
    </rPh>
    <rPh sb="2" eb="3">
      <t>ザイ</t>
    </rPh>
    <phoneticPr fontId="2"/>
  </si>
  <si>
    <t>（公財）北海道健康づくり財団</t>
    <rPh sb="1" eb="2">
      <t>コウ</t>
    </rPh>
    <phoneticPr fontId="2"/>
  </si>
  <si>
    <t>（公財）北海道対がん協会</t>
    <rPh sb="1" eb="2">
      <t>コウ</t>
    </rPh>
    <rPh sb="7" eb="8">
      <t>タイ</t>
    </rPh>
    <rPh sb="10" eb="12">
      <t>キョウカイ</t>
    </rPh>
    <phoneticPr fontId="2"/>
  </si>
  <si>
    <t>（公財）北海道生活衛生営業指導センター</t>
    <rPh sb="1" eb="2">
      <t>コウ</t>
    </rPh>
    <rPh sb="2" eb="3">
      <t>ザイ</t>
    </rPh>
    <rPh sb="7" eb="9">
      <t>セイカツ</t>
    </rPh>
    <phoneticPr fontId="5"/>
  </si>
  <si>
    <t>（公財）北海道障がい者スポーツ協会</t>
    <rPh sb="1" eb="2">
      <t>コウ</t>
    </rPh>
    <rPh sb="2" eb="3">
      <t>ザイ</t>
    </rPh>
    <phoneticPr fontId="2"/>
  </si>
  <si>
    <t>（一社）北海道産炭地域振興センター</t>
    <rPh sb="1" eb="2">
      <t>イチ</t>
    </rPh>
    <phoneticPr fontId="2"/>
  </si>
  <si>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2"/>
  </si>
  <si>
    <t>（公財）函館地域産業振興財団</t>
    <rPh sb="1" eb="2">
      <t>コウ</t>
    </rPh>
    <rPh sb="6" eb="8">
      <t>チイキ</t>
    </rPh>
    <rPh sb="8" eb="10">
      <t>サンギョウ</t>
    </rPh>
    <rPh sb="12" eb="14">
      <t>ザイダン</t>
    </rPh>
    <phoneticPr fontId="2"/>
  </si>
  <si>
    <t>（公財）道央産業振興財団</t>
    <rPh sb="1" eb="2">
      <t>コウ</t>
    </rPh>
    <rPh sb="6" eb="8">
      <t>サンギョウ</t>
    </rPh>
    <rPh sb="8" eb="10">
      <t>シンコウ</t>
    </rPh>
    <rPh sb="10" eb="12">
      <t>ザイダン</t>
    </rPh>
    <phoneticPr fontId="2"/>
  </si>
  <si>
    <t>（公財）北海道中小企業総合支援センター</t>
    <rPh sb="1" eb="2">
      <t>コウ</t>
    </rPh>
    <rPh sb="11" eb="13">
      <t>ソウゴウ</t>
    </rPh>
    <rPh sb="13" eb="15">
      <t>シエン</t>
    </rPh>
    <phoneticPr fontId="2"/>
  </si>
  <si>
    <t>（一財）北海道勤労者信用基金協会</t>
    <rPh sb="1" eb="2">
      <t>イチ</t>
    </rPh>
    <rPh sb="4" eb="7">
      <t>ホッカイドウ</t>
    </rPh>
    <rPh sb="7" eb="10">
      <t>キンロウシャ</t>
    </rPh>
    <rPh sb="10" eb="12">
      <t>シンヨウ</t>
    </rPh>
    <rPh sb="12" eb="14">
      <t>キキン</t>
    </rPh>
    <rPh sb="14" eb="16">
      <t>キョウカイ</t>
    </rPh>
    <phoneticPr fontId="2"/>
  </si>
  <si>
    <t>（公財）北海道農業公社</t>
    <rPh sb="1" eb="2">
      <t>コウ</t>
    </rPh>
    <phoneticPr fontId="3"/>
  </si>
  <si>
    <t>（一社）北海道軽種馬振興公社</t>
    <rPh sb="1" eb="2">
      <t>イチ</t>
    </rPh>
    <phoneticPr fontId="3"/>
  </si>
  <si>
    <t>（公社）北海道青果物価格安定基金協会</t>
    <rPh sb="1" eb="2">
      <t>コウ</t>
    </rPh>
    <rPh sb="2" eb="3">
      <t>シャ</t>
    </rPh>
    <phoneticPr fontId="3"/>
  </si>
  <si>
    <t>（公社）北海道馬鈴しょ生産安定基金協会</t>
    <rPh sb="1" eb="2">
      <t>コウ</t>
    </rPh>
    <rPh sb="2" eb="3">
      <t>シャ</t>
    </rPh>
    <phoneticPr fontId="3"/>
  </si>
  <si>
    <t>（公社）北海道家畜畜産物衛生指導協会</t>
    <rPh sb="1" eb="2">
      <t>コウ</t>
    </rPh>
    <phoneticPr fontId="3"/>
  </si>
  <si>
    <t>（公社）北海道酪農検定検査協会</t>
    <rPh sb="1" eb="2">
      <t>コウ</t>
    </rPh>
    <rPh sb="2" eb="3">
      <t>シャ</t>
    </rPh>
    <phoneticPr fontId="3"/>
  </si>
  <si>
    <t>（公財）オホーツク地域振興機構</t>
    <rPh sb="1" eb="2">
      <t>コウ</t>
    </rPh>
    <rPh sb="2" eb="3">
      <t>ザイ</t>
    </rPh>
    <phoneticPr fontId="3"/>
  </si>
  <si>
    <t>（公財）とかち財団</t>
    <rPh sb="1" eb="2">
      <t>コウ</t>
    </rPh>
    <rPh sb="2" eb="3">
      <t>ザイ</t>
    </rPh>
    <rPh sb="7" eb="9">
      <t>ザイダン</t>
    </rPh>
    <phoneticPr fontId="3"/>
  </si>
  <si>
    <t>（公社）北海道栽培漁業振興公社</t>
    <rPh sb="1" eb="2">
      <t>コウ</t>
    </rPh>
    <rPh sb="2" eb="3">
      <t>シャ</t>
    </rPh>
    <phoneticPr fontId="3"/>
  </si>
  <si>
    <t>（公財）北海道学校保健会</t>
    <rPh sb="1" eb="2">
      <t>コウ</t>
    </rPh>
    <rPh sb="2" eb="3">
      <t>ザイ</t>
    </rPh>
    <phoneticPr fontId="3"/>
  </si>
  <si>
    <t>（公財）北海道暴力追放センター</t>
    <rPh sb="1" eb="2">
      <t>コウ</t>
    </rPh>
    <phoneticPr fontId="3"/>
  </si>
  <si>
    <t>北海道高速鉄道開発（株）</t>
  </si>
  <si>
    <t>（株）北海道エアシステム</t>
  </si>
  <si>
    <t>（株）苫東</t>
    <rPh sb="1" eb="2">
      <t>カブ</t>
    </rPh>
    <phoneticPr fontId="3"/>
  </si>
  <si>
    <t>石狩開発（株）</t>
  </si>
  <si>
    <t>（株）北海道はまなす食品</t>
    <rPh sb="1" eb="2">
      <t>カブ</t>
    </rPh>
    <rPh sb="3" eb="6">
      <t>ホッカイドウ</t>
    </rPh>
    <rPh sb="10" eb="11">
      <t>ショク</t>
    </rPh>
    <rPh sb="11" eb="12">
      <t>シナ</t>
    </rPh>
    <phoneticPr fontId="3"/>
  </si>
  <si>
    <t>北海道公立大学法人札幌医科大学</t>
    <rPh sb="0" eb="3">
      <t>ホッカイドウ</t>
    </rPh>
    <rPh sb="3" eb="5">
      <t>コウリツ</t>
    </rPh>
    <rPh sb="5" eb="7">
      <t>ダイガク</t>
    </rPh>
    <rPh sb="7" eb="9">
      <t>ホウジン</t>
    </rPh>
    <rPh sb="9" eb="11">
      <t>サッポロ</t>
    </rPh>
    <rPh sb="11" eb="15">
      <t>イカダイガク</t>
    </rPh>
    <phoneticPr fontId="3"/>
  </si>
  <si>
    <t>北海道立総合研究機構</t>
    <rPh sb="0" eb="3">
      <t>ホッカイドウ</t>
    </rPh>
    <rPh sb="3" eb="4">
      <t>リツ</t>
    </rPh>
    <rPh sb="4" eb="6">
      <t>ソウゴウ</t>
    </rPh>
    <rPh sb="6" eb="8">
      <t>ケンキュウ</t>
    </rPh>
    <rPh sb="8" eb="10">
      <t>キコウ</t>
    </rPh>
    <phoneticPr fontId="3"/>
  </si>
  <si>
    <t>道南いさりび鉄道（株）</t>
    <rPh sb="0" eb="2">
      <t>ドウナン</t>
    </rPh>
    <rPh sb="6" eb="8">
      <t>テツドウ</t>
    </rPh>
    <rPh sb="9" eb="10">
      <t>カブ</t>
    </rPh>
    <phoneticPr fontId="3"/>
  </si>
  <si>
    <t>（公財）アイヌ民族文化財団</t>
    <rPh sb="1" eb="2">
      <t>コウ</t>
    </rPh>
    <rPh sb="7" eb="9">
      <t>ミンゾク</t>
    </rPh>
    <rPh sb="9" eb="11">
      <t>ブンカ</t>
    </rPh>
    <rPh sb="11" eb="13">
      <t>ザイダン</t>
    </rPh>
    <phoneticPr fontId="2"/>
  </si>
  <si>
    <t>（一財）札幌勤労者職業福祉センター</t>
    <rPh sb="1" eb="2">
      <t>イチ</t>
    </rPh>
    <rPh sb="2" eb="3">
      <t>ザイ</t>
    </rPh>
    <rPh sb="4" eb="6">
      <t>サッポロ</t>
    </rPh>
    <rPh sb="6" eb="9">
      <t>キンロウシャ</t>
    </rPh>
    <rPh sb="9" eb="11">
      <t>ショクギョウ</t>
    </rPh>
    <rPh sb="11" eb="13">
      <t>フクシ</t>
    </rPh>
    <phoneticPr fontId="2"/>
  </si>
  <si>
    <t>（公財）ＰＭＦ組織委員会</t>
    <rPh sb="1" eb="2">
      <t>コウ</t>
    </rPh>
    <rPh sb="2" eb="3">
      <t>ザイ</t>
    </rPh>
    <rPh sb="7" eb="9">
      <t>ソシキ</t>
    </rPh>
    <rPh sb="9" eb="12">
      <t>イインカイ</t>
    </rPh>
    <phoneticPr fontId="3"/>
  </si>
  <si>
    <t>（公財）室蘭テクノセンター</t>
    <rPh sb="1" eb="2">
      <t>コウ</t>
    </rPh>
    <rPh sb="2" eb="3">
      <t>ザイ</t>
    </rPh>
    <rPh sb="4" eb="6">
      <t>ムロラン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</si>
  <si>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</si>
  <si>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</si>
  <si>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</si>
  <si>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平成30年度は前年度に比べ、道債残高の増加などにより、将来負担比率が上昇している。
　また、有形固定資産減価償却率も上昇しているが、その主な要因としては、道路や橋梁・トンネル等の工作物における有形固定資産減価償却率の上昇が挙げられる。今後、個別施設計画等に基づき、計画的な修繕・更新等による施設の長寿命化に取り組んでいく。</t>
    <rPh sb="1" eb="3">
      <t>ヘイセイ</t>
    </rPh>
    <rPh sb="5" eb="7">
      <t>ネンド</t>
    </rPh>
    <rPh sb="8" eb="11">
      <t>ゼンネンド</t>
    </rPh>
    <rPh sb="12" eb="13">
      <t>クラ</t>
    </rPh>
    <rPh sb="15" eb="17">
      <t>ドウサイ</t>
    </rPh>
    <rPh sb="17" eb="19">
      <t>ザンダカ</t>
    </rPh>
    <rPh sb="20" eb="22">
      <t>ゾウカ</t>
    </rPh>
    <rPh sb="28" eb="30">
      <t>ショウライ</t>
    </rPh>
    <rPh sb="30" eb="32">
      <t>フタン</t>
    </rPh>
    <rPh sb="32" eb="34">
      <t>ヒリツ</t>
    </rPh>
    <rPh sb="35" eb="37">
      <t>ジョウショウ</t>
    </rPh>
    <rPh sb="47" eb="49">
      <t>ユウケイ</t>
    </rPh>
    <rPh sb="49" eb="51">
      <t>コテイ</t>
    </rPh>
    <rPh sb="51" eb="53">
      <t>シサン</t>
    </rPh>
    <rPh sb="53" eb="55">
      <t>ゲンカ</t>
    </rPh>
    <rPh sb="55" eb="58">
      <t>ショウキャクリツ</t>
    </rPh>
    <rPh sb="59" eb="61">
      <t>ジョウショウ</t>
    </rPh>
    <rPh sb="69" eb="70">
      <t>オモ</t>
    </rPh>
    <rPh sb="71" eb="73">
      <t>ヨウイン</t>
    </rPh>
    <rPh sb="78" eb="80">
      <t>ドウロ</t>
    </rPh>
    <rPh sb="81" eb="83">
      <t>キョウリョウ</t>
    </rPh>
    <rPh sb="88" eb="89">
      <t>トウ</t>
    </rPh>
    <rPh sb="90" eb="93">
      <t>コウサクブツ</t>
    </rPh>
    <rPh sb="97" eb="99">
      <t>ユウケイ</t>
    </rPh>
    <rPh sb="99" eb="101">
      <t>コテイ</t>
    </rPh>
    <rPh sb="101" eb="103">
      <t>シサン</t>
    </rPh>
    <rPh sb="103" eb="105">
      <t>ゲンカ</t>
    </rPh>
    <rPh sb="105" eb="108">
      <t>ショウキャクリツ</t>
    </rPh>
    <rPh sb="109" eb="111">
      <t>ジョウショウ</t>
    </rPh>
    <rPh sb="112" eb="113">
      <t>ア</t>
    </rPh>
    <rPh sb="118" eb="120">
      <t>コンゴ</t>
    </rPh>
    <rPh sb="121" eb="123">
      <t>コベツ</t>
    </rPh>
    <rPh sb="123" eb="125">
      <t>シセツ</t>
    </rPh>
    <rPh sb="125" eb="127">
      <t>ケイカク</t>
    </rPh>
    <rPh sb="127" eb="128">
      <t>トウ</t>
    </rPh>
    <rPh sb="129" eb="130">
      <t>モト</t>
    </rPh>
    <rPh sb="133" eb="136">
      <t>ケイカクテキ</t>
    </rPh>
    <rPh sb="137" eb="139">
      <t>シュウゼン</t>
    </rPh>
    <rPh sb="140" eb="142">
      <t>コウシン</t>
    </rPh>
    <rPh sb="142" eb="143">
      <t>トウ</t>
    </rPh>
    <rPh sb="146" eb="148">
      <t>シセツ</t>
    </rPh>
    <rPh sb="149" eb="152">
      <t>チョウジュミョウ</t>
    </rPh>
    <rPh sb="152" eb="153">
      <t>カ</t>
    </rPh>
    <rPh sb="154" eb="155">
      <t>ト</t>
    </rPh>
    <rPh sb="156" eb="15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</si>
  <si>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</si>
  <si>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</si>
  <si>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</si>
  <si>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</si>
  <si>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</si>
  <si>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</si>
  <si>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国の景気・経済対策に呼応し、道債を財源として、積極的に公共投資を実施してきたことや、収支不足を補填するために、行政改革推進債や退職手当債を発行してきたことなどにより、両比率とも類似団体と比較して高くなっている。平成30年度は、元利償還金の減少により実質公債費比率は低下したが、道債残高の増加などにより将来負担比率は上昇しており、今後も、「公債費負担適正化計画」のとおり、新規道債発行の抑制等に取り組んでいく必要がある。
　・公債費負担適正化計画（H28.9）　 第6　実質公債費比率の適正管理のための取組
 　　（１）新規道債発行の抑制     （２）減債基金の積立て（年間を通じた執行残等の財源などを活用）　　（３）低利な公的資金の確保や調達年限の多様化など
　・行財政運営方針（H28～32）の目標値　　　実質公債費比率：H27水準（H26決算：20.8%)を上回らない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</si>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</sst>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1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wrapText="1"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wrapText="1"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10" fontId="29" fillId="0" borderId="107"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9" fontId="29" fillId="0" borderId="107" xfId="15" applyNumberFormat="1" applyFont="1" applyBorder="1" applyAlignment="1" applyProtection="1">
      <alignment horizontal="lef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31" fillId="0" borderId="41" xfId="16" applyFont="1" applyBorder="1" applyAlignment="1" applyProtection="1">
      <alignment horizontal="left" vertical="center" wrapText="1"/>
      <protection locked="0"/>
    </xf>
    <xf numFmtId="0" fontId="31" fillId="0" borderId="12" xfId="16" applyFont="1" applyBorder="1" applyAlignment="1" applyProtection="1">
      <alignment horizontal="left" vertical="center" wrapText="1"/>
      <protection locked="0"/>
    </xf>
    <xf numFmtId="0" fontId="31" fillId="0" borderId="48" xfId="16" applyFont="1" applyBorder="1" applyAlignment="1" applyProtection="1">
      <alignment horizontal="left" vertical="center" wrapText="1"/>
      <protection locked="0"/>
    </xf>
    <xf numFmtId="0" fontId="31" fillId="0" borderId="65" xfId="16" applyFont="1" applyBorder="1" applyAlignment="1" applyProtection="1">
      <alignment horizontal="left" vertical="center" wrapText="1"/>
      <protection locked="0"/>
    </xf>
    <xf numFmtId="0" fontId="31" fillId="0" borderId="0" xfId="16" applyFont="1" applyAlignment="1" applyProtection="1">
      <alignment horizontal="left" vertical="center" wrapText="1"/>
      <protection locked="0"/>
    </xf>
    <xf numFmtId="0" fontId="31" fillId="0" borderId="38" xfId="16" applyFont="1" applyBorder="1" applyAlignment="1" applyProtection="1">
      <alignment horizontal="left" vertical="center" wrapText="1"/>
      <protection locked="0"/>
    </xf>
    <xf numFmtId="0" fontId="31" fillId="0" borderId="37" xfId="16" applyFont="1" applyBorder="1" applyAlignment="1" applyProtection="1">
      <alignment horizontal="left" vertical="center" wrapText="1"/>
      <protection locked="0"/>
    </xf>
    <xf numFmtId="0" fontId="31" fillId="0" borderId="54" xfId="16" applyFont="1" applyBorder="1" applyAlignment="1" applyProtection="1">
      <alignment horizontal="left" vertical="center" wrapText="1"/>
      <protection locked="0"/>
    </xf>
    <xf numFmtId="0" fontId="31" fillId="0" borderId="40" xfId="16" applyFont="1" applyBorder="1" applyAlignment="1" applyProtection="1">
      <alignment horizontal="left" vertical="center"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67951</c:v>
                </c:pt>
                <c:pt idx="2">
                  <c:v>72635</c:v>
                </c:pt>
                <c:pt idx="3">
                  <c:v>77936</c:v>
                </c:pt>
                <c:pt idx="4">
                  <c:v>82531</c:v>
                </c:pt>
              </c:numCache>
            </c:numRef>
          </c:val>
          <c:smooth val="0"/>
          <c:extLst>
            <c:ext xmlns:c16="http://schemas.microsoft.com/office/drawing/2014/chart" uri="{C3380CC4-5D6E-409C-BE32-E72D297353CC}">
              <c16:uniqueId val="{00000000-3BE9-4995-97D9-74C9A5D259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78018</c:v>
                </c:pt>
                <c:pt idx="1">
                  <c:v>71809</c:v>
                </c:pt>
                <c:pt idx="2">
                  <c:v>77831</c:v>
                </c:pt>
                <c:pt idx="3">
                  <c:v>78105</c:v>
                </c:pt>
                <c:pt idx="4">
                  <c:v>81818</c:v>
                </c:pt>
              </c:numCache>
            </c:numRef>
          </c:val>
          <c:smooth val="0"/>
          <c:extLst>
            <c:ext xmlns:c16="http://schemas.microsoft.com/office/drawing/2014/chart" uri="{C3380CC4-5D6E-409C-BE32-E72D297353CC}">
              <c16:uniqueId val="{00000001-3BE9-4995-97D9-74C9A5D2594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c:v>
                </c:pt>
                <c:pt idx="1">
                  <c:v>0.32</c:v>
                </c:pt>
                <c:pt idx="2">
                  <c:v>0.27</c:v>
                </c:pt>
                <c:pt idx="3">
                  <c:v>0.44</c:v>
                </c:pt>
                <c:pt idx="4">
                  <c:v>0.62</c:v>
                </c:pt>
              </c:numCache>
            </c:numRef>
          </c:val>
          <c:extLst>
            <c:ext xmlns:c16="http://schemas.microsoft.com/office/drawing/2014/chart" uri="{C3380CC4-5D6E-409C-BE32-E72D297353CC}">
              <c16:uniqueId val="{00000000-465E-43D3-B934-5B6A6C146C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0.3</c:v>
                </c:pt>
                <c:pt idx="1">
                  <c:v>0.98</c:v>
                </c:pt>
                <c:pt idx="2">
                  <c:v>0.75</c:v>
                </c:pt>
                <c:pt idx="3">
                  <c:v>0.73</c:v>
                </c:pt>
                <c:pt idx="4">
                  <c:v>1.1100000000000001</c:v>
                </c:pt>
              </c:numCache>
            </c:numRef>
          </c:val>
          <c:extLst>
            <c:ext xmlns:c16="http://schemas.microsoft.com/office/drawing/2014/chart" uri="{C3380CC4-5D6E-409C-BE32-E72D297353CC}">
              <c16:uniqueId val="{00000001-465E-43D3-B934-5B6A6C146C2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0.81</c:v>
                </c:pt>
                <c:pt idx="2">
                  <c:v>-0.31</c:v>
                </c:pt>
                <c:pt idx="3">
                  <c:v>0.7</c:v>
                </c:pt>
                <c:pt idx="4">
                  <c:v>1.1499999999999999</c:v>
                </c:pt>
              </c:numCache>
            </c:numRef>
          </c:val>
          <c:smooth val="0"/>
          <c:extLst>
            <c:ext xmlns:c16="http://schemas.microsoft.com/office/drawing/2014/chart" uri="{C3380CC4-5D6E-409C-BE32-E72D297353CC}">
              <c16:uniqueId val="{00000002-465E-43D3-B934-5B6A6C146C2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B9-4214-834B-B292EADAB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B9-4214-834B-B292EADABB97}"/>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B9-4214-834B-B292EADABB97}"/>
            </c:ext>
          </c:extLst>
        </c:ser>
        <c:ser>
          <c:idx val="3"/>
          <c:order val="3"/>
          <c:tx>
            <c:strRef>
              <c:f>データシート!$A$30</c:f>
              <c:strCache>
                <c:ptCount val="1"/>
                <c:pt idx="0">
                  <c:v>道営住宅事業特別会計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B9-4214-834B-B292EADABB97}"/>
            </c:ext>
          </c:extLst>
        </c:ser>
        <c:ser>
          <c:idx val="4"/>
          <c:order val="4"/>
          <c:tx>
            <c:strRef>
              <c:f>データシート!$A$31</c:f>
              <c:strCache>
                <c:ptCount val="1"/>
                <c:pt idx="0">
                  <c:v>地方競馬特別会計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0B9-4214-834B-B292EADABB9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0.16</c:v>
                </c:pt>
                <c:pt idx="4">
                  <c:v>#N/A</c:v>
                </c:pt>
                <c:pt idx="5">
                  <c:v>0.14000000000000001</c:v>
                </c:pt>
                <c:pt idx="6">
                  <c:v>#N/A</c:v>
                </c:pt>
                <c:pt idx="7">
                  <c:v>0.08</c:v>
                </c:pt>
                <c:pt idx="8">
                  <c:v>#N/A</c:v>
                </c:pt>
                <c:pt idx="9">
                  <c:v>0.06</c:v>
                </c:pt>
              </c:numCache>
            </c:numRef>
          </c:val>
          <c:extLst>
            <c:ext xmlns:c16="http://schemas.microsoft.com/office/drawing/2014/chart" uri="{C3380CC4-5D6E-409C-BE32-E72D297353CC}">
              <c16:uniqueId val="{00000005-D0B9-4214-834B-B292EADABB97}"/>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0.15</c:v>
                </c:pt>
                <c:pt idx="6">
                  <c:v>#N/A</c:v>
                </c:pt>
                <c:pt idx="7">
                  <c:v>0.17</c:v>
                </c:pt>
                <c:pt idx="8">
                  <c:v>#N/A</c:v>
                </c:pt>
                <c:pt idx="9">
                  <c:v>0.2</c:v>
                </c:pt>
              </c:numCache>
            </c:numRef>
          </c:val>
          <c:extLst>
            <c:ext xmlns:c16="http://schemas.microsoft.com/office/drawing/2014/chart" uri="{C3380CC4-5D6E-409C-BE32-E72D297353CC}">
              <c16:uniqueId val="{00000006-D0B9-4214-834B-B292EADABB97}"/>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0.27</c:v>
                </c:pt>
                <c:pt idx="4">
                  <c:v>#N/A</c:v>
                </c:pt>
                <c:pt idx="5">
                  <c:v>0.42</c:v>
                </c:pt>
                <c:pt idx="6">
                  <c:v>#N/A</c:v>
                </c:pt>
                <c:pt idx="7">
                  <c:v>0.45</c:v>
                </c:pt>
                <c:pt idx="8">
                  <c:v>#N/A</c:v>
                </c:pt>
                <c:pt idx="9">
                  <c:v>0.57999999999999996</c:v>
                </c:pt>
              </c:numCache>
            </c:numRef>
          </c:val>
          <c:extLst>
            <c:ext xmlns:c16="http://schemas.microsoft.com/office/drawing/2014/chart" uri="{C3380CC4-5D6E-409C-BE32-E72D297353CC}">
              <c16:uniqueId val="{00000007-D0B9-4214-834B-B292EADABB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0.19</c:v>
                </c:pt>
                <c:pt idx="2">
                  <c:v>#N/A</c:v>
                </c:pt>
                <c:pt idx="3">
                  <c:v>0.31</c:v>
                </c:pt>
                <c:pt idx="4">
                  <c:v>#N/A</c:v>
                </c:pt>
                <c:pt idx="5">
                  <c:v>0.26</c:v>
                </c:pt>
                <c:pt idx="6">
                  <c:v>#N/A</c:v>
                </c:pt>
                <c:pt idx="7">
                  <c:v>0.43</c:v>
                </c:pt>
                <c:pt idx="8">
                  <c:v>#N/A</c:v>
                </c:pt>
                <c:pt idx="9">
                  <c:v>0.61</c:v>
                </c:pt>
              </c:numCache>
            </c:numRef>
          </c:val>
          <c:extLst>
            <c:ext xmlns:c16="http://schemas.microsoft.com/office/drawing/2014/chart" uri="{C3380CC4-5D6E-409C-BE32-E72D297353CC}">
              <c16:uniqueId val="{00000008-D0B9-4214-834B-B292EADABB97}"/>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9-D0B9-4214-834B-B292EADABB9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263927</c:v>
                </c:pt>
                <c:pt idx="5">
                  <c:v>263429</c:v>
                </c:pt>
                <c:pt idx="8">
                  <c:v>257418</c:v>
                </c:pt>
                <c:pt idx="11">
                  <c:v>251685</c:v>
                </c:pt>
                <c:pt idx="14">
                  <c:v>245700</c:v>
                </c:pt>
              </c:numCache>
            </c:numRef>
          </c:val>
          <c:extLst>
            <c:ext xmlns:c16="http://schemas.microsoft.com/office/drawing/2014/chart" uri="{C3380CC4-5D6E-409C-BE32-E72D297353CC}">
              <c16:uniqueId val="{00000000-150A-43BF-A12C-57EF794D52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59</c:v>
                </c:pt>
                <c:pt idx="3">
                  <c:v>32</c:v>
                </c:pt>
                <c:pt idx="6">
                  <c:v>24</c:v>
                </c:pt>
                <c:pt idx="9">
                  <c:v>0</c:v>
                </c:pt>
                <c:pt idx="12">
                  <c:v>4</c:v>
                </c:pt>
              </c:numCache>
            </c:numRef>
          </c:val>
          <c:extLst>
            <c:ext xmlns:c16="http://schemas.microsoft.com/office/drawing/2014/chart" uri="{C3380CC4-5D6E-409C-BE32-E72D297353CC}">
              <c16:uniqueId val="{00000001-150A-43BF-A12C-57EF794D52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19951</c:v>
                </c:pt>
                <c:pt idx="3">
                  <c:v>17638</c:v>
                </c:pt>
                <c:pt idx="6">
                  <c:v>15738</c:v>
                </c:pt>
                <c:pt idx="9">
                  <c:v>13460</c:v>
                </c:pt>
                <c:pt idx="12">
                  <c:v>10838</c:v>
                </c:pt>
              </c:numCache>
            </c:numRef>
          </c:val>
          <c:extLst>
            <c:ext xmlns:c16="http://schemas.microsoft.com/office/drawing/2014/chart" uri="{C3380CC4-5D6E-409C-BE32-E72D297353CC}">
              <c16:uniqueId val="{00000002-150A-43BF-A12C-57EF794D52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1161</c:v>
                </c:pt>
                <c:pt idx="3">
                  <c:v>1441</c:v>
                </c:pt>
                <c:pt idx="6">
                  <c:v>1372</c:v>
                </c:pt>
                <c:pt idx="9">
                  <c:v>1218</c:v>
                </c:pt>
                <c:pt idx="12">
                  <c:v>959</c:v>
                </c:pt>
              </c:numCache>
            </c:numRef>
          </c:val>
          <c:extLst>
            <c:ext xmlns:c16="http://schemas.microsoft.com/office/drawing/2014/chart" uri="{C3380CC4-5D6E-409C-BE32-E72D297353CC}">
              <c16:uniqueId val="{00000003-150A-43BF-A12C-57EF794D52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4372</c:v>
                </c:pt>
                <c:pt idx="3">
                  <c:v>4739</c:v>
                </c:pt>
                <c:pt idx="6">
                  <c:v>4528</c:v>
                </c:pt>
                <c:pt idx="9">
                  <c:v>2306</c:v>
                </c:pt>
                <c:pt idx="12">
                  <c:v>2884</c:v>
                </c:pt>
              </c:numCache>
            </c:numRef>
          </c:val>
          <c:extLst>
            <c:ext xmlns:c16="http://schemas.microsoft.com/office/drawing/2014/chart" uri="{C3380CC4-5D6E-409C-BE32-E72D297353CC}">
              <c16:uniqueId val="{00000004-150A-43BF-A12C-57EF794D52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115453</c:v>
                </c:pt>
                <c:pt idx="3">
                  <c:v>119818</c:v>
                </c:pt>
                <c:pt idx="6">
                  <c:v>123543</c:v>
                </c:pt>
                <c:pt idx="9">
                  <c:v>124536</c:v>
                </c:pt>
                <c:pt idx="12">
                  <c:v>124691</c:v>
                </c:pt>
              </c:numCache>
            </c:numRef>
          </c:val>
          <c:extLst>
            <c:ext xmlns:c16="http://schemas.microsoft.com/office/drawing/2014/chart" uri="{C3380CC4-5D6E-409C-BE32-E72D297353CC}">
              <c16:uniqueId val="{00000005-150A-43BF-A12C-57EF794D52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50735</c:v>
                </c:pt>
                <c:pt idx="3">
                  <c:v>67794</c:v>
                </c:pt>
                <c:pt idx="6">
                  <c:v>79148</c:v>
                </c:pt>
                <c:pt idx="9">
                  <c:v>85813</c:v>
                </c:pt>
                <c:pt idx="12">
                  <c:v>75932</c:v>
                </c:pt>
              </c:numCache>
            </c:numRef>
          </c:val>
          <c:extLst>
            <c:ext xmlns:c16="http://schemas.microsoft.com/office/drawing/2014/chart" uri="{C3380CC4-5D6E-409C-BE32-E72D297353CC}">
              <c16:uniqueId val="{00000006-150A-43BF-A12C-57EF794D52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309177</c:v>
                </c:pt>
                <c:pt idx="3">
                  <c:v>291995</c:v>
                </c:pt>
                <c:pt idx="6">
                  <c:v>273239</c:v>
                </c:pt>
                <c:pt idx="9">
                  <c:v>273290</c:v>
                </c:pt>
                <c:pt idx="12">
                  <c:v>253320</c:v>
                </c:pt>
              </c:numCache>
            </c:numRef>
          </c:val>
          <c:extLst>
            <c:ext xmlns:c16="http://schemas.microsoft.com/office/drawing/2014/chart" uri="{C3380CC4-5D6E-409C-BE32-E72D297353CC}">
              <c16:uniqueId val="{00000007-150A-43BF-A12C-57EF794D52C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236981</c:v>
                </c:pt>
                <c:pt idx="2">
                  <c:v>#N/A</c:v>
                </c:pt>
                <c:pt idx="3">
                  <c:v>#N/A</c:v>
                </c:pt>
                <c:pt idx="4">
                  <c:v>240028</c:v>
                </c:pt>
                <c:pt idx="5">
                  <c:v>#N/A</c:v>
                </c:pt>
                <c:pt idx="6">
                  <c:v>#N/A</c:v>
                </c:pt>
                <c:pt idx="7">
                  <c:v>240174</c:v>
                </c:pt>
                <c:pt idx="8">
                  <c:v>#N/A</c:v>
                </c:pt>
                <c:pt idx="9">
                  <c:v>#N/A</c:v>
                </c:pt>
                <c:pt idx="10">
                  <c:v>248938</c:v>
                </c:pt>
                <c:pt idx="11">
                  <c:v>#N/A</c:v>
                </c:pt>
                <c:pt idx="12">
                  <c:v>#N/A</c:v>
                </c:pt>
                <c:pt idx="13">
                  <c:v>222928</c:v>
                </c:pt>
                <c:pt idx="14">
                  <c:v>#N/A</c:v>
                </c:pt>
              </c:numCache>
            </c:numRef>
          </c:val>
          <c:smooth val="0"/>
          <c:extLst>
            <c:ext xmlns:c16="http://schemas.microsoft.com/office/drawing/2014/chart" uri="{C3380CC4-5D6E-409C-BE32-E72D297353CC}">
              <c16:uniqueId val="{00000008-150A-43BF-A12C-57EF794D52C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2803099</c:v>
                </c:pt>
                <c:pt idx="5">
                  <c:v>2787289</c:v>
                </c:pt>
                <c:pt idx="8">
                  <c:v>2741161</c:v>
                </c:pt>
                <c:pt idx="11">
                  <c:v>2726004</c:v>
                </c:pt>
                <c:pt idx="14">
                  <c:v>2687694</c:v>
                </c:pt>
              </c:numCache>
            </c:numRef>
          </c:val>
          <c:extLst>
            <c:ext xmlns:c16="http://schemas.microsoft.com/office/drawing/2014/chart" uri="{C3380CC4-5D6E-409C-BE32-E72D297353CC}">
              <c16:uniqueId val="{00000000-1FD8-42CC-B622-868FCE17B6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80490</c:v>
                </c:pt>
                <c:pt idx="5">
                  <c:v>84047</c:v>
                </c:pt>
                <c:pt idx="8">
                  <c:v>88625</c:v>
                </c:pt>
                <c:pt idx="11">
                  <c:v>94190</c:v>
                </c:pt>
                <c:pt idx="14">
                  <c:v>98015</c:v>
                </c:pt>
              </c:numCache>
            </c:numRef>
          </c:val>
          <c:extLst>
            <c:ext xmlns:c16="http://schemas.microsoft.com/office/drawing/2014/chart" uri="{C3380CC4-5D6E-409C-BE32-E72D297353CC}">
              <c16:uniqueId val="{00000001-1FD8-42CC-B622-868FCE17B6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191709</c:v>
                </c:pt>
                <c:pt idx="5">
                  <c:v>180937</c:v>
                </c:pt>
                <c:pt idx="8">
                  <c:v>164058</c:v>
                </c:pt>
                <c:pt idx="11">
                  <c:v>136368</c:v>
                </c:pt>
                <c:pt idx="14">
                  <c:v>161623</c:v>
                </c:pt>
              </c:numCache>
            </c:numRef>
          </c:val>
          <c:extLst>
            <c:ext xmlns:c16="http://schemas.microsoft.com/office/drawing/2014/chart" uri="{C3380CC4-5D6E-409C-BE32-E72D297353CC}">
              <c16:uniqueId val="{00000002-1FD8-42CC-B622-868FCE17B6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8-42CC-B622-868FCE17B6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8-42CC-B622-868FCE17B6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24647</c:v>
                </c:pt>
                <c:pt idx="3">
                  <c:v>21349</c:v>
                </c:pt>
                <c:pt idx="6">
                  <c:v>34443</c:v>
                </c:pt>
                <c:pt idx="9">
                  <c:v>30970</c:v>
                </c:pt>
                <c:pt idx="12">
                  <c:v>31026</c:v>
                </c:pt>
              </c:numCache>
            </c:numRef>
          </c:val>
          <c:extLst>
            <c:ext xmlns:c16="http://schemas.microsoft.com/office/drawing/2014/chart" uri="{C3380CC4-5D6E-409C-BE32-E72D297353CC}">
              <c16:uniqueId val="{00000005-1FD8-42CC-B622-868FCE17B6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614452</c:v>
                </c:pt>
                <c:pt idx="3">
                  <c:v>587383</c:v>
                </c:pt>
                <c:pt idx="6">
                  <c:v>578577</c:v>
                </c:pt>
                <c:pt idx="9">
                  <c:v>515681</c:v>
                </c:pt>
                <c:pt idx="12">
                  <c:v>490752</c:v>
                </c:pt>
              </c:numCache>
            </c:numRef>
          </c:val>
          <c:extLst>
            <c:ext xmlns:c16="http://schemas.microsoft.com/office/drawing/2014/chart" uri="{C3380CC4-5D6E-409C-BE32-E72D297353CC}">
              <c16:uniqueId val="{00000006-1FD8-42CC-B622-868FCE17B6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11838</c:v>
                </c:pt>
                <c:pt idx="3">
                  <c:v>10871</c:v>
                </c:pt>
                <c:pt idx="6">
                  <c:v>10360</c:v>
                </c:pt>
                <c:pt idx="9">
                  <c:v>10579</c:v>
                </c:pt>
                <c:pt idx="12">
                  <c:v>10037</c:v>
                </c:pt>
              </c:numCache>
            </c:numRef>
          </c:val>
          <c:extLst>
            <c:ext xmlns:c16="http://schemas.microsoft.com/office/drawing/2014/chart" uri="{C3380CC4-5D6E-409C-BE32-E72D297353CC}">
              <c16:uniqueId val="{00000007-1FD8-42CC-B622-868FCE17B6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46967</c:v>
                </c:pt>
                <c:pt idx="3">
                  <c:v>49393</c:v>
                </c:pt>
                <c:pt idx="6">
                  <c:v>45898</c:v>
                </c:pt>
                <c:pt idx="9">
                  <c:v>42127</c:v>
                </c:pt>
                <c:pt idx="12">
                  <c:v>39910</c:v>
                </c:pt>
              </c:numCache>
            </c:numRef>
          </c:val>
          <c:extLst>
            <c:ext xmlns:c16="http://schemas.microsoft.com/office/drawing/2014/chart" uri="{C3380CC4-5D6E-409C-BE32-E72D297353CC}">
              <c16:uniqueId val="{00000008-1FD8-42CC-B622-868FCE17B6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91635</c:v>
                </c:pt>
                <c:pt idx="3">
                  <c:v>78727</c:v>
                </c:pt>
                <c:pt idx="6">
                  <c:v>67713</c:v>
                </c:pt>
                <c:pt idx="9">
                  <c:v>55865</c:v>
                </c:pt>
                <c:pt idx="12">
                  <c:v>47735</c:v>
                </c:pt>
              </c:numCache>
            </c:numRef>
          </c:val>
          <c:extLst>
            <c:ext xmlns:c16="http://schemas.microsoft.com/office/drawing/2014/chart" uri="{C3380CC4-5D6E-409C-BE32-E72D297353CC}">
              <c16:uniqueId val="{00000009-1FD8-42CC-B622-868FCE17B6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5956541</c:v>
                </c:pt>
                <c:pt idx="3">
                  <c:v>5930416</c:v>
                </c:pt>
                <c:pt idx="6">
                  <c:v>5925614</c:v>
                </c:pt>
                <c:pt idx="9">
                  <c:v>5899611</c:v>
                </c:pt>
                <c:pt idx="12">
                  <c:v>5928792</c:v>
                </c:pt>
              </c:numCache>
            </c:numRef>
          </c:val>
          <c:extLst>
            <c:ext xmlns:c16="http://schemas.microsoft.com/office/drawing/2014/chart" uri="{C3380CC4-5D6E-409C-BE32-E72D297353CC}">
              <c16:uniqueId val="{0000000A-1FD8-42CC-B622-868FCE17B66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3670782</c:v>
                </c:pt>
                <c:pt idx="2">
                  <c:v>#N/A</c:v>
                </c:pt>
                <c:pt idx="3">
                  <c:v>#N/A</c:v>
                </c:pt>
                <c:pt idx="4">
                  <c:v>3625867</c:v>
                </c:pt>
                <c:pt idx="5">
                  <c:v>#N/A</c:v>
                </c:pt>
                <c:pt idx="6">
                  <c:v>#N/A</c:v>
                </c:pt>
                <c:pt idx="7">
                  <c:v>3668761</c:v>
                </c:pt>
                <c:pt idx="8">
                  <c:v>#N/A</c:v>
                </c:pt>
                <c:pt idx="9">
                  <c:v>#N/A</c:v>
                </c:pt>
                <c:pt idx="10">
                  <c:v>3598272</c:v>
                </c:pt>
                <c:pt idx="11">
                  <c:v>#N/A</c:v>
                </c:pt>
                <c:pt idx="12">
                  <c:v>#N/A</c:v>
                </c:pt>
                <c:pt idx="13">
                  <c:v>3600919</c:v>
                </c:pt>
                <c:pt idx="14">
                  <c:v>#N/A</c:v>
                </c:pt>
              </c:numCache>
            </c:numRef>
          </c:val>
          <c:smooth val="0"/>
          <c:extLst>
            <c:ext xmlns:c16="http://schemas.microsoft.com/office/drawing/2014/chart" uri="{C3380CC4-5D6E-409C-BE32-E72D297353CC}">
              <c16:uniqueId val="{0000000B-1FD8-42CC-B622-868FCE17B66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10616</c:v>
                </c:pt>
                <c:pt idx="1">
                  <c:v>9875</c:v>
                </c:pt>
                <c:pt idx="2">
                  <c:v>14992</c:v>
                </c:pt>
              </c:numCache>
            </c:numRef>
          </c:val>
          <c:extLst>
            <c:ext xmlns:c16="http://schemas.microsoft.com/office/drawing/2014/chart" uri="{C3380CC4-5D6E-409C-BE32-E72D297353CC}">
              <c16:uniqueId val="{00000000-64B0-4D99-A9AF-648694162F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38130</c:v>
                </c:pt>
                <c:pt idx="1">
                  <c:v>25132</c:v>
                </c:pt>
                <c:pt idx="2">
                  <c:v>17136</c:v>
                </c:pt>
              </c:numCache>
            </c:numRef>
          </c:val>
          <c:extLst>
            <c:ext xmlns:c16="http://schemas.microsoft.com/office/drawing/2014/chart" uri="{C3380CC4-5D6E-409C-BE32-E72D297353CC}">
              <c16:uniqueId val="{00000001-64B0-4D99-A9AF-648694162F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71192</c:v>
                </c:pt>
                <c:pt idx="1">
                  <c:v>67929</c:v>
                </c:pt>
                <c:pt idx="2">
                  <c:v>64817</c:v>
                </c:pt>
              </c:numCache>
            </c:numRef>
          </c:val>
          <c:extLst>
            <c:ext xmlns:c16="http://schemas.microsoft.com/office/drawing/2014/chart" uri="{C3380CC4-5D6E-409C-BE32-E72D297353CC}">
              <c16:uniqueId val="{00000002-64B0-4D99-A9AF-648694162F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{66BBF28A-0489-4F46-8789-B34B61DCD265}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9C-40BA-A51E-78FB62B4BA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{D07282D2-F03C-4609-BF5D-1D57564965A5}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C-40BA-A51E-78FB62B4BA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{1A8B5789-571F-4656-A031-1B7B0B8F2230}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C-40BA-A51E-78FB62B4BA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{16EE41BC-9A2C-4F87-BBB3-3F66558979D6}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C-40BA-A51E-78FB62B4BA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{2B465112-5840-4D13-A028-BFEBDEACDB2B}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C-40BA-A51E-78FB62B4BA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{F3CF0BF6-FF68-45FF-81E9-67A24B2A47D2}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9C-40BA-A51E-78FB62B4BA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{82CA70C9-AA73-4D8E-953A-606D63634127}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9C-40BA-A51E-78FB62B4BA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{047C0D1B-C5CD-49BB-92E8-9F8AAB9205CA}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9C-40BA-A51E-78FB62B4BA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{91FC2071-395C-4F53-9F1A-763AD30ECF02}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9C-40BA-A51E-78FB62B4BA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50.6</c:v>
                </c:pt>
                <c:pt idx="24">
                  <c:v>51.8</c:v>
                </c:pt>
                <c:pt idx="32">
                  <c:v>53.1</c:v>
                </c:pt>
              </c:numCache>
            </c:numRef>
          </c:xVal>
          <c:yVal>
            <c:numRef>
              <c:f>公会計指標分析・財政指標組合せ分析表!$BP$51:$DC$51</c:f>
              <c:numCache>
                <c:formatCode>#,##0.0;"▲ "#,##0.0</c:formatCode>
                <c:ptCount val="40"/>
                <c:pt idx="16">
                  <c:v>315.7</c:v>
                </c:pt>
                <c:pt idx="24">
                  <c:v>322.2</c:v>
                </c:pt>
                <c:pt idx="32">
                  <c:v>323.5</c:v>
                </c:pt>
              </c:numCache>
            </c:numRef>
          </c:yVal>
          <c:smooth val="0"/>
          <c:extLst>
            <c:ext xmlns:c16="http://schemas.microsoft.com/office/drawing/2014/chart" uri="{C3380CC4-5D6E-409C-BE32-E72D297353CC}">
              <c16:uniqueId val="{00000009-5A9C-40BA-A51E-78FB62B4BA0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{3A7D89B6-B0DA-4891-A91B-F5D857B6B567}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9C-40BA-A51E-78FB62B4BA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{2742BAE4-FF7D-488B-98EA-86ADCEB0F2A5}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C-40BA-A51E-78FB62B4BA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{2B05E5AB-69C9-41EA-9C1D-C805C0C4E49F}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C-40BA-A51E-78FB62B4BA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{D6C160AE-CA79-4FE2-99F5-D5B05342C2CC}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C-40BA-A51E-78FB62B4BA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{44E27429-A7B4-4E37-9067-EE1AFAA7CF7A}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C-40BA-A51E-78FB62B4BA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{29300EC7-65D5-4FA9-B56F-163848C784F4}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9C-40BA-A51E-78FB62B4BA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{2D192AE6-68F3-4556-A018-D889329031C8}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9C-40BA-A51E-78FB62B4BA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{A88C7CE2-40CF-4DDA-866E-4A212AC49DE6}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9C-40BA-A51E-78FB62B4BA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{DF41ADB1-80FE-4F3F-9962-3A44477DC8D1}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9C-40BA-A51E-78FB62B4BA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5A9C-40BA-A51E-78FB62B4BA0E}"/>
            </c:ext>
          </c:extLst>
        </c:ser>
        <c:dLbls>
          <c:showLegendKey val="0"/>
          <c:showVal val="1"/>
          <c:showCatName val="0"/>
          <c:showSerName val="0"/>
          <c:showPercent val="0"/>
          <c:showBubbleSize val="0"/>
        </c:dLbls>
        <c:axId val="46179840"/>
        <c:axId val="46181760"/>
      </c:scatterChart>
      <c:valAx>
        <c:axId val="46179840"/>
        <c:scaling>
          <c:orientation val="minMax"/>
          <c:max val="55.4"/>
          <c:min val="5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7"/>
          <c:min val="2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274721670847924E-2"/>
                  <c:y val="-5.9338368813903898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{B16C07F1-3E42-4603-83E3-78F4180FE49D}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52-43EE-BB9F-7597588315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{1AF2EF23-6CF0-4491-9D59-D293AD326BA4}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52-43EE-BB9F-7597588315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{7F2703EA-EB0F-47D6-9DA8-38A5894B64BE}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52-43EE-BB9F-7597588315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{3684D810-8E63-4DCC-B27C-8AB3F0CB77F3}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52-43EE-BB9F-7597588315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{DA031176-6478-44CD-9319-269E52BDFE70}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52-43EE-BB9F-75975883153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{FC3B5855-3F00-415B-BF20-0D297577EC95}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52-43EE-BB9F-75975883153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{F42DDB55-3DF3-4894-8D56-348EBB37B7C7}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52-43EE-BB9F-759758831538}"/>
                </c:ext>
              </c:extLst>
            </c:dLbl>
            <c:dLbl>
              <c:idx val="24"/>
              <c:layout>
                <c:manualLayout>
                  <c:x val="-2.6218637714921108E-2"/>
                  <c:y val="-4.84113029117608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{D2FFF609-98D8-4FAE-B309-43595FC4A60D}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52-43EE-BB9F-759758831538}"/>
                </c:ext>
              </c:extLst>
            </c:dLbl>
            <c:dLbl>
              <c:idx val="32"/>
              <c:layout>
                <c:manualLayout>
                  <c:x val="-2.9600687265091574E-2"/>
                  <c:y val="-7.950026953771713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{3D92368A-1DEF-4B9E-AAD5-B8234F3E07B4}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52-43EE-BB9F-7597588315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20.8</c:v>
                </c:pt>
                <c:pt idx="8">
                  <c:v>20.6</c:v>
                </c:pt>
                <c:pt idx="16">
                  <c:v>20.5</c:v>
                </c:pt>
                <c:pt idx="24">
                  <c:v>21.1</c:v>
                </c:pt>
                <c:pt idx="32">
                  <c:v>20.9</c:v>
                </c:pt>
              </c:numCache>
            </c:numRef>
          </c:xVal>
          <c:yVal>
            <c:numRef>
              <c:f>公会計指標分析・財政指標組合せ分析表!$BP$73:$DC$73</c:f>
              <c:numCache>
                <c:formatCode>#,##0.0;"▲ "#,##0.0</c:formatCode>
                <c:ptCount val="40"/>
                <c:pt idx="0">
                  <c:v>317.39999999999998</c:v>
                </c:pt>
                <c:pt idx="8">
                  <c:v>307.7</c:v>
                </c:pt>
                <c:pt idx="16">
                  <c:v>315.7</c:v>
                </c:pt>
                <c:pt idx="24">
                  <c:v>322.2</c:v>
                </c:pt>
                <c:pt idx="32">
                  <c:v>323.5</c:v>
                </c:pt>
              </c:numCache>
            </c:numRef>
          </c:yVal>
          <c:smooth val="0"/>
          <c:extLst>
            <c:ext xmlns:c16="http://schemas.microsoft.com/office/drawing/2014/chart" uri="{C3380CC4-5D6E-409C-BE32-E72D297353CC}">
              <c16:uniqueId val="{00000009-5352-43EE-BB9F-75975883153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{0F6FC8A3-9DC0-4C93-8F50-B9EEA7D988EF}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52-43EE-BB9F-7597588315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{E7120B4A-51A3-42B3-9788-45FD9CDC1C42}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52-43EE-BB9F-7597588315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{2C4A1745-990B-4210-BCDF-3AF310719A7A}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52-43EE-BB9F-7597588315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{F60B8936-C89F-4CC5-85F1-BB16964B080B}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52-43EE-BB9F-7597588315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{34E3806A-B386-4CD4-8B61-CC80E354C920}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52-43EE-BB9F-75975883153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{FE70701C-4A36-453C-A269-FDFF20B0744F}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52-43EE-BB9F-759758831538}"/>
                </c:ext>
              </c:extLst>
            </c:dLbl>
            <c:dLbl>
              <c:idx val="16"/>
              <c:layout>
                <c:manualLayout>
                  <c:x val="-3.000696684402543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{A7171401-2911-4BFF-B5F5-4D7456A93441}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52-43EE-BB9F-759758831538}"/>
                </c:ext>
              </c:extLst>
            </c:dLbl>
            <c:dLbl>
              <c:idx val="24"/>
              <c:layout>
                <c:manualLayout>
                  <c:x val="-3.338901639419586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{B0298661-FF5E-41EC-8063-00C0BC74A626}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52-43EE-BB9F-75975883153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{B698E559-2D97-4A03-9530-D6A03AD89FD3}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52-43EE-BB9F-7597588315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15.9</c:v>
                </c:pt>
                <c:pt idx="16">
                  <c:v>15.4</c:v>
                </c:pt>
                <c:pt idx="24">
                  <c:v>15.2</c:v>
                </c:pt>
                <c:pt idx="32">
                  <c:v>14.9</c:v>
                </c:pt>
              </c:numCache>
            </c:numRef>
          </c:xVal>
          <c:yVal>
            <c:numRef>
              <c:f>公会計指標分析・財政指標組合せ分析表!$BP$77:$DC$77</c:f>
              <c:numCache>
                <c:formatCode>#,##0.0;"▲ "#,##0.0</c:formatCode>
                <c:ptCount val="40"/>
                <c:pt idx="0">
                  <c:v>216</c:v>
                </c:pt>
                <c:pt idx="8">
                  <c:v>239.1</c:v>
                </c:pt>
                <c:pt idx="16">
                  <c:v>244</c:v>
                </c:pt>
                <c:pt idx="24">
                  <c:v>245.1</c:v>
                </c:pt>
                <c:pt idx="32">
                  <c:v>246.9</c:v>
                </c:pt>
              </c:numCache>
            </c:numRef>
          </c:yVal>
          <c:smooth val="0"/>
          <c:extLst>
            <c:ext xmlns:c16="http://schemas.microsoft.com/office/drawing/2014/chart" uri="{C3380CC4-5D6E-409C-BE32-E72D297353CC}">
              <c16:uniqueId val="{00000013-5352-43EE-BB9F-759758831538}"/>
            </c:ext>
          </c:extLst>
        </c:ser>
        <c:dLbls>
          <c:showLegendKey val="0"/>
          <c:showVal val="1"/>
          <c:showCatName val="0"/>
          <c:showSerName val="0"/>
          <c:showPercent val="0"/>
          <c:showBubbleSize val="0"/>
        </c:dLbls>
        <c:axId val="84219776"/>
        <c:axId val="84234240"/>
      </c:scatterChart>
      <c:valAx>
        <c:axId val="84219776"/>
        <c:scaling>
          <c:orientation val="minMax"/>
          <c:max val="21.700000000000003"/>
          <c:min val="1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0"/>
          <c:min val="2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近年は法人関係税等の基準財政収入額の増加に伴い指数が上昇傾向にある。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・法人二税の基準財政収入額</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H26:688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H27:851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H28:910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H29:935</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H30:1,019</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38</xdr:row>
      <xdr:rowOff>168275</xdr:rowOff>
    </xdr:to>
    <xdr:cxnSp macro="">
      <xdr:nvCxnSpPr>
        <xdr:cNvPr id="71" name="直線コネクタ 70"/>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72"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97367</xdr:rowOff>
    </xdr:to>
    <xdr:cxnSp macro="">
      <xdr:nvCxnSpPr>
        <xdr:cNvPr id="74" name="直線コネクタ 73"/>
        <xdr:cNvCxnSpPr/>
      </xdr:nvCxnSpPr>
      <xdr:spPr>
        <a:xfrm flipV="1">
          <a:off x="3225800" y="66833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6" name="テキスト ボックス 75"/>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40</xdr:row>
      <xdr:rowOff>127000</xdr:rowOff>
    </xdr:to>
    <xdr:cxnSp macro="">
      <xdr:nvCxnSpPr>
        <xdr:cNvPr id="77" name="直線コネクタ 76"/>
        <xdr:cNvCxnSpPr/>
      </xdr:nvCxnSpPr>
      <xdr:spPr>
        <a:xfrm flipV="1">
          <a:off x="2336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8" name="フローチャート: 判断 77"/>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9" name="テキスト ボックス 7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156633</xdr:rowOff>
    </xdr:to>
    <xdr:cxnSp macro="">
      <xdr:nvCxnSpPr>
        <xdr:cNvPr id="80" name="直線コネクタ 79"/>
        <xdr:cNvCxnSpPr/>
      </xdr:nvCxnSpPr>
      <xdr:spPr>
        <a:xfrm flipV="1">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81" name="フローチャート: 判断 80"/>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2" name="テキスト ボックス 8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90" name="楕円 89"/>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91"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2" name="楕円 91"/>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3" name="テキスト ボックス 92"/>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4" name="楕円 93"/>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95" name="テキスト ボックス 94"/>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7" name="テキスト ボックス 9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8" name="楕円 97"/>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9" name="テキスト ボックス 9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過去に国の景気・経済対策に呼応し、積極的に公共投資を実施してきた際の道債償還費が多額となっていることや、全国より高い高齢化率（</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H30.10.1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現在</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31.3</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％、全国</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％）などにより、全国平均及びグループ内平均を上回っている。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このため、道債償還費の縮減に向けて、引き続き、新規道債発行の抑制や、医療費の適正化などに努めている。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7" name="直線コネクタ 126"/>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8"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9" name="直線コネクタ 128"/>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30"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31" name="直線コネクタ 130"/>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92075</xdr:rowOff>
    </xdr:from>
    <xdr:to>
      <xdr:col>23</xdr:col>
      <xdr:colOff>133350</xdr:colOff>
      <xdr:row>68</xdr:row>
      <xdr:rowOff>1058</xdr:rowOff>
    </xdr:to>
    <xdr:cxnSp macro="">
      <xdr:nvCxnSpPr>
        <xdr:cNvPr id="132" name="直線コネクタ 131"/>
        <xdr:cNvCxnSpPr/>
      </xdr:nvCxnSpPr>
      <xdr:spPr>
        <a:xfrm flipV="1">
          <a:off x="4114800" y="1157922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49335</xdr:rowOff>
    </xdr:from>
    <xdr:ext cx="762000" cy="259045"/>
    <xdr:sp macro="" textlink="">
      <xdr:nvSpPr>
        <xdr:cNvPr id="133" name="財政構造の弾力性平均値テキスト"/>
        <xdr:cNvSpPr txBox="1"/>
      </xdr:nvSpPr>
      <xdr:spPr>
        <a:xfrm>
          <a:off x="5041900" y="1085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4" name="フローチャート: 判断 133"/>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68</xdr:row>
      <xdr:rowOff>1058</xdr:rowOff>
    </xdr:from>
    <xdr:to>
      <xdr:col>19</xdr:col>
      <xdr:colOff>133350</xdr:colOff>
      <xdr:row>68</xdr:row>
      <xdr:rowOff>21167</xdr:rowOff>
    </xdr:to>
    <xdr:cxnSp macro="">
      <xdr:nvCxnSpPr>
        <xdr:cNvPr id="135" name="直線コネクタ 134"/>
        <xdr:cNvCxnSpPr/>
      </xdr:nvCxnSpPr>
      <xdr:spPr>
        <a:xfrm flipV="1">
          <a:off x="3225800" y="116596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6" name="フローチャート: 判断 135"/>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7" name="テキスト ボックス 136"/>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113242</xdr:rowOff>
    </xdr:from>
    <xdr:to>
      <xdr:col>15</xdr:col>
      <xdr:colOff>82550</xdr:colOff>
      <xdr:row>68</xdr:row>
      <xdr:rowOff>21167</xdr:rowOff>
    </xdr:to>
    <xdr:cxnSp macro="">
      <xdr:nvCxnSpPr>
        <xdr:cNvPr id="138" name="直線コネクタ 137"/>
        <xdr:cNvCxnSpPr/>
      </xdr:nvCxnSpPr>
      <xdr:spPr>
        <a:xfrm>
          <a:off x="2336800" y="1125749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9" name="フローチャート: 判断 138"/>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40" name="テキスト ボックス 139"/>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133350</xdr:rowOff>
    </xdr:to>
    <xdr:cxnSp macro="">
      <xdr:nvCxnSpPr>
        <xdr:cNvPr id="141" name="直線コネクタ 140"/>
        <xdr:cNvCxnSpPr/>
      </xdr:nvCxnSpPr>
      <xdr:spPr>
        <a:xfrm flipV="1">
          <a:off x="1447800" y="1125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2" name="フローチャート: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41275</xdr:rowOff>
    </xdr:from>
    <xdr:to>
      <xdr:col>23</xdr:col>
      <xdr:colOff>184150</xdr:colOff>
      <xdr:row>67</xdr:row>
      <xdr:rowOff>142875</xdr:rowOff>
    </xdr:to>
    <xdr:sp macro="" textlink="">
      <xdr:nvSpPr>
        <xdr:cNvPr id="151" name="楕円 150"/>
        <xdr:cNvSpPr/>
      </xdr:nvSpPr>
      <xdr:spPr>
        <a:xfrm>
          <a:off x="49022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108602</xdr:rowOff>
    </xdr:from>
    <xdr:ext cx="762000" cy="259045"/>
    <xdr:sp macro="" textlink="">
      <xdr:nvSpPr>
        <xdr:cNvPr id="152" name="財政構造の弾力性該当値テキスト"/>
        <xdr:cNvSpPr txBox="1"/>
      </xdr:nvSpPr>
      <xdr:spPr>
        <a:xfrm>
          <a:off x="5041900" y="1142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121708</xdr:rowOff>
    </xdr:from>
    <xdr:to>
      <xdr:col>19</xdr:col>
      <xdr:colOff>184150</xdr:colOff>
      <xdr:row>68</xdr:row>
      <xdr:rowOff>51858</xdr:rowOff>
    </xdr:to>
    <xdr:sp macro="" textlink="">
      <xdr:nvSpPr>
        <xdr:cNvPr id="153" name="楕円 152"/>
        <xdr:cNvSpPr/>
      </xdr:nvSpPr>
      <xdr:spPr>
        <a:xfrm>
          <a:off x="4064000" y="11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36635</xdr:rowOff>
    </xdr:from>
    <xdr:ext cx="736600" cy="259045"/>
    <xdr:sp macro="" textlink="">
      <xdr:nvSpPr>
        <xdr:cNvPr id="154" name="テキスト ボックス 153"/>
        <xdr:cNvSpPr txBox="1"/>
      </xdr:nvSpPr>
      <xdr:spPr>
        <a:xfrm>
          <a:off x="3733800" y="1169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141817</xdr:rowOff>
    </xdr:from>
    <xdr:to>
      <xdr:col>15</xdr:col>
      <xdr:colOff>133350</xdr:colOff>
      <xdr:row>68</xdr:row>
      <xdr:rowOff>71967</xdr:rowOff>
    </xdr:to>
    <xdr:sp macro="" textlink="">
      <xdr:nvSpPr>
        <xdr:cNvPr id="155" name="楕円 154"/>
        <xdr:cNvSpPr/>
      </xdr:nvSpPr>
      <xdr:spPr>
        <a:xfrm>
          <a:off x="3175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56744</xdr:rowOff>
    </xdr:from>
    <xdr:ext cx="762000" cy="259045"/>
    <xdr:sp macro="" textlink="">
      <xdr:nvSpPr>
        <xdr:cNvPr id="156" name="テキスト ボックス 155"/>
        <xdr:cNvSpPr txBox="1"/>
      </xdr:nvSpPr>
      <xdr:spPr>
        <a:xfrm>
          <a:off x="2844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62442</xdr:rowOff>
    </xdr:from>
    <xdr:to>
      <xdr:col>11</xdr:col>
      <xdr:colOff>82550</xdr:colOff>
      <xdr:row>65</xdr:row>
      <xdr:rowOff>164042</xdr:rowOff>
    </xdr:to>
    <xdr:sp macro="" textlink="">
      <xdr:nvSpPr>
        <xdr:cNvPr id="157" name="楕円 156"/>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148819</xdr:rowOff>
    </xdr:from>
    <xdr:ext cx="762000" cy="259045"/>
    <xdr:sp macro="" textlink="">
      <xdr:nvSpPr>
        <xdr:cNvPr id="158" name="テキスト ボックス 157"/>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他都府県に比べ、広大な面積を有するなどの特殊要因により、人口</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万人当たりの職員数が多いこともあって、人件費が主な要因となり、全国平均を上回っている。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このため、平成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年度から平成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年度までの</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年間で知事部局職員</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6,126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人の削減を行うなど職員数の適正化に努めてきた。</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年度以降は、現行の組織規模を基本としながら、スクラップ・アンド・ビルドにより、複雑・多様化する行政ニーズに的確に対応する執行体制の確立に努めている。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・職員数（各年</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現在）</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H27:71,332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H28:70,966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H29:63,025</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H30:62,744</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H31:63,201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8" name="直線コネクタ 187"/>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9"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0" name="直線コネクタ 189"/>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1"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2" name="直線コネクタ 191"/>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57950</xdr:rowOff>
    </xdr:from>
    <xdr:to>
      <xdr:col>23</xdr:col>
      <xdr:colOff>133350</xdr:colOff>
      <xdr:row>82</xdr:row>
      <xdr:rowOff>86987</xdr:rowOff>
    </xdr:to>
    <xdr:cxnSp macro="">
      <xdr:nvCxnSpPr>
        <xdr:cNvPr id="193" name="直線コネクタ 192"/>
        <xdr:cNvCxnSpPr/>
      </xdr:nvCxnSpPr>
      <xdr:spPr>
        <a:xfrm>
          <a:off x="4114800" y="14116850"/>
          <a:ext cx="838200" cy="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9282</xdr:rowOff>
    </xdr:from>
    <xdr:ext cx="762000" cy="259045"/>
    <xdr:sp macro="" textlink="">
      <xdr:nvSpPr>
        <xdr:cNvPr id="194" name="人件費・物件費等の状況平均値テキスト"/>
        <xdr:cNvSpPr txBox="1"/>
      </xdr:nvSpPr>
      <xdr:spPr>
        <a:xfrm>
          <a:off x="5041900" y="1423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5" name="フローチャート: 判断 194"/>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57950</xdr:rowOff>
    </xdr:from>
    <xdr:to>
      <xdr:col>19</xdr:col>
      <xdr:colOff>133350</xdr:colOff>
      <xdr:row>83</xdr:row>
      <xdr:rowOff>102605</xdr:rowOff>
    </xdr:to>
    <xdr:cxnSp macro="">
      <xdr:nvCxnSpPr>
        <xdr:cNvPr id="196" name="直線コネクタ 195"/>
        <xdr:cNvCxnSpPr/>
      </xdr:nvCxnSpPr>
      <xdr:spPr>
        <a:xfrm flipV="1">
          <a:off x="3225800" y="14116850"/>
          <a:ext cx="8890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7" name="フローチャート: 判断 196"/>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118656</xdr:rowOff>
    </xdr:from>
    <xdr:ext cx="736600" cy="259045"/>
    <xdr:sp macro="" textlink="">
      <xdr:nvSpPr>
        <xdr:cNvPr id="198" name="テキスト ボックス 197"/>
        <xdr:cNvSpPr txBox="1"/>
      </xdr:nvSpPr>
      <xdr:spPr>
        <a:xfrm>
          <a:off x="3733800" y="1434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49840</xdr:rowOff>
    </xdr:from>
    <xdr:to>
      <xdr:col>15</xdr:col>
      <xdr:colOff>82550</xdr:colOff>
      <xdr:row>83</xdr:row>
      <xdr:rowOff>102605</xdr:rowOff>
    </xdr:to>
    <xdr:cxnSp macro="">
      <xdr:nvCxnSpPr>
        <xdr:cNvPr id="199" name="直線コネクタ 198"/>
        <xdr:cNvCxnSpPr/>
      </xdr:nvCxnSpPr>
      <xdr:spPr>
        <a:xfrm>
          <a:off x="2336800" y="14280190"/>
          <a:ext cx="889000" cy="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200" name="フローチャート: 判断 199"/>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12619</xdr:rowOff>
    </xdr:from>
    <xdr:ext cx="762000" cy="259045"/>
    <xdr:sp macro="" textlink="">
      <xdr:nvSpPr>
        <xdr:cNvPr id="201" name="テキスト ボックス 200"/>
        <xdr:cNvSpPr txBox="1"/>
      </xdr:nvSpPr>
      <xdr:spPr>
        <a:xfrm>
          <a:off x="2844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46924</xdr:rowOff>
    </xdr:from>
    <xdr:to>
      <xdr:col>11</xdr:col>
      <xdr:colOff>31750</xdr:colOff>
      <xdr:row>83</xdr:row>
      <xdr:rowOff>49840</xdr:rowOff>
    </xdr:to>
    <xdr:cxnSp macro="">
      <xdr:nvCxnSpPr>
        <xdr:cNvPr id="202" name="直線コネクタ 201"/>
        <xdr:cNvCxnSpPr/>
      </xdr:nvCxnSpPr>
      <xdr:spPr>
        <a:xfrm>
          <a:off x="1447800" y="14277274"/>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3" name="フローチャート: 判断 202"/>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170173</xdr:rowOff>
    </xdr:from>
    <xdr:ext cx="762000" cy="259045"/>
    <xdr:sp macro="" textlink="">
      <xdr:nvSpPr>
        <xdr:cNvPr id="204" name="テキスト ボックス 203"/>
        <xdr:cNvSpPr txBox="1"/>
      </xdr:nvSpPr>
      <xdr:spPr>
        <a:xfrm>
          <a:off x="1955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5" name="フローチャート: 判断 204"/>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25824</xdr:rowOff>
    </xdr:from>
    <xdr:ext cx="762000" cy="259045"/>
    <xdr:sp macro="" textlink="">
      <xdr:nvSpPr>
        <xdr:cNvPr id="206" name="テキスト ボックス 205"/>
        <xdr:cNvSpPr txBox="1"/>
      </xdr:nvSpPr>
      <xdr:spPr>
        <a:xfrm>
          <a:off x="1066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36187</xdr:rowOff>
    </xdr:from>
    <xdr:to>
      <xdr:col>23</xdr:col>
      <xdr:colOff>184150</xdr:colOff>
      <xdr:row>82</xdr:row>
      <xdr:rowOff>137787</xdr:rowOff>
    </xdr:to>
    <xdr:sp macro="" textlink="">
      <xdr:nvSpPr>
        <xdr:cNvPr id="212" name="楕円 211"/>
        <xdr:cNvSpPr/>
      </xdr:nvSpPr>
      <xdr:spPr>
        <a:xfrm>
          <a:off x="4902200" y="14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52714</xdr:rowOff>
    </xdr:from>
    <xdr:ext cx="762000" cy="259045"/>
    <xdr:sp macro="" textlink="">
      <xdr:nvSpPr>
        <xdr:cNvPr id="213" name="人件費・物件費等の状況該当値テキスト"/>
        <xdr:cNvSpPr txBox="1"/>
      </xdr:nvSpPr>
      <xdr:spPr>
        <a:xfrm>
          <a:off x="5041900" y="13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7150</xdr:rowOff>
    </xdr:from>
    <xdr:to>
      <xdr:col>19</xdr:col>
      <xdr:colOff>184150</xdr:colOff>
      <xdr:row>82</xdr:row>
      <xdr:rowOff>108750</xdr:rowOff>
    </xdr:to>
    <xdr:sp macro="" textlink="">
      <xdr:nvSpPr>
        <xdr:cNvPr id="214" name="楕円 213"/>
        <xdr:cNvSpPr/>
      </xdr:nvSpPr>
      <xdr:spPr>
        <a:xfrm>
          <a:off x="4064000" y="140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118927</xdr:rowOff>
    </xdr:from>
    <xdr:ext cx="736600" cy="259045"/>
    <xdr:sp macro="" textlink="">
      <xdr:nvSpPr>
        <xdr:cNvPr id="215" name="テキスト ボックス 214"/>
        <xdr:cNvSpPr txBox="1"/>
      </xdr:nvSpPr>
      <xdr:spPr>
        <a:xfrm>
          <a:off x="3733800" y="1383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51805</xdr:rowOff>
    </xdr:from>
    <xdr:to>
      <xdr:col>15</xdr:col>
      <xdr:colOff>133350</xdr:colOff>
      <xdr:row>83</xdr:row>
      <xdr:rowOff>153405</xdr:rowOff>
    </xdr:to>
    <xdr:sp macro="" textlink="">
      <xdr:nvSpPr>
        <xdr:cNvPr id="216" name="楕円 215"/>
        <xdr:cNvSpPr/>
      </xdr:nvSpPr>
      <xdr:spPr>
        <a:xfrm>
          <a:off x="3175000" y="142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163582</xdr:rowOff>
    </xdr:from>
    <xdr:ext cx="762000" cy="259045"/>
    <xdr:sp macro="" textlink="">
      <xdr:nvSpPr>
        <xdr:cNvPr id="217" name="テキスト ボックス 216"/>
        <xdr:cNvSpPr txBox="1"/>
      </xdr:nvSpPr>
      <xdr:spPr>
        <a:xfrm>
          <a:off x="2844800" y="1405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170490</xdr:rowOff>
    </xdr:from>
    <xdr:to>
      <xdr:col>11</xdr:col>
      <xdr:colOff>82550</xdr:colOff>
      <xdr:row>83</xdr:row>
      <xdr:rowOff>100640</xdr:rowOff>
    </xdr:to>
    <xdr:sp macro="" textlink="">
      <xdr:nvSpPr>
        <xdr:cNvPr id="218" name="楕円 217"/>
        <xdr:cNvSpPr/>
      </xdr:nvSpPr>
      <xdr:spPr>
        <a:xfrm>
          <a:off x="2286000" y="14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110817</xdr:rowOff>
    </xdr:from>
    <xdr:ext cx="762000" cy="259045"/>
    <xdr:sp macro="" textlink="">
      <xdr:nvSpPr>
        <xdr:cNvPr id="219" name="テキスト ボックス 218"/>
        <xdr:cNvSpPr txBox="1"/>
      </xdr:nvSpPr>
      <xdr:spPr>
        <a:xfrm>
          <a:off x="1955800" y="139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167574</xdr:rowOff>
    </xdr:from>
    <xdr:to>
      <xdr:col>7</xdr:col>
      <xdr:colOff>31750</xdr:colOff>
      <xdr:row>83</xdr:row>
      <xdr:rowOff>97724</xdr:rowOff>
    </xdr:to>
    <xdr:sp macro="" textlink="">
      <xdr:nvSpPr>
        <xdr:cNvPr id="220" name="楕円 219"/>
        <xdr:cNvSpPr/>
      </xdr:nvSpPr>
      <xdr:spPr>
        <a:xfrm>
          <a:off x="1397000" y="142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107901</xdr:rowOff>
    </xdr:from>
    <xdr:ext cx="762000" cy="259045"/>
    <xdr:sp macro="" textlink="">
      <xdr:nvSpPr>
        <xdr:cNvPr id="221" name="テキスト ボックス 220"/>
        <xdr:cNvSpPr txBox="1"/>
      </xdr:nvSpPr>
      <xdr:spPr>
        <a:xfrm>
          <a:off x="1066800" y="139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年度をもって道独自の給与縮減措置が終了したことにより、昨年度から</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0.4</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ポイント上昇したが、全国平均及びグループ内平均を下回っている。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・職員給　　　　　　　　　　　　　　　　　</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H26:4,737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H27:4,683</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H28:4,767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H29:4,218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H30:4,202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168729</xdr:rowOff>
    </xdr:from>
    <xdr:to>
      <xdr:col>81</xdr:col>
      <xdr:colOff>44450</xdr:colOff>
      <xdr:row>89</xdr:row>
      <xdr:rowOff>104321</xdr:rowOff>
    </xdr:to>
    <xdr:cxnSp macro="">
      <xdr:nvCxnSpPr>
        <xdr:cNvPr id="250" name="直線コネクタ 249"/>
        <xdr:cNvCxnSpPr/>
      </xdr:nvCxnSpPr>
      <xdr:spPr>
        <a:xfrm flipV="1">
          <a:off x="17018000" y="14570529"/>
          <a:ext cx="0" cy="792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1"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2" name="直線コネクタ 251"/>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83656</xdr:rowOff>
    </xdr:from>
    <xdr:ext cx="762000" cy="259045"/>
    <xdr:sp macro="" textlink="">
      <xdr:nvSpPr>
        <xdr:cNvPr id="253" name="給与水準   （国との比較）最大値テキスト"/>
        <xdr:cNvSpPr txBox="1"/>
      </xdr:nvSpPr>
      <xdr:spPr>
        <a:xfrm>
          <a:off x="17106900" y="1431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168729</xdr:rowOff>
    </xdr:from>
    <xdr:to>
      <xdr:col>81</xdr:col>
      <xdr:colOff>133350</xdr:colOff>
      <xdr:row>84</xdr:row>
      <xdr:rowOff>168729</xdr:rowOff>
    </xdr:to>
    <xdr:cxnSp macro="">
      <xdr:nvCxnSpPr>
        <xdr:cNvPr id="254" name="直線コネクタ 253"/>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32657</xdr:rowOff>
    </xdr:to>
    <xdr:cxnSp macro="">
      <xdr:nvCxnSpPr>
        <xdr:cNvPr id="255" name="直線コネクタ 254"/>
        <xdr:cNvCxnSpPr/>
      </xdr:nvCxnSpPr>
      <xdr:spPr>
        <a:xfrm>
          <a:off x="16179800" y="146394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126291</xdr:rowOff>
    </xdr:from>
    <xdr:ext cx="762000" cy="259045"/>
    <xdr:sp macro="" textlink="">
      <xdr:nvSpPr>
        <xdr:cNvPr id="256" name="給与水準   （国との比較）平均値テキスト"/>
        <xdr:cNvSpPr txBox="1"/>
      </xdr:nvSpPr>
      <xdr:spPr>
        <a:xfrm>
          <a:off x="17106900" y="148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57" name="フローチャート: 判断 256"/>
        <xdr:cNvSpPr/>
      </xdr:nvSpPr>
      <xdr:spPr>
        <a:xfrm>
          <a:off x="169672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58" name="直線コネクタ 257"/>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154214</xdr:rowOff>
    </xdr:from>
    <xdr:to>
      <xdr:col>77</xdr:col>
      <xdr:colOff>95250</xdr:colOff>
      <xdr:row>87</xdr:row>
      <xdr:rowOff>84364</xdr:rowOff>
    </xdr:to>
    <xdr:sp macro="" textlink="">
      <xdr:nvSpPr>
        <xdr:cNvPr id="259" name="フローチャート: 判断 258"/>
        <xdr:cNvSpPr/>
      </xdr:nvSpPr>
      <xdr:spPr>
        <a:xfrm>
          <a:off x="16129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60" name="テキスト ボックス 25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1" name="直線コネクタ 260"/>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62" name="フローチャート: 判断 261"/>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63" name="テキスト ボックス 26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85</xdr:row>
      <xdr:rowOff>100693</xdr:rowOff>
    </xdr:to>
    <xdr:cxnSp macro="">
      <xdr:nvCxnSpPr>
        <xdr:cNvPr id="264" name="直線コネクタ 263"/>
        <xdr:cNvCxnSpPr/>
      </xdr:nvCxnSpPr>
      <xdr:spPr>
        <a:xfrm>
          <a:off x="13512800" y="13674271"/>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5" name="フローチャート: 判断 264"/>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6" name="テキスト ボックス 265"/>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8" name="テキスト ボックス 267"/>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7" name="テキスト ボックス 276"/>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9" name="テキスト ボックス 27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2" name="楕円 281"/>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3" name="テキスト ボックス 282"/>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他都府県に比べ、広大な面積を有するなどの特殊要因により、全国平均を上回っているが、そのときどきの行政ニーズや社会経済情勢に留意しつつ、民間・市町村等との役割分担の見直しや、類似業務の集約化など、執行体制の不断の見直しを行うことにより、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年度から平成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年度までの</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年間で知事部局職員</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6,126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人の削減を行うなど職員数の適正化に努めてきた。</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年度以降は、現行の組織規模を基本としながら、スクラップ・アンド・ビルドにより、複雑・多様化する行政ニーズに的確に対応する執行体制の確立に努めている。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・職員数（各年</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現在）</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H27:71,332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H28:70,966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H29:63,025</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H30:62,744</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H31:63,201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9" name="直線コネクタ 308"/>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10"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11" name="直線コネクタ 310"/>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12"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13" name="直線コネクタ 312"/>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35118</xdr:rowOff>
    </xdr:from>
    <xdr:to>
      <xdr:col>81</xdr:col>
      <xdr:colOff>44450</xdr:colOff>
      <xdr:row>61</xdr:row>
      <xdr:rowOff>74692</xdr:rowOff>
    </xdr:to>
    <xdr:cxnSp macro="">
      <xdr:nvCxnSpPr>
        <xdr:cNvPr id="314" name="直線コネクタ 313"/>
        <xdr:cNvCxnSpPr/>
      </xdr:nvCxnSpPr>
      <xdr:spPr>
        <a:xfrm>
          <a:off x="16179800" y="10493568"/>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89255</xdr:rowOff>
    </xdr:from>
    <xdr:ext cx="762000" cy="259045"/>
    <xdr:sp macro="" textlink="">
      <xdr:nvSpPr>
        <xdr:cNvPr id="315" name="定員管理の状況平均値テキスト"/>
        <xdr:cNvSpPr txBox="1"/>
      </xdr:nvSpPr>
      <xdr:spPr>
        <a:xfrm>
          <a:off x="17106900" y="105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6" name="フローチャート: 判断 315"/>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31233</xdr:rowOff>
    </xdr:from>
    <xdr:to>
      <xdr:col>77</xdr:col>
      <xdr:colOff>44450</xdr:colOff>
      <xdr:row>61</xdr:row>
      <xdr:rowOff>35118</xdr:rowOff>
    </xdr:to>
    <xdr:cxnSp macro="">
      <xdr:nvCxnSpPr>
        <xdr:cNvPr id="317" name="直線コネクタ 316"/>
        <xdr:cNvCxnSpPr/>
      </xdr:nvCxnSpPr>
      <xdr:spPr>
        <a:xfrm>
          <a:off x="15290800" y="1048968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8" name="フローチャート: 判断 317"/>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14924</xdr:rowOff>
    </xdr:from>
    <xdr:ext cx="736600" cy="259045"/>
    <xdr:sp macro="" textlink="">
      <xdr:nvSpPr>
        <xdr:cNvPr id="319" name="テキスト ボックス 318"/>
        <xdr:cNvSpPr txBox="1"/>
      </xdr:nvSpPr>
      <xdr:spPr>
        <a:xfrm>
          <a:off x="15798800" y="1064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31233</xdr:rowOff>
    </xdr:from>
    <xdr:to>
      <xdr:col>72</xdr:col>
      <xdr:colOff>203200</xdr:colOff>
      <xdr:row>63</xdr:row>
      <xdr:rowOff>27167</xdr:rowOff>
    </xdr:to>
    <xdr:cxnSp macro="">
      <xdr:nvCxnSpPr>
        <xdr:cNvPr id="320" name="直線コネクタ 319"/>
        <xdr:cNvCxnSpPr/>
      </xdr:nvCxnSpPr>
      <xdr:spPr>
        <a:xfrm flipV="1">
          <a:off x="14401800" y="10489683"/>
          <a:ext cx="889000" cy="3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21" name="フローチャート: 判断 320"/>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169894</xdr:rowOff>
    </xdr:from>
    <xdr:ext cx="762000" cy="259045"/>
    <xdr:sp macro="" textlink="">
      <xdr:nvSpPr>
        <xdr:cNvPr id="322" name="テキスト ボックス 321"/>
        <xdr:cNvSpPr txBox="1"/>
      </xdr:nvSpPr>
      <xdr:spPr>
        <a:xfrm>
          <a:off x="14909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25646</xdr:rowOff>
    </xdr:from>
    <xdr:to>
      <xdr:col>68</xdr:col>
      <xdr:colOff>152400</xdr:colOff>
      <xdr:row>63</xdr:row>
      <xdr:rowOff>27167</xdr:rowOff>
    </xdr:to>
    <xdr:cxnSp macro="">
      <xdr:nvCxnSpPr>
        <xdr:cNvPr id="323" name="直線コネクタ 322"/>
        <xdr:cNvCxnSpPr/>
      </xdr:nvCxnSpPr>
      <xdr:spPr>
        <a:xfrm>
          <a:off x="13512800" y="1082699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24" name="フローチャート: 判断 323"/>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25" name="テキスト ボックス 324"/>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6" name="フローチャート: 判断 325"/>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44205</xdr:rowOff>
    </xdr:from>
    <xdr:ext cx="762000" cy="259045"/>
    <xdr:sp macro="" textlink="">
      <xdr:nvSpPr>
        <xdr:cNvPr id="327" name="テキスト ボックス 326"/>
        <xdr:cNvSpPr txBox="1"/>
      </xdr:nvSpPr>
      <xdr:spPr>
        <a:xfrm>
          <a:off x="13131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23892</xdr:rowOff>
    </xdr:from>
    <xdr:to>
      <xdr:col>81</xdr:col>
      <xdr:colOff>95250</xdr:colOff>
      <xdr:row>61</xdr:row>
      <xdr:rowOff>125492</xdr:rowOff>
    </xdr:to>
    <xdr:sp macro="" textlink="">
      <xdr:nvSpPr>
        <xdr:cNvPr id="333" name="楕円 332"/>
        <xdr:cNvSpPr/>
      </xdr:nvSpPr>
      <xdr:spPr>
        <a:xfrm>
          <a:off x="16967200" y="10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40419</xdr:rowOff>
    </xdr:from>
    <xdr:ext cx="762000" cy="259045"/>
    <xdr:sp macro="" textlink="">
      <xdr:nvSpPr>
        <xdr:cNvPr id="334" name="定員管理の状況該当値テキスト"/>
        <xdr:cNvSpPr txBox="1"/>
      </xdr:nvSpPr>
      <xdr:spPr>
        <a:xfrm>
          <a:off x="17106900" y="103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155768</xdr:rowOff>
    </xdr:from>
    <xdr:to>
      <xdr:col>77</xdr:col>
      <xdr:colOff>95250</xdr:colOff>
      <xdr:row>61</xdr:row>
      <xdr:rowOff>85918</xdr:rowOff>
    </xdr:to>
    <xdr:sp macro="" textlink="">
      <xdr:nvSpPr>
        <xdr:cNvPr id="335" name="楕円 334"/>
        <xdr:cNvSpPr/>
      </xdr:nvSpPr>
      <xdr:spPr>
        <a:xfrm>
          <a:off x="16129000" y="104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96095</xdr:rowOff>
    </xdr:from>
    <xdr:ext cx="736600" cy="259045"/>
    <xdr:sp macro="" textlink="">
      <xdr:nvSpPr>
        <xdr:cNvPr id="336" name="テキスト ボックス 335"/>
        <xdr:cNvSpPr txBox="1"/>
      </xdr:nvSpPr>
      <xdr:spPr>
        <a:xfrm>
          <a:off x="15798800" y="1021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151883</xdr:rowOff>
    </xdr:from>
    <xdr:to>
      <xdr:col>73</xdr:col>
      <xdr:colOff>44450</xdr:colOff>
      <xdr:row>61</xdr:row>
      <xdr:rowOff>82033</xdr:rowOff>
    </xdr:to>
    <xdr:sp macro="" textlink="">
      <xdr:nvSpPr>
        <xdr:cNvPr id="337" name="楕円 336"/>
        <xdr:cNvSpPr/>
      </xdr:nvSpPr>
      <xdr:spPr>
        <a:xfrm>
          <a:off x="15240000" y="104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92210</xdr:rowOff>
    </xdr:from>
    <xdr:ext cx="762000" cy="259045"/>
    <xdr:sp macro="" textlink="">
      <xdr:nvSpPr>
        <xdr:cNvPr id="338" name="テキスト ボックス 337"/>
        <xdr:cNvSpPr txBox="1"/>
      </xdr:nvSpPr>
      <xdr:spPr>
        <a:xfrm>
          <a:off x="14909800" y="102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147817</xdr:rowOff>
    </xdr:from>
    <xdr:to>
      <xdr:col>68</xdr:col>
      <xdr:colOff>203200</xdr:colOff>
      <xdr:row>63</xdr:row>
      <xdr:rowOff>77967</xdr:rowOff>
    </xdr:to>
    <xdr:sp macro="" textlink="">
      <xdr:nvSpPr>
        <xdr:cNvPr id="339" name="楕円 338"/>
        <xdr:cNvSpPr/>
      </xdr:nvSpPr>
      <xdr:spPr>
        <a:xfrm>
          <a:off x="14351000" y="10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62744</xdr:rowOff>
    </xdr:from>
    <xdr:ext cx="762000" cy="259045"/>
    <xdr:sp macro="" textlink="">
      <xdr:nvSpPr>
        <xdr:cNvPr id="340" name="テキスト ボックス 339"/>
        <xdr:cNvSpPr txBox="1"/>
      </xdr:nvSpPr>
      <xdr:spPr>
        <a:xfrm>
          <a:off x="14020800" y="108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146296</xdr:rowOff>
    </xdr:from>
    <xdr:to>
      <xdr:col>64</xdr:col>
      <xdr:colOff>152400</xdr:colOff>
      <xdr:row>63</xdr:row>
      <xdr:rowOff>76446</xdr:rowOff>
    </xdr:to>
    <xdr:sp macro="" textlink="">
      <xdr:nvSpPr>
        <xdr:cNvPr id="341" name="楕円 340"/>
        <xdr:cNvSpPr/>
      </xdr:nvSpPr>
      <xdr:spPr>
        <a:xfrm>
          <a:off x="13462000" y="10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86623</xdr:rowOff>
    </xdr:from>
    <xdr:ext cx="762000" cy="259045"/>
    <xdr:sp macro="" textlink="">
      <xdr:nvSpPr>
        <xdr:cNvPr id="342" name="テキスト ボックス 341"/>
        <xdr:cNvSpPr txBox="1"/>
      </xdr:nvSpPr>
      <xdr:spPr>
        <a:xfrm>
          <a:off x="13131800" y="10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将来負担比率と同様に、過去に景気・経済対策に呼応し、道債を財源として、積極的に公共投資を実施してきたことなどにより、道債償還費が多額となっていることもあって、全国平均及びグループ内平均を上回っ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このため、今後とも、新規の道債発行を抑制することに加え、道債の発行条件の改善や、繰上償還など、様々な手法を活用して道債償還費の縮減を図ることなどにより、比率の改善に努める。</a:t>
          </a:r>
        </a:p>
        <a:p>
          <a:endParaRPr lang="ja-JP" altLang="en-US" sz="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・公債費</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H26:4,360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H27:4,190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H28:4,058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H29:4,102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H30:3,936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）の目標値</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水準</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を上回らない</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70" name="直線コネクタ 369"/>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1"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2" name="直線コネクタ 371"/>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3"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4" name="直線コネクタ 373"/>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60678</xdr:rowOff>
    </xdr:from>
    <xdr:to>
      <xdr:col>81</xdr:col>
      <xdr:colOff>44450</xdr:colOff>
      <xdr:row>45</xdr:row>
      <xdr:rowOff>87489</xdr:rowOff>
    </xdr:to>
    <xdr:cxnSp macro="">
      <xdr:nvCxnSpPr>
        <xdr:cNvPr id="375" name="直線コネクタ 374"/>
        <xdr:cNvCxnSpPr/>
      </xdr:nvCxnSpPr>
      <xdr:spPr>
        <a:xfrm flipV="1">
          <a:off x="16179800" y="77759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76"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7" name="フローチャート: 判断 37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7055</xdr:rowOff>
    </xdr:from>
    <xdr:to>
      <xdr:col>77</xdr:col>
      <xdr:colOff>44450</xdr:colOff>
      <xdr:row>45</xdr:row>
      <xdr:rowOff>87489</xdr:rowOff>
    </xdr:to>
    <xdr:cxnSp macro="">
      <xdr:nvCxnSpPr>
        <xdr:cNvPr id="378" name="直線コネクタ 377"/>
        <xdr:cNvCxnSpPr/>
      </xdr:nvCxnSpPr>
      <xdr:spPr>
        <a:xfrm>
          <a:off x="15290800" y="77223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9" name="フローチャート: 判断 378"/>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80" name="テキスト ボックス 379"/>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7055</xdr:rowOff>
    </xdr:from>
    <xdr:to>
      <xdr:col>72</xdr:col>
      <xdr:colOff>203200</xdr:colOff>
      <xdr:row>45</xdr:row>
      <xdr:rowOff>20461</xdr:rowOff>
    </xdr:to>
    <xdr:cxnSp macro="">
      <xdr:nvCxnSpPr>
        <xdr:cNvPr id="381" name="直線コネクタ 380"/>
        <xdr:cNvCxnSpPr/>
      </xdr:nvCxnSpPr>
      <xdr:spPr>
        <a:xfrm flipV="1">
          <a:off x="14401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82" name="フローチャート: 判断 381"/>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70149</xdr:rowOff>
    </xdr:from>
    <xdr:ext cx="762000" cy="259045"/>
    <xdr:sp macro="" textlink="">
      <xdr:nvSpPr>
        <xdr:cNvPr id="383" name="テキスト ボックス 382"/>
        <xdr:cNvSpPr txBox="1"/>
      </xdr:nvSpPr>
      <xdr:spPr>
        <a:xfrm>
          <a:off x="14909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20461</xdr:rowOff>
    </xdr:from>
    <xdr:to>
      <xdr:col>68</xdr:col>
      <xdr:colOff>152400</xdr:colOff>
      <xdr:row>45</xdr:row>
      <xdr:rowOff>47272</xdr:rowOff>
    </xdr:to>
    <xdr:cxnSp macro="">
      <xdr:nvCxnSpPr>
        <xdr:cNvPr id="384" name="直線コネクタ 383"/>
        <xdr:cNvCxnSpPr/>
      </xdr:nvCxnSpPr>
      <xdr:spPr>
        <a:xfrm flipV="1">
          <a:off x="13512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7" name="フローチャート: 判断 38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88" name="テキスト ボックス 38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9878</xdr:rowOff>
    </xdr:from>
    <xdr:to>
      <xdr:col>81</xdr:col>
      <xdr:colOff>95250</xdr:colOff>
      <xdr:row>45</xdr:row>
      <xdr:rowOff>111478</xdr:rowOff>
    </xdr:to>
    <xdr:sp macro="" textlink="">
      <xdr:nvSpPr>
        <xdr:cNvPr id="394" name="楕円 393"/>
        <xdr:cNvSpPr/>
      </xdr:nvSpPr>
      <xdr:spPr>
        <a:xfrm>
          <a:off x="16967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77205</xdr:rowOff>
    </xdr:from>
    <xdr:ext cx="762000" cy="259045"/>
    <xdr:sp macro="" textlink="">
      <xdr:nvSpPr>
        <xdr:cNvPr id="395" name="公債費負担の状況該当値テキスト"/>
        <xdr:cNvSpPr txBox="1"/>
      </xdr:nvSpPr>
      <xdr:spPr>
        <a:xfrm>
          <a:off x="17106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36689</xdr:rowOff>
    </xdr:from>
    <xdr:to>
      <xdr:col>77</xdr:col>
      <xdr:colOff>95250</xdr:colOff>
      <xdr:row>45</xdr:row>
      <xdr:rowOff>138289</xdr:rowOff>
    </xdr:to>
    <xdr:sp macro="" textlink="">
      <xdr:nvSpPr>
        <xdr:cNvPr id="396" name="楕円 395"/>
        <xdr:cNvSpPr/>
      </xdr:nvSpPr>
      <xdr:spPr>
        <a:xfrm>
          <a:off x="16129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123066</xdr:rowOff>
    </xdr:from>
    <xdr:ext cx="736600" cy="259045"/>
    <xdr:sp macro="" textlink="">
      <xdr:nvSpPr>
        <xdr:cNvPr id="397" name="テキスト ボックス 396"/>
        <xdr:cNvSpPr txBox="1"/>
      </xdr:nvSpPr>
      <xdr:spPr>
        <a:xfrm>
          <a:off x="15798800" y="78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127705</xdr:rowOff>
    </xdr:from>
    <xdr:to>
      <xdr:col>73</xdr:col>
      <xdr:colOff>44450</xdr:colOff>
      <xdr:row>45</xdr:row>
      <xdr:rowOff>57855</xdr:rowOff>
    </xdr:to>
    <xdr:sp macro="" textlink="">
      <xdr:nvSpPr>
        <xdr:cNvPr id="398" name="楕円 397"/>
        <xdr:cNvSpPr/>
      </xdr:nvSpPr>
      <xdr:spPr>
        <a:xfrm>
          <a:off x="15240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42632</xdr:rowOff>
    </xdr:from>
    <xdr:ext cx="762000" cy="259045"/>
    <xdr:sp macro="" textlink="">
      <xdr:nvSpPr>
        <xdr:cNvPr id="399" name="テキスト ボックス 398"/>
        <xdr:cNvSpPr txBox="1"/>
      </xdr:nvSpPr>
      <xdr:spPr>
        <a:xfrm>
          <a:off x="14909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141111</xdr:rowOff>
    </xdr:from>
    <xdr:to>
      <xdr:col>68</xdr:col>
      <xdr:colOff>203200</xdr:colOff>
      <xdr:row>45</xdr:row>
      <xdr:rowOff>71261</xdr:rowOff>
    </xdr:to>
    <xdr:sp macro="" textlink="">
      <xdr:nvSpPr>
        <xdr:cNvPr id="400" name="楕円 399"/>
        <xdr:cNvSpPr/>
      </xdr:nvSpPr>
      <xdr:spPr>
        <a:xfrm>
          <a:off x="14351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56038</xdr:rowOff>
    </xdr:from>
    <xdr:ext cx="762000" cy="259045"/>
    <xdr:sp macro="" textlink="">
      <xdr:nvSpPr>
        <xdr:cNvPr id="401" name="テキスト ボックス 400"/>
        <xdr:cNvSpPr txBox="1"/>
      </xdr:nvSpPr>
      <xdr:spPr>
        <a:xfrm>
          <a:off x="14020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167922</xdr:rowOff>
    </xdr:from>
    <xdr:to>
      <xdr:col>64</xdr:col>
      <xdr:colOff>152400</xdr:colOff>
      <xdr:row>45</xdr:row>
      <xdr:rowOff>98072</xdr:rowOff>
    </xdr:to>
    <xdr:sp macro="" textlink="">
      <xdr:nvSpPr>
        <xdr:cNvPr id="402" name="楕円 401"/>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82849</xdr:rowOff>
    </xdr:from>
    <xdr:ext cx="762000" cy="259045"/>
    <xdr:sp macro="" textlink="">
      <xdr:nvSpPr>
        <xdr:cNvPr id="403" name="テキスト ボックス 402"/>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及びグループ内平均を上回っ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このため、道債残高の減少に向けて、新規道債発行の抑制を図ってきており、今後も、歳入・歳出全般にわたる徹底した見直しを進め、比率の改善に努める。</a:t>
          </a:r>
        </a:p>
        <a:p>
          <a:endParaRPr lang="en-US" altLang="ja-JP"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・将来負担額</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7,461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6,781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6,626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5,548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 </a:t>
          </a:r>
          <a:endPar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H30:6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5,483</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1" name="直線コネクタ 430"/>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2"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3" name="直線コネクタ 432"/>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155279</xdr:rowOff>
    </xdr:from>
    <xdr:to>
      <xdr:col>81</xdr:col>
      <xdr:colOff>44450</xdr:colOff>
      <xdr:row>21</xdr:row>
      <xdr:rowOff>165735</xdr:rowOff>
    </xdr:to>
    <xdr:cxnSp macro="">
      <xdr:nvCxnSpPr>
        <xdr:cNvPr id="436" name="直線コネクタ 435"/>
        <xdr:cNvCxnSpPr/>
      </xdr:nvCxnSpPr>
      <xdr:spPr>
        <a:xfrm>
          <a:off x="16179800" y="3755729"/>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29693</xdr:rowOff>
    </xdr:from>
    <xdr:ext cx="762000" cy="259045"/>
    <xdr:sp macro="" textlink="">
      <xdr:nvSpPr>
        <xdr:cNvPr id="437" name="将来負担の状況平均値テキスト"/>
        <xdr:cNvSpPr txBox="1"/>
      </xdr:nvSpPr>
      <xdr:spPr>
        <a:xfrm>
          <a:off x="17106900" y="2944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8" name="フローチャート: 判断 437"/>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102997</xdr:rowOff>
    </xdr:from>
    <xdr:to>
      <xdr:col>77</xdr:col>
      <xdr:colOff>44450</xdr:colOff>
      <xdr:row>21</xdr:row>
      <xdr:rowOff>155279</xdr:rowOff>
    </xdr:to>
    <xdr:cxnSp macro="">
      <xdr:nvCxnSpPr>
        <xdr:cNvPr id="439" name="直線コネクタ 438"/>
        <xdr:cNvCxnSpPr/>
      </xdr:nvCxnSpPr>
      <xdr:spPr>
        <a:xfrm>
          <a:off x="15290800" y="370344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40" name="フローチャート: 判断 439"/>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110465</xdr:rowOff>
    </xdr:from>
    <xdr:ext cx="736600" cy="259045"/>
    <xdr:sp macro="" textlink="">
      <xdr:nvSpPr>
        <xdr:cNvPr id="441" name="テキスト ボックス 440"/>
        <xdr:cNvSpPr txBox="1"/>
      </xdr:nvSpPr>
      <xdr:spPr>
        <a:xfrm>
          <a:off x="15798800" y="28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38650</xdr:rowOff>
    </xdr:from>
    <xdr:to>
      <xdr:col>72</xdr:col>
      <xdr:colOff>203200</xdr:colOff>
      <xdr:row>21</xdr:row>
      <xdr:rowOff>102997</xdr:rowOff>
    </xdr:to>
    <xdr:cxnSp macro="">
      <xdr:nvCxnSpPr>
        <xdr:cNvPr id="442" name="直線コネクタ 441"/>
        <xdr:cNvCxnSpPr/>
      </xdr:nvCxnSpPr>
      <xdr:spPr>
        <a:xfrm>
          <a:off x="14401800" y="363910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43" name="フローチャート: 判断 442"/>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101617</xdr:rowOff>
    </xdr:from>
    <xdr:ext cx="762000" cy="259045"/>
    <xdr:sp macro="" textlink="">
      <xdr:nvSpPr>
        <xdr:cNvPr id="444" name="テキスト ボックス 443"/>
        <xdr:cNvSpPr txBox="1"/>
      </xdr:nvSpPr>
      <xdr:spPr>
        <a:xfrm>
          <a:off x="14909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38650</xdr:rowOff>
    </xdr:from>
    <xdr:to>
      <xdr:col>68</xdr:col>
      <xdr:colOff>152400</xdr:colOff>
      <xdr:row>21</xdr:row>
      <xdr:rowOff>116671</xdr:rowOff>
    </xdr:to>
    <xdr:cxnSp macro="">
      <xdr:nvCxnSpPr>
        <xdr:cNvPr id="445" name="直線コネクタ 444"/>
        <xdr:cNvCxnSpPr/>
      </xdr:nvCxnSpPr>
      <xdr:spPr>
        <a:xfrm flipV="1">
          <a:off x="13512800" y="3639100"/>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6" name="フローチャート: 判断 445"/>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62205</xdr:rowOff>
    </xdr:from>
    <xdr:ext cx="762000" cy="259045"/>
    <xdr:sp macro="" textlink="">
      <xdr:nvSpPr>
        <xdr:cNvPr id="447" name="テキスト ボックス 446"/>
        <xdr:cNvSpPr txBox="1"/>
      </xdr:nvSpPr>
      <xdr:spPr>
        <a:xfrm>
          <a:off x="14020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8" name="フローチャート: 判断 447"/>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49" name="テキスト ボックス 448"/>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114935</xdr:rowOff>
    </xdr:from>
    <xdr:to>
      <xdr:col>81</xdr:col>
      <xdr:colOff>95250</xdr:colOff>
      <xdr:row>22</xdr:row>
      <xdr:rowOff>45085</xdr:rowOff>
    </xdr:to>
    <xdr:sp macro="" textlink="">
      <xdr:nvSpPr>
        <xdr:cNvPr id="455" name="楕円 454"/>
        <xdr:cNvSpPr/>
      </xdr:nvSpPr>
      <xdr:spPr>
        <a:xfrm>
          <a:off x="16967200" y="37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10812</xdr:rowOff>
    </xdr:from>
    <xdr:ext cx="762000" cy="259045"/>
    <xdr:sp macro="" textlink="">
      <xdr:nvSpPr>
        <xdr:cNvPr id="456" name="将来負担の状況該当値テキスト"/>
        <xdr:cNvSpPr txBox="1"/>
      </xdr:nvSpPr>
      <xdr:spPr>
        <a:xfrm>
          <a:off x="17106900" y="36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104479</xdr:rowOff>
    </xdr:from>
    <xdr:to>
      <xdr:col>77</xdr:col>
      <xdr:colOff>95250</xdr:colOff>
      <xdr:row>22</xdr:row>
      <xdr:rowOff>34629</xdr:rowOff>
    </xdr:to>
    <xdr:sp macro="" textlink="">
      <xdr:nvSpPr>
        <xdr:cNvPr id="457" name="楕円 456"/>
        <xdr:cNvSpPr/>
      </xdr:nvSpPr>
      <xdr:spPr>
        <a:xfrm>
          <a:off x="161290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19406</xdr:rowOff>
    </xdr:from>
    <xdr:ext cx="736600" cy="259045"/>
    <xdr:sp macro="" textlink="">
      <xdr:nvSpPr>
        <xdr:cNvPr id="458" name="テキスト ボックス 457"/>
        <xdr:cNvSpPr txBox="1"/>
      </xdr:nvSpPr>
      <xdr:spPr>
        <a:xfrm>
          <a:off x="15798800" y="379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52197</xdr:rowOff>
    </xdr:from>
    <xdr:to>
      <xdr:col>73</xdr:col>
      <xdr:colOff>44450</xdr:colOff>
      <xdr:row>21</xdr:row>
      <xdr:rowOff>153797</xdr:rowOff>
    </xdr:to>
    <xdr:sp macro="" textlink="">
      <xdr:nvSpPr>
        <xdr:cNvPr id="459" name="楕円 458"/>
        <xdr:cNvSpPr/>
      </xdr:nvSpPr>
      <xdr:spPr>
        <a:xfrm>
          <a:off x="15240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138574</xdr:rowOff>
    </xdr:from>
    <xdr:ext cx="762000" cy="259045"/>
    <xdr:sp macro="" textlink="">
      <xdr:nvSpPr>
        <xdr:cNvPr id="460" name="テキスト ボックス 459"/>
        <xdr:cNvSpPr txBox="1"/>
      </xdr:nvSpPr>
      <xdr:spPr>
        <a:xfrm>
          <a:off x="14909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159300</xdr:rowOff>
    </xdr:from>
    <xdr:to>
      <xdr:col>68</xdr:col>
      <xdr:colOff>203200</xdr:colOff>
      <xdr:row>21</xdr:row>
      <xdr:rowOff>89450</xdr:rowOff>
    </xdr:to>
    <xdr:sp macro="" textlink="">
      <xdr:nvSpPr>
        <xdr:cNvPr id="461" name="楕円 460"/>
        <xdr:cNvSpPr/>
      </xdr:nvSpPr>
      <xdr:spPr>
        <a:xfrm>
          <a:off x="14351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74227</xdr:rowOff>
    </xdr:from>
    <xdr:ext cx="762000" cy="259045"/>
    <xdr:sp macro="" textlink="">
      <xdr:nvSpPr>
        <xdr:cNvPr id="462" name="テキスト ボックス 461"/>
        <xdr:cNvSpPr txBox="1"/>
      </xdr:nvSpPr>
      <xdr:spPr>
        <a:xfrm>
          <a:off x="14020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65871</xdr:rowOff>
    </xdr:from>
    <xdr:to>
      <xdr:col>64</xdr:col>
      <xdr:colOff>152400</xdr:colOff>
      <xdr:row>21</xdr:row>
      <xdr:rowOff>167471</xdr:rowOff>
    </xdr:to>
    <xdr:sp macro="" textlink="">
      <xdr:nvSpPr>
        <xdr:cNvPr id="463" name="楕円 462"/>
        <xdr:cNvSpPr/>
      </xdr:nvSpPr>
      <xdr:spPr>
        <a:xfrm>
          <a:off x="13462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152248</xdr:rowOff>
    </xdr:from>
    <xdr:ext cx="762000" cy="259045"/>
    <xdr:sp macro="" textlink="">
      <xdr:nvSpPr>
        <xdr:cNvPr id="464" name="テキスト ボックス 463"/>
        <xdr:cNvSpPr txBox="1"/>
      </xdr:nvSpPr>
      <xdr:spPr>
        <a:xfrm>
          <a:off x="13131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年度をもって道独自の給与縮減措置が終了したことにより、昨年度から</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ポイント上昇したが、全国平均及びグループ内平均を下回っている。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・職員給　　　　　　　　　　　　　　　　　</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H26:4,737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H27:4,683</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H28:4,767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H29:4,218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endPar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H30:4,202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104140</xdr:rowOff>
    </xdr:to>
    <xdr:cxnSp macro="">
      <xdr:nvCxnSpPr>
        <xdr:cNvPr id="63" name="直線コネクタ 62"/>
        <xdr:cNvCxnSpPr/>
      </xdr:nvCxnSpPr>
      <xdr:spPr>
        <a:xfrm>
          <a:off x="3987800" y="588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37</xdr:row>
      <xdr:rowOff>138430</xdr:rowOff>
    </xdr:to>
    <xdr:cxnSp macro="">
      <xdr:nvCxnSpPr>
        <xdr:cNvPr id="66" name="直線コネクタ 65"/>
        <xdr:cNvCxnSpPr/>
      </xdr:nvCxnSpPr>
      <xdr:spPr>
        <a:xfrm flipV="1">
          <a:off x="3098800" y="58877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68" name="テキスト ボックス 6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138430</xdr:rowOff>
    </xdr:to>
    <xdr:cxnSp macro="">
      <xdr:nvCxnSpPr>
        <xdr:cNvPr id="69" name="直線コネクタ 68"/>
        <xdr:cNvCxnSpPr/>
      </xdr:nvCxnSpPr>
      <xdr:spPr>
        <a:xfrm>
          <a:off x="2209800" y="6207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149860</xdr:rowOff>
    </xdr:to>
    <xdr:cxnSp macro="">
      <xdr:nvCxnSpPr>
        <xdr:cNvPr id="72" name="直線コネクタ 71"/>
        <xdr:cNvCxnSpPr/>
      </xdr:nvCxnSpPr>
      <xdr:spPr>
        <a:xfrm flipV="1">
          <a:off x="1320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4" name="テキスト ボックス 73"/>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76" name="テキスト ボックス 75"/>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2" name="楕円 81"/>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3" name="人件費該当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4" name="楕円 83"/>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5" name="テキスト ボックス 84"/>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6" name="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87" name="テキスト ボックス 86"/>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8" name="楕円 87"/>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89" name="テキスト ボックス 88"/>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0" name="楕円 89"/>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1" name="テキスト ボックス 90"/>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政策評価結果に基づく施策及び事務事業の徹底した見直しを進めていることもあって、全国平均及びグループ内平均を下回っている。</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「行財政運営方針」を踏まえ、引き続き経費の縮減を図る。</a:t>
          </a:r>
        </a:p>
        <a:p>
          <a:pPr>
            <a:lnSpc>
              <a:spcPts val="1100"/>
            </a:lnSpc>
          </a:pPr>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）３（１）基本方針</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◆厳しい財政状況を踏まえた歳出の削減・効率化の推進</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146050</xdr:rowOff>
    </xdr:to>
    <xdr:cxnSp macro="">
      <xdr:nvCxnSpPr>
        <xdr:cNvPr id="122" name="直線コネクタ 121"/>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5" name="直線コネクタ 124"/>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28" name="直線コネクタ 127"/>
        <xdr:cNvCxnSpPr/>
      </xdr:nvCxnSpPr>
      <xdr:spPr>
        <a:xfrm>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0" name="テキスト ボックス 12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3" name="テキスト ボックス 13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1" name="楕円 140"/>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2"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3" name="楕円 142"/>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4" name="テキスト ボックス 143"/>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本道経済は緩やかな回復基調にあり、完全失業率が改善傾向にあることなどにより生活保護費が減少しており、グループ内平均を下回っている。</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今後も引き続き資格審査等、生活保護実施の適正化に努める。</a:t>
          </a:r>
        </a:p>
        <a:p>
          <a:endParaRPr lang="ja-JP" altLang="en-US" sz="10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・生活保護費</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H26:310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H27:304</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H28:297</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H29:289</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H30:283</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a:t>
          </a:r>
        </a:p>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・完全失業率　</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は全国</a:t>
          </a: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H26:4.1%[3.6%]</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H27:3.4%[3.4%] </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H28:3.6%[3.1%]</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H29:3.3%[2.8%]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endPar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H30:2.9%[2.4%]</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83" name="直線コネクタ 182"/>
        <xdr:cNvCxnSpPr/>
      </xdr:nvCxnSpPr>
      <xdr:spPr>
        <a:xfrm flipV="1">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86" name="直線コネクタ 185"/>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89" name="直線コネクタ 188"/>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2" name="直線コネクタ 191"/>
        <xdr:cNvCxnSpPr/>
      </xdr:nvCxnSpPr>
      <xdr:spPr>
        <a:xfrm flipV="1">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194" name="テキスト ボックス 19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2" name="楕円 201"/>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3"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5" name="テキスト ボックス 20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207" name="テキスト ボックス 206"/>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8" name="楕円 207"/>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129920</xdr:rowOff>
    </xdr:from>
    <xdr:ext cx="762000" cy="259045"/>
    <xdr:sp macro="" textlink="">
      <xdr:nvSpPr>
        <xdr:cNvPr id="209" name="テキスト ボックス 208"/>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政策評価結果に基づく施策及び事務事業の徹底した見直しを進めてきたが、平成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年度は、新設の国民健康保険事業特別会計への繰出による繰出金の大幅増などにより、前年度より上昇し、グループ内平均を上回っている。</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「行財政運営方針」を踏まえ、引き続き経費の縮減を図る。</a:t>
          </a:r>
        </a:p>
        <a:p>
          <a:pPr>
            <a:lnSpc>
              <a:spcPts val="1100"/>
            </a:lnSpc>
          </a:pPr>
          <a:endParaRPr lang="ja-JP" altLang="en-US" sz="300" smtClean="0">
            <a:solidFill>
              <a:schemeClr val="dk1"/>
            </a:solidFill>
            <a:latin typeface="ＭＳ ゴシック" panose="020B0609070205080204" pitchFamily="49" charset="-128"/>
            <a:ea typeface="ＭＳ ゴシック" panose="020B0609070205080204" pitchFamily="49" charset="-128"/>
            <a:cs typeface="+mn-cs"/>
          </a:endParaRP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）３（１）基本方針</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◆厳しい財政状況を踏まえた歳出の削減・効率化の推進</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59</xdr:row>
      <xdr:rowOff>31750</xdr:rowOff>
    </xdr:to>
    <xdr:cxnSp macro="">
      <xdr:nvCxnSpPr>
        <xdr:cNvPr id="242" name="直線コネクタ 241"/>
        <xdr:cNvCxnSpPr/>
      </xdr:nvCxnSpPr>
      <xdr:spPr>
        <a:xfrm>
          <a:off x="15671800" y="9271000"/>
          <a:ext cx="8382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12700</xdr:rowOff>
    </xdr:to>
    <xdr:cxnSp macro="">
      <xdr:nvCxnSpPr>
        <xdr:cNvPr id="245" name="直線コネクタ 244"/>
        <xdr:cNvCxnSpPr/>
      </xdr:nvCxnSpPr>
      <xdr:spPr>
        <a:xfrm>
          <a:off x="14782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146050</xdr:rowOff>
    </xdr:to>
    <xdr:cxnSp macro="">
      <xdr:nvCxnSpPr>
        <xdr:cNvPr id="248" name="直線コネクタ 247"/>
        <xdr:cNvCxnSpPr/>
      </xdr:nvCxnSpPr>
      <xdr:spPr>
        <a:xfrm>
          <a:off x="13893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0" name="テキスト ボックス 249"/>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69850</xdr:rowOff>
    </xdr:to>
    <xdr:cxnSp macro="">
      <xdr:nvCxnSpPr>
        <xdr:cNvPr id="251" name="直線コネクタ 250"/>
        <xdr:cNvCxnSpPr/>
      </xdr:nvCxnSpPr>
      <xdr:spPr>
        <a:xfrm>
          <a:off x="13004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3" name="テキスト ボックス 252"/>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1" name="楕円 260"/>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2"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3" name="楕円 262"/>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4" name="テキスト ボックス 263"/>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5" name="楕円 26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6" name="テキスト ボックス 26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7" name="楕円 266"/>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8" name="テキスト ボックス 267"/>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9" name="楕円 268"/>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0" name="テキスト ボックス 269"/>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国民健康保険財政調整交付金の廃止や、政令市への税源移譲に伴う交付金の減のため、前年度より低下しているが、依然として全国平均及びグループ内平均を上回っていることから、「行財政運営方針」を踏まえ、引き続き、経費の縮減を図る。</a:t>
          </a:r>
        </a:p>
        <a:p>
          <a:pPr>
            <a:lnSpc>
              <a:spcPts val="1100"/>
            </a:lnSpc>
          </a:pPr>
          <a:endParaRPr lang="ja-JP" altLang="en-US" sz="300" smtClean="0">
            <a:solidFill>
              <a:schemeClr val="dk1"/>
            </a:solidFill>
            <a:latin typeface="ＭＳ ゴシック" panose="020B0609070205080204" pitchFamily="49" charset="-128"/>
            <a:ea typeface="ＭＳ ゴシック" panose="020B0609070205080204" pitchFamily="49" charset="-128"/>
            <a:cs typeface="+mn-cs"/>
          </a:endParaRP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）３（１）基本方針</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◆厳しい財政状況を踏まえた歳出の削減・効率化の推進</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39</xdr:row>
      <xdr:rowOff>19050</xdr:rowOff>
    </xdr:to>
    <xdr:cxnSp macro="">
      <xdr:nvCxnSpPr>
        <xdr:cNvPr id="296" name="直線コネクタ 295"/>
        <xdr:cNvCxnSpPr/>
      </xdr:nvCxnSpPr>
      <xdr:spPr>
        <a:xfrm flipV="1">
          <a:off x="16510000" y="5651500"/>
          <a:ext cx="0" cy="105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162577</xdr:rowOff>
    </xdr:from>
    <xdr:ext cx="762000" cy="259045"/>
    <xdr:sp macro="" textlink="">
      <xdr:nvSpPr>
        <xdr:cNvPr id="297" name="補助費等最小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19050</xdr:rowOff>
    </xdr:from>
    <xdr:to>
      <xdr:col>82</xdr:col>
      <xdr:colOff>196850</xdr:colOff>
      <xdr:row>39</xdr:row>
      <xdr:rowOff>19050</xdr:rowOff>
    </xdr:to>
    <xdr:cxnSp macro="">
      <xdr:nvCxnSpPr>
        <xdr:cNvPr id="298" name="直線コネクタ 297"/>
        <xdr:cNvCxnSpPr/>
      </xdr:nvCxnSpPr>
      <xdr:spPr>
        <a:xfrm>
          <a:off x="16421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19050</xdr:rowOff>
    </xdr:from>
    <xdr:to>
      <xdr:col>82</xdr:col>
      <xdr:colOff>107950</xdr:colOff>
      <xdr:row>40</xdr:row>
      <xdr:rowOff>76200</xdr:rowOff>
    </xdr:to>
    <xdr:cxnSp macro="">
      <xdr:nvCxnSpPr>
        <xdr:cNvPr id="301" name="直線コネクタ 300"/>
        <xdr:cNvCxnSpPr/>
      </xdr:nvCxnSpPr>
      <xdr:spPr>
        <a:xfrm flipV="1">
          <a:off x="15671800" y="6705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80027</xdr:rowOff>
    </xdr:from>
    <xdr:ext cx="762000" cy="259045"/>
    <xdr:sp macro="" textlink="">
      <xdr:nvSpPr>
        <xdr:cNvPr id="302" name="補助費等平均値テキスト"/>
        <xdr:cNvSpPr txBox="1"/>
      </xdr:nvSpPr>
      <xdr:spPr>
        <a:xfrm>
          <a:off x="16598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03" name="フローチャート: 判断 302"/>
        <xdr:cNvSpPr/>
      </xdr:nvSpPr>
      <xdr:spPr>
        <a:xfrm>
          <a:off x="16459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57150</xdr:rowOff>
    </xdr:from>
    <xdr:to>
      <xdr:col>78</xdr:col>
      <xdr:colOff>69850</xdr:colOff>
      <xdr:row>40</xdr:row>
      <xdr:rowOff>76200</xdr:rowOff>
    </xdr:to>
    <xdr:cxnSp macro="">
      <xdr:nvCxnSpPr>
        <xdr:cNvPr id="304" name="直線コネクタ 303"/>
        <xdr:cNvCxnSpPr/>
      </xdr:nvCxnSpPr>
      <xdr:spPr>
        <a:xfrm>
          <a:off x="14782800" y="674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05" name="フローチャート: 判断 304"/>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06" name="テキスト ボックス 305"/>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57150</xdr:rowOff>
    </xdr:to>
    <xdr:cxnSp macro="">
      <xdr:nvCxnSpPr>
        <xdr:cNvPr id="307" name="直線コネクタ 306"/>
        <xdr:cNvCxnSpPr/>
      </xdr:nvCxnSpPr>
      <xdr:spPr>
        <a:xfrm>
          <a:off x="13893800" y="660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101600</xdr:rowOff>
    </xdr:from>
    <xdr:to>
      <xdr:col>74</xdr:col>
      <xdr:colOff>31750</xdr:colOff>
      <xdr:row>37</xdr:row>
      <xdr:rowOff>31750</xdr:rowOff>
    </xdr:to>
    <xdr:sp macro="" textlink="">
      <xdr:nvSpPr>
        <xdr:cNvPr id="308" name="フローチャート: 判断 307"/>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41927</xdr:rowOff>
    </xdr:from>
    <xdr:ext cx="762000" cy="259045"/>
    <xdr:sp macro="" textlink="">
      <xdr:nvSpPr>
        <xdr:cNvPr id="309" name="テキスト ボックス 308"/>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120650</xdr:rowOff>
    </xdr:from>
    <xdr:to>
      <xdr:col>69</xdr:col>
      <xdr:colOff>92075</xdr:colOff>
      <xdr:row>38</xdr:row>
      <xdr:rowOff>88900</xdr:rowOff>
    </xdr:to>
    <xdr:cxnSp macro="">
      <xdr:nvCxnSpPr>
        <xdr:cNvPr id="310" name="直線コネクタ 309"/>
        <xdr:cNvCxnSpPr/>
      </xdr:nvCxnSpPr>
      <xdr:spPr>
        <a:xfrm>
          <a:off x="13004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11" name="フローチャート: 判断 31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2" name="テキスト ボックス 311"/>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146050</xdr:rowOff>
    </xdr:from>
    <xdr:to>
      <xdr:col>65</xdr:col>
      <xdr:colOff>53975</xdr:colOff>
      <xdr:row>36</xdr:row>
      <xdr:rowOff>76200</xdr:rowOff>
    </xdr:to>
    <xdr:sp macro="" textlink="">
      <xdr:nvSpPr>
        <xdr:cNvPr id="313" name="フローチャート: 判断 312"/>
        <xdr:cNvSpPr/>
      </xdr:nvSpPr>
      <xdr:spPr>
        <a:xfrm>
          <a:off x="12954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86377</xdr:rowOff>
    </xdr:from>
    <xdr:ext cx="762000" cy="259045"/>
    <xdr:sp macro="" textlink="">
      <xdr:nvSpPr>
        <xdr:cNvPr id="314" name="テキスト ボックス 313"/>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139700</xdr:rowOff>
    </xdr:from>
    <xdr:to>
      <xdr:col>82</xdr:col>
      <xdr:colOff>158750</xdr:colOff>
      <xdr:row>39</xdr:row>
      <xdr:rowOff>69850</xdr:rowOff>
    </xdr:to>
    <xdr:sp macro="" textlink="">
      <xdr:nvSpPr>
        <xdr:cNvPr id="320" name="楕円 319"/>
        <xdr:cNvSpPr/>
      </xdr:nvSpPr>
      <xdr:spPr>
        <a:xfrm>
          <a:off x="16459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25400</xdr:rowOff>
    </xdr:from>
    <xdr:to>
      <xdr:col>78</xdr:col>
      <xdr:colOff>120650</xdr:colOff>
      <xdr:row>40</xdr:row>
      <xdr:rowOff>127000</xdr:rowOff>
    </xdr:to>
    <xdr:sp macro="" textlink="">
      <xdr:nvSpPr>
        <xdr:cNvPr id="322" name="楕円 321"/>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111777</xdr:rowOff>
    </xdr:from>
    <xdr:ext cx="736600" cy="259045"/>
    <xdr:sp macro="" textlink="">
      <xdr:nvSpPr>
        <xdr:cNvPr id="323" name="テキスト ボックス 322"/>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6350</xdr:rowOff>
    </xdr:from>
    <xdr:to>
      <xdr:col>74</xdr:col>
      <xdr:colOff>31750</xdr:colOff>
      <xdr:row>39</xdr:row>
      <xdr:rowOff>107950</xdr:rowOff>
    </xdr:to>
    <xdr:sp macro="" textlink="">
      <xdr:nvSpPr>
        <xdr:cNvPr id="324" name="楕円 323"/>
        <xdr:cNvSpPr/>
      </xdr:nvSpPr>
      <xdr:spPr>
        <a:xfrm>
          <a:off x="1473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92727</xdr:rowOff>
    </xdr:from>
    <xdr:ext cx="762000" cy="259045"/>
    <xdr:sp macro="" textlink="">
      <xdr:nvSpPr>
        <xdr:cNvPr id="325" name="テキスト ボックス 324"/>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6" name="楕円 325"/>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7" name="テキスト ボックス 326"/>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28" name="楕円 327"/>
        <xdr:cNvSpPr/>
      </xdr:nvSpPr>
      <xdr:spPr>
        <a:xfrm>
          <a:off x="12954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29" name="テキスト ボックス 328"/>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及びグループ内平均を上回っている。</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このため、道債償還費の縮減に向けて、引き続き、新規道債発行の抑制などを進める。</a:t>
          </a:r>
        </a:p>
        <a:p>
          <a:pPr>
            <a:lnSpc>
              <a:spcPts val="300"/>
            </a:lnSpc>
          </a:pPr>
          <a:endParaRPr lang="en-US" altLang="ja-JP" sz="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a:lnSpc>
              <a:spcPts val="1100"/>
            </a:lnSpc>
          </a:pP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・道債残高</a:t>
          </a:r>
        </a:p>
        <a:p>
          <a:pPr>
            <a:lnSpc>
              <a:spcPts val="1100"/>
            </a:lnSpc>
          </a:pP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H26:5.84</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兆円、</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H27:5.81</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兆円、</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H28:5.81</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兆円、</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H29:5.79</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兆円、</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H30:5.83</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兆円</a:t>
          </a:r>
        </a:p>
        <a:p>
          <a:pPr>
            <a:lnSpc>
              <a:spcPts val="1100"/>
            </a:lnSpc>
          </a:pP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）の目標値</a:t>
          </a:r>
        </a:p>
        <a:p>
          <a:pPr>
            <a:lnSpc>
              <a:spcPts val="1100"/>
            </a:lnSpc>
          </a:pP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水準</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(20.8</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を上回らない</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50800</xdr:rowOff>
    </xdr:from>
    <xdr:to>
      <xdr:col>24</xdr:col>
      <xdr:colOff>25400</xdr:colOff>
      <xdr:row>80</xdr:row>
      <xdr:rowOff>69850</xdr:rowOff>
    </xdr:to>
    <xdr:cxnSp macro="">
      <xdr:nvCxnSpPr>
        <xdr:cNvPr id="360" name="直線コネクタ 359"/>
        <xdr:cNvCxnSpPr/>
      </xdr:nvCxnSpPr>
      <xdr:spPr>
        <a:xfrm flipV="1">
          <a:off x="3987800" y="13595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149877</xdr:rowOff>
    </xdr:from>
    <xdr:ext cx="762000" cy="259045"/>
    <xdr:sp macro="" textlink="">
      <xdr:nvSpPr>
        <xdr:cNvPr id="361"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80</xdr:row>
      <xdr:rowOff>69850</xdr:rowOff>
    </xdr:to>
    <xdr:cxnSp macro="">
      <xdr:nvCxnSpPr>
        <xdr:cNvPr id="363" name="直線コネクタ 362"/>
        <xdr:cNvCxnSpPr/>
      </xdr:nvCxnSpPr>
      <xdr:spPr>
        <a:xfrm>
          <a:off x="3098800" y="1367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111777</xdr:rowOff>
    </xdr:from>
    <xdr:ext cx="736600" cy="259045"/>
    <xdr:sp macro="" textlink="">
      <xdr:nvSpPr>
        <xdr:cNvPr id="365" name="テキスト ボックス 364"/>
        <xdr:cNvSpPr txBox="1"/>
      </xdr:nvSpPr>
      <xdr:spPr>
        <a:xfrm>
          <a:off x="3606800" y="1331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127000</xdr:rowOff>
    </xdr:from>
    <xdr:to>
      <xdr:col>15</xdr:col>
      <xdr:colOff>98425</xdr:colOff>
      <xdr:row>80</xdr:row>
      <xdr:rowOff>50800</xdr:rowOff>
    </xdr:to>
    <xdr:cxnSp macro="">
      <xdr:nvCxnSpPr>
        <xdr:cNvPr id="366" name="直線コネクタ 365"/>
        <xdr:cNvCxnSpPr/>
      </xdr:nvCxnSpPr>
      <xdr:spPr>
        <a:xfrm flipV="1">
          <a:off x="2209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68" name="テキスト ボックス 367"/>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81</xdr:row>
      <xdr:rowOff>31750</xdr:rowOff>
    </xdr:to>
    <xdr:cxnSp macro="">
      <xdr:nvCxnSpPr>
        <xdr:cNvPr id="369" name="直線コネクタ 368"/>
        <xdr:cNvCxnSpPr/>
      </xdr:nvCxnSpPr>
      <xdr:spPr>
        <a:xfrm flipV="1">
          <a:off x="1320800" y="1376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111777</xdr:rowOff>
    </xdr:from>
    <xdr:ext cx="762000" cy="259045"/>
    <xdr:sp macro="" textlink="">
      <xdr:nvSpPr>
        <xdr:cNvPr id="371" name="テキスト ボックス 370"/>
        <xdr:cNvSpPr txBox="1"/>
      </xdr:nvSpPr>
      <xdr:spPr>
        <a:xfrm>
          <a:off x="1828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72" name="フローチャート: 判断 371"/>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16527</xdr:rowOff>
    </xdr:from>
    <xdr:ext cx="762000" cy="259045"/>
    <xdr:sp macro="" textlink="">
      <xdr:nvSpPr>
        <xdr:cNvPr id="373" name="テキスト ボックス 372"/>
        <xdr:cNvSpPr txBox="1"/>
      </xdr:nvSpPr>
      <xdr:spPr>
        <a:xfrm>
          <a:off x="939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79" name="楕円 378"/>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143527</xdr:rowOff>
    </xdr:from>
    <xdr:ext cx="762000" cy="259045"/>
    <xdr:sp macro="" textlink="">
      <xdr:nvSpPr>
        <xdr:cNvPr id="380" name="公債費該当値テキスト"/>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19050</xdr:rowOff>
    </xdr:from>
    <xdr:to>
      <xdr:col>20</xdr:col>
      <xdr:colOff>38100</xdr:colOff>
      <xdr:row>80</xdr:row>
      <xdr:rowOff>120650</xdr:rowOff>
    </xdr:to>
    <xdr:sp macro="" textlink="">
      <xdr:nvSpPr>
        <xdr:cNvPr id="381" name="楕円 380"/>
        <xdr:cNvSpPr/>
      </xdr:nvSpPr>
      <xdr:spPr>
        <a:xfrm>
          <a:off x="3937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105427</xdr:rowOff>
    </xdr:from>
    <xdr:ext cx="736600" cy="259045"/>
    <xdr:sp macro="" textlink="">
      <xdr:nvSpPr>
        <xdr:cNvPr id="382" name="テキスト ボックス 381"/>
        <xdr:cNvSpPr txBox="1"/>
      </xdr:nvSpPr>
      <xdr:spPr>
        <a:xfrm>
          <a:off x="3606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76200</xdr:rowOff>
    </xdr:from>
    <xdr:to>
      <xdr:col>15</xdr:col>
      <xdr:colOff>149225</xdr:colOff>
      <xdr:row>80</xdr:row>
      <xdr:rowOff>6350</xdr:rowOff>
    </xdr:to>
    <xdr:sp macro="" textlink="">
      <xdr:nvSpPr>
        <xdr:cNvPr id="383" name="楕円 382"/>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162577</xdr:rowOff>
    </xdr:from>
    <xdr:ext cx="762000" cy="259045"/>
    <xdr:sp macro="" textlink="">
      <xdr:nvSpPr>
        <xdr:cNvPr id="384" name="テキスト ボックス 383"/>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85" name="楕円 384"/>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86" name="テキスト ボックス 385"/>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7" name="楕円 386"/>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8" name="テキスト ボックス 387"/>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政策評価結果に基づく施策及び事務事業の徹底した見直しを進めていることもあって、全国平均を下回っている。</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「行財政運営方針」を踏まえ、引き続き経費の縮減を図る。</a:t>
          </a:r>
        </a:p>
        <a:p>
          <a:pPr>
            <a:lnSpc>
              <a:spcPts val="1100"/>
            </a:lnSpc>
          </a:pPr>
          <a:endParaRPr lang="ja-JP" altLang="en-US" sz="300" smtClean="0">
            <a:solidFill>
              <a:schemeClr val="dk1"/>
            </a:solidFill>
            <a:latin typeface="ＭＳ ゴシック" panose="020B0609070205080204" pitchFamily="49" charset="-128"/>
            <a:ea typeface="ＭＳ ゴシック" panose="020B0609070205080204" pitchFamily="49" charset="-128"/>
            <a:cs typeface="+mn-cs"/>
          </a:endParaRP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）３（１）基本方針</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◆厳しい財政状況を踏まえた歳出の削減・効率化の推進</a:t>
          </a:r>
        </a:p>
        <a:p>
          <a:pPr>
            <a:lnSpc>
              <a:spcPts val="1100"/>
            </a:lnSpc>
          </a:pPr>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107950</xdr:rowOff>
    </xdr:to>
    <xdr:cxnSp macro="">
      <xdr:nvCxnSpPr>
        <xdr:cNvPr id="419" name="直線コネクタ 418"/>
        <xdr:cNvCxnSpPr/>
      </xdr:nvCxnSpPr>
      <xdr:spPr>
        <a:xfrm>
          <a:off x="15671800" y="1319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127000</xdr:rowOff>
    </xdr:to>
    <xdr:cxnSp macro="">
      <xdr:nvCxnSpPr>
        <xdr:cNvPr id="422" name="直線コネクタ 421"/>
        <xdr:cNvCxnSpPr/>
      </xdr:nvCxnSpPr>
      <xdr:spPr>
        <a:xfrm flipV="1">
          <a:off x="14782800" y="1319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77</xdr:row>
      <xdr:rowOff>127000</xdr:rowOff>
    </xdr:to>
    <xdr:cxnSp macro="">
      <xdr:nvCxnSpPr>
        <xdr:cNvPr id="425" name="直線コネクタ 424"/>
        <xdr:cNvCxnSpPr/>
      </xdr:nvCxnSpPr>
      <xdr:spPr>
        <a:xfrm>
          <a:off x="13893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38100</xdr:rowOff>
    </xdr:from>
    <xdr:to>
      <xdr:col>74</xdr:col>
      <xdr:colOff>31750</xdr:colOff>
      <xdr:row>75</xdr:row>
      <xdr:rowOff>139700</xdr:rowOff>
    </xdr:to>
    <xdr:sp macro="" textlink="">
      <xdr:nvSpPr>
        <xdr:cNvPr id="426" name="フローチャート: 判断 425"/>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27" name="テキスト ボックス 426"/>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146050</xdr:rowOff>
    </xdr:to>
    <xdr:cxnSp macro="">
      <xdr:nvCxnSpPr>
        <xdr:cNvPr id="428" name="直線コネクタ 427"/>
        <xdr:cNvCxnSpPr/>
      </xdr:nvCxnSpPr>
      <xdr:spPr>
        <a:xfrm>
          <a:off x="13004800" y="12700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29" name="フローチャート: 判断 428"/>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30" name="テキスト ボックス 429"/>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38100</xdr:rowOff>
    </xdr:from>
    <xdr:to>
      <xdr:col>65</xdr:col>
      <xdr:colOff>53975</xdr:colOff>
      <xdr:row>73</xdr:row>
      <xdr:rowOff>139700</xdr:rowOff>
    </xdr:to>
    <xdr:sp macro="" textlink="">
      <xdr:nvSpPr>
        <xdr:cNvPr id="431" name="フローチャート: 判断 430"/>
        <xdr:cNvSpPr/>
      </xdr:nvSpPr>
      <xdr:spPr>
        <a:xfrm>
          <a:off x="129540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149877</xdr:rowOff>
    </xdr:from>
    <xdr:ext cx="762000" cy="259045"/>
    <xdr:sp macro="" textlink="">
      <xdr:nvSpPr>
        <xdr:cNvPr id="432" name="テキスト ボックス 431"/>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38" name="楕円 437"/>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9"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0" name="楕円 439"/>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1" name="テキスト ボックス 440"/>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2" name="楕円 441"/>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3" name="テキスト ボックス 44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4" name="楕円 443"/>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10177</xdr:rowOff>
    </xdr:from>
    <xdr:ext cx="762000" cy="259045"/>
    <xdr:sp macro="" textlink="">
      <xdr:nvSpPr>
        <xdr:cNvPr id="445" name="テキスト ボックス 444"/>
        <xdr:cNvSpPr txBox="1"/>
      </xdr:nvSpPr>
      <xdr:spPr>
        <a:xfrm>
          <a:off x="13512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46" name="楕円 445"/>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7" name="テキスト ボックス 446"/>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133444</xdr:rowOff>
    </xdr:from>
    <xdr:to>
      <xdr:col>29</xdr:col>
      <xdr:colOff>127000</xdr:colOff>
      <xdr:row>18</xdr:row>
      <xdr:rowOff>147356</xdr:rowOff>
    </xdr:to>
    <xdr:cxnSp macro="">
      <xdr:nvCxnSpPr>
        <xdr:cNvPr id="52" name="直線コネクタ 51"/>
        <xdr:cNvCxnSpPr/>
      </xdr:nvCxnSpPr>
      <xdr:spPr bwMode="auto">
        <a:xfrm flipV="1">
          <a:off x="5003800" y="3267169"/>
          <a:ext cx="6477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77683</xdr:rowOff>
    </xdr:from>
    <xdr:ext cx="762000" cy="259045"/>
    <xdr:sp macro="" textlink="">
      <xdr:nvSpPr>
        <xdr:cNvPr id="53" name="人口1人当たり決算額の推移平均値テキスト130"/>
        <xdr:cNvSpPr txBox="1"/>
      </xdr:nvSpPr>
      <xdr:spPr>
        <a:xfrm>
          <a:off x="5740400" y="28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109833</xdr:rowOff>
    </xdr:from>
    <xdr:to>
      <xdr:col>26</xdr:col>
      <xdr:colOff>50800</xdr:colOff>
      <xdr:row>18</xdr:row>
      <xdr:rowOff>147356</xdr:rowOff>
    </xdr:to>
    <xdr:cxnSp macro="">
      <xdr:nvCxnSpPr>
        <xdr:cNvPr id="55" name="直線コネクタ 54"/>
        <xdr:cNvCxnSpPr/>
      </xdr:nvCxnSpPr>
      <xdr:spPr bwMode="auto">
        <a:xfrm>
          <a:off x="4305300" y="2900658"/>
          <a:ext cx="698500" cy="38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8570</xdr:rowOff>
    </xdr:from>
    <xdr:ext cx="736600" cy="259045"/>
    <xdr:sp macro="" textlink="">
      <xdr:nvSpPr>
        <xdr:cNvPr id="57" name="テキスト ボックス 56"/>
        <xdr:cNvSpPr txBox="1"/>
      </xdr:nvSpPr>
      <xdr:spPr>
        <a:xfrm>
          <a:off x="4622800" y="279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109833</xdr:rowOff>
    </xdr:from>
    <xdr:to>
      <xdr:col>22</xdr:col>
      <xdr:colOff>114300</xdr:colOff>
      <xdr:row>17</xdr:row>
      <xdr:rowOff>20418</xdr:rowOff>
    </xdr:to>
    <xdr:cxnSp macro="">
      <xdr:nvCxnSpPr>
        <xdr:cNvPr id="58" name="直線コネクタ 57"/>
        <xdr:cNvCxnSpPr/>
      </xdr:nvCxnSpPr>
      <xdr:spPr bwMode="auto">
        <a:xfrm flipV="1">
          <a:off x="3606800" y="2900658"/>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9674</xdr:rowOff>
    </xdr:from>
    <xdr:to>
      <xdr:col>18</xdr:col>
      <xdr:colOff>177800</xdr:colOff>
      <xdr:row>17</xdr:row>
      <xdr:rowOff>20418</xdr:rowOff>
    </xdr:to>
    <xdr:cxnSp macro="">
      <xdr:nvCxnSpPr>
        <xdr:cNvPr id="61" name="直線コネクタ 60"/>
        <xdr:cNvCxnSpPr/>
      </xdr:nvCxnSpPr>
      <xdr:spPr bwMode="auto">
        <a:xfrm>
          <a:off x="2908300" y="297194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50305</xdr:rowOff>
    </xdr:from>
    <xdr:ext cx="762000" cy="259045"/>
    <xdr:sp macro="" textlink="">
      <xdr:nvSpPr>
        <xdr:cNvPr id="63" name="テキスト ボックス 62"/>
        <xdr:cNvSpPr txBox="1"/>
      </xdr:nvSpPr>
      <xdr:spPr>
        <a:xfrm>
          <a:off x="32258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88188</xdr:rowOff>
    </xdr:from>
    <xdr:ext cx="762000" cy="259045"/>
    <xdr:sp macro="" textlink="">
      <xdr:nvSpPr>
        <xdr:cNvPr id="65" name="テキスト ボックス 64"/>
        <xdr:cNvSpPr txBox="1"/>
      </xdr:nvSpPr>
      <xdr:spPr>
        <a:xfrm>
          <a:off x="25273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82644</xdr:rowOff>
    </xdr:from>
    <xdr:to>
      <xdr:col>29</xdr:col>
      <xdr:colOff>177800</xdr:colOff>
      <xdr:row>19</xdr:row>
      <xdr:rowOff>12795</xdr:rowOff>
    </xdr:to>
    <xdr:sp macro="" textlink="">
      <xdr:nvSpPr>
        <xdr:cNvPr id="71" name="楕円 70"/>
        <xdr:cNvSpPr/>
      </xdr:nvSpPr>
      <xdr:spPr bwMode="auto">
        <a:xfrm>
          <a:off x="5600700" y="321636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54721</xdr:rowOff>
    </xdr:from>
    <xdr:ext cx="762000" cy="259045"/>
    <xdr:sp macro="" textlink="">
      <xdr:nvSpPr>
        <xdr:cNvPr id="72" name="人口1人当たり決算額の推移該当値テキスト130"/>
        <xdr:cNvSpPr txBox="1"/>
      </xdr:nvSpPr>
      <xdr:spPr>
        <a:xfrm>
          <a:off x="5740400" y="31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96556</xdr:rowOff>
    </xdr:from>
    <xdr:to>
      <xdr:col>26</xdr:col>
      <xdr:colOff>101600</xdr:colOff>
      <xdr:row>19</xdr:row>
      <xdr:rowOff>26706</xdr:rowOff>
    </xdr:to>
    <xdr:sp macro="" textlink="">
      <xdr:nvSpPr>
        <xdr:cNvPr id="73" name="楕円 72"/>
        <xdr:cNvSpPr/>
      </xdr:nvSpPr>
      <xdr:spPr bwMode="auto">
        <a:xfrm>
          <a:off x="4953000" y="323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11483</xdr:rowOff>
    </xdr:from>
    <xdr:ext cx="736600" cy="259045"/>
    <xdr:sp macro="" textlink="">
      <xdr:nvSpPr>
        <xdr:cNvPr id="74" name="テキスト ボックス 73"/>
        <xdr:cNvSpPr txBox="1"/>
      </xdr:nvSpPr>
      <xdr:spPr>
        <a:xfrm>
          <a:off x="4622800" y="331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59033</xdr:rowOff>
    </xdr:from>
    <xdr:to>
      <xdr:col>22</xdr:col>
      <xdr:colOff>165100</xdr:colOff>
      <xdr:row>16</xdr:row>
      <xdr:rowOff>160633</xdr:rowOff>
    </xdr:to>
    <xdr:sp macro="" textlink="">
      <xdr:nvSpPr>
        <xdr:cNvPr id="75" name="楕円 74"/>
        <xdr:cNvSpPr/>
      </xdr:nvSpPr>
      <xdr:spPr bwMode="auto">
        <a:xfrm>
          <a:off x="42545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170810</xdr:rowOff>
    </xdr:from>
    <xdr:ext cx="762000" cy="259045"/>
    <xdr:sp macro="" textlink="">
      <xdr:nvSpPr>
        <xdr:cNvPr id="76" name="テキスト ボックス 75"/>
        <xdr:cNvSpPr txBox="1"/>
      </xdr:nvSpPr>
      <xdr:spPr>
        <a:xfrm>
          <a:off x="3924300" y="26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141068</xdr:rowOff>
    </xdr:from>
    <xdr:to>
      <xdr:col>19</xdr:col>
      <xdr:colOff>38100</xdr:colOff>
      <xdr:row>17</xdr:row>
      <xdr:rowOff>71218</xdr:rowOff>
    </xdr:to>
    <xdr:sp macro="" textlink="">
      <xdr:nvSpPr>
        <xdr:cNvPr id="77" name="楕円 76"/>
        <xdr:cNvSpPr/>
      </xdr:nvSpPr>
      <xdr:spPr bwMode="auto">
        <a:xfrm>
          <a:off x="3556000" y="293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55995</xdr:rowOff>
    </xdr:from>
    <xdr:ext cx="762000" cy="259045"/>
    <xdr:sp macro="" textlink="">
      <xdr:nvSpPr>
        <xdr:cNvPr id="78" name="テキスト ボックス 77"/>
        <xdr:cNvSpPr txBox="1"/>
      </xdr:nvSpPr>
      <xdr:spPr>
        <a:xfrm>
          <a:off x="3225800" y="30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130324</xdr:rowOff>
    </xdr:from>
    <xdr:to>
      <xdr:col>15</xdr:col>
      <xdr:colOff>101600</xdr:colOff>
      <xdr:row>17</xdr:row>
      <xdr:rowOff>60474</xdr:rowOff>
    </xdr:to>
    <xdr:sp macro="" textlink="">
      <xdr:nvSpPr>
        <xdr:cNvPr id="79" name="楕円 78"/>
        <xdr:cNvSpPr/>
      </xdr:nvSpPr>
      <xdr:spPr bwMode="auto">
        <a:xfrm>
          <a:off x="2857500" y="292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45251</xdr:rowOff>
    </xdr:from>
    <xdr:ext cx="762000" cy="259045"/>
    <xdr:sp macro="" textlink="">
      <xdr:nvSpPr>
        <xdr:cNvPr id="80" name="テキスト ボックス 79"/>
        <xdr:cNvSpPr txBox="1"/>
      </xdr:nvSpPr>
      <xdr:spPr>
        <a:xfrm>
          <a:off x="2527300" y="300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68821</xdr:rowOff>
    </xdr:from>
    <xdr:to>
      <xdr:col>29</xdr:col>
      <xdr:colOff>127000</xdr:colOff>
      <xdr:row>37</xdr:row>
      <xdr:rowOff>191884</xdr:rowOff>
    </xdr:to>
    <xdr:cxnSp macro="">
      <xdr:nvCxnSpPr>
        <xdr:cNvPr id="110" name="直線コネクタ 109"/>
        <xdr:cNvCxnSpPr/>
      </xdr:nvCxnSpPr>
      <xdr:spPr bwMode="auto">
        <a:xfrm flipV="1">
          <a:off x="5651500" y="6336271"/>
          <a:ext cx="0" cy="9803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163961</xdr:rowOff>
    </xdr:from>
    <xdr:ext cx="762000" cy="259045"/>
    <xdr:sp macro="" textlink="">
      <xdr:nvSpPr>
        <xdr:cNvPr id="111" name="人口1人当たり決算額の推移最小値テキスト445"/>
        <xdr:cNvSpPr txBox="1"/>
      </xdr:nvSpPr>
      <xdr:spPr>
        <a:xfrm>
          <a:off x="5740400" y="728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191884</xdr:rowOff>
    </xdr:from>
    <xdr:to>
      <xdr:col>30</xdr:col>
      <xdr:colOff>25400</xdr:colOff>
      <xdr:row>37</xdr:row>
      <xdr:rowOff>191884</xdr:rowOff>
    </xdr:to>
    <xdr:cxnSp macro="">
      <xdr:nvCxnSpPr>
        <xdr:cNvPr id="112" name="直線コネクタ 111"/>
        <xdr:cNvCxnSpPr/>
      </xdr:nvCxnSpPr>
      <xdr:spPr bwMode="auto">
        <a:xfrm>
          <a:off x="5562600" y="731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155198</xdr:rowOff>
    </xdr:from>
    <xdr:ext cx="762000" cy="259045"/>
    <xdr:sp macro="" textlink="">
      <xdr:nvSpPr>
        <xdr:cNvPr id="113" name="人口1人当たり決算額の推移最大値テキスト445"/>
        <xdr:cNvSpPr txBox="1"/>
      </xdr:nvSpPr>
      <xdr:spPr>
        <a:xfrm>
          <a:off x="5740400" y="60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68821</xdr:rowOff>
    </xdr:from>
    <xdr:to>
      <xdr:col>30</xdr:col>
      <xdr:colOff>25400</xdr:colOff>
      <xdr:row>34</xdr:row>
      <xdr:rowOff>68821</xdr:rowOff>
    </xdr:to>
    <xdr:cxnSp macro="">
      <xdr:nvCxnSpPr>
        <xdr:cNvPr id="114" name="直線コネクタ 113"/>
        <xdr:cNvCxnSpPr/>
      </xdr:nvCxnSpPr>
      <xdr:spPr bwMode="auto">
        <a:xfrm>
          <a:off x="5562600" y="6336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236652</xdr:rowOff>
    </xdr:from>
    <xdr:to>
      <xdr:col>29</xdr:col>
      <xdr:colOff>127000</xdr:colOff>
      <xdr:row>34</xdr:row>
      <xdr:rowOff>68821</xdr:rowOff>
    </xdr:to>
    <xdr:cxnSp macro="">
      <xdr:nvCxnSpPr>
        <xdr:cNvPr id="115" name="直線コネクタ 114"/>
        <xdr:cNvCxnSpPr/>
      </xdr:nvCxnSpPr>
      <xdr:spPr bwMode="auto">
        <a:xfrm>
          <a:off x="5003800" y="6161202"/>
          <a:ext cx="647700" cy="175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101160</xdr:rowOff>
    </xdr:from>
    <xdr:ext cx="762000" cy="259045"/>
    <xdr:sp macro="" textlink="">
      <xdr:nvSpPr>
        <xdr:cNvPr id="116" name="人口1人当たり決算額の推移平均値テキスト445"/>
        <xdr:cNvSpPr txBox="1"/>
      </xdr:nvSpPr>
      <xdr:spPr>
        <a:xfrm>
          <a:off x="5740400" y="671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129083</xdr:rowOff>
    </xdr:from>
    <xdr:to>
      <xdr:col>29</xdr:col>
      <xdr:colOff>177800</xdr:colOff>
      <xdr:row>35</xdr:row>
      <xdr:rowOff>230683</xdr:rowOff>
    </xdr:to>
    <xdr:sp macro="" textlink="">
      <xdr:nvSpPr>
        <xdr:cNvPr id="117" name="フローチャート: 判断 116"/>
        <xdr:cNvSpPr/>
      </xdr:nvSpPr>
      <xdr:spPr bwMode="auto">
        <a:xfrm>
          <a:off x="5600700" y="6739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236652</xdr:rowOff>
    </xdr:from>
    <xdr:to>
      <xdr:col>26</xdr:col>
      <xdr:colOff>50800</xdr:colOff>
      <xdr:row>33</xdr:row>
      <xdr:rowOff>309194</xdr:rowOff>
    </xdr:to>
    <xdr:cxnSp macro="">
      <xdr:nvCxnSpPr>
        <xdr:cNvPr id="118" name="直線コネクタ 117"/>
        <xdr:cNvCxnSpPr/>
      </xdr:nvCxnSpPr>
      <xdr:spPr bwMode="auto">
        <a:xfrm flipV="1">
          <a:off x="4305300" y="6161202"/>
          <a:ext cx="6985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42520</xdr:rowOff>
    </xdr:from>
    <xdr:to>
      <xdr:col>26</xdr:col>
      <xdr:colOff>101600</xdr:colOff>
      <xdr:row>35</xdr:row>
      <xdr:rowOff>144120</xdr:rowOff>
    </xdr:to>
    <xdr:sp macro="" textlink="">
      <xdr:nvSpPr>
        <xdr:cNvPr id="119" name="フローチャート: 判断 118"/>
        <xdr:cNvSpPr/>
      </xdr:nvSpPr>
      <xdr:spPr bwMode="auto">
        <a:xfrm>
          <a:off x="4953000" y="6652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128897</xdr:rowOff>
    </xdr:from>
    <xdr:ext cx="736600" cy="259045"/>
    <xdr:sp macro="" textlink="">
      <xdr:nvSpPr>
        <xdr:cNvPr id="120" name="テキスト ボックス 119"/>
        <xdr:cNvSpPr txBox="1"/>
      </xdr:nvSpPr>
      <xdr:spPr>
        <a:xfrm>
          <a:off x="4622800" y="673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309194</xdr:rowOff>
    </xdr:from>
    <xdr:to>
      <xdr:col>22</xdr:col>
      <xdr:colOff>114300</xdr:colOff>
      <xdr:row>33</xdr:row>
      <xdr:rowOff>319786</xdr:rowOff>
    </xdr:to>
    <xdr:cxnSp macro="">
      <xdr:nvCxnSpPr>
        <xdr:cNvPr id="121" name="直線コネクタ 120"/>
        <xdr:cNvCxnSpPr/>
      </xdr:nvCxnSpPr>
      <xdr:spPr bwMode="auto">
        <a:xfrm flipV="1">
          <a:off x="3606800" y="6233744"/>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50482</xdr:rowOff>
    </xdr:from>
    <xdr:to>
      <xdr:col>22</xdr:col>
      <xdr:colOff>165100</xdr:colOff>
      <xdr:row>35</xdr:row>
      <xdr:rowOff>152082</xdr:rowOff>
    </xdr:to>
    <xdr:sp macro="" textlink="">
      <xdr:nvSpPr>
        <xdr:cNvPr id="122" name="フローチャート: 判断 121"/>
        <xdr:cNvSpPr/>
      </xdr:nvSpPr>
      <xdr:spPr bwMode="auto">
        <a:xfrm>
          <a:off x="4254500" y="6660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136859</xdr:rowOff>
    </xdr:from>
    <xdr:ext cx="762000" cy="259045"/>
    <xdr:sp macro="" textlink="">
      <xdr:nvSpPr>
        <xdr:cNvPr id="123" name="テキスト ボックス 122"/>
        <xdr:cNvSpPr txBox="1"/>
      </xdr:nvSpPr>
      <xdr:spPr>
        <a:xfrm>
          <a:off x="3924300" y="674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319786</xdr:rowOff>
    </xdr:from>
    <xdr:to>
      <xdr:col>18</xdr:col>
      <xdr:colOff>177800</xdr:colOff>
      <xdr:row>34</xdr:row>
      <xdr:rowOff>7785</xdr:rowOff>
    </xdr:to>
    <xdr:cxnSp macro="">
      <xdr:nvCxnSpPr>
        <xdr:cNvPr id="124" name="直線コネクタ 123"/>
        <xdr:cNvCxnSpPr/>
      </xdr:nvCxnSpPr>
      <xdr:spPr bwMode="auto">
        <a:xfrm flipV="1">
          <a:off x="2908300" y="6244336"/>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34481</xdr:rowOff>
    </xdr:from>
    <xdr:to>
      <xdr:col>19</xdr:col>
      <xdr:colOff>38100</xdr:colOff>
      <xdr:row>35</xdr:row>
      <xdr:rowOff>136081</xdr:rowOff>
    </xdr:to>
    <xdr:sp macro="" textlink="">
      <xdr:nvSpPr>
        <xdr:cNvPr id="125" name="フローチャート: 判断 124"/>
        <xdr:cNvSpPr/>
      </xdr:nvSpPr>
      <xdr:spPr bwMode="auto">
        <a:xfrm>
          <a:off x="3556000" y="6644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120858</xdr:rowOff>
    </xdr:from>
    <xdr:ext cx="762000" cy="259045"/>
    <xdr:sp macro="" textlink="">
      <xdr:nvSpPr>
        <xdr:cNvPr id="126" name="テキスト ボックス 125"/>
        <xdr:cNvSpPr txBox="1"/>
      </xdr:nvSpPr>
      <xdr:spPr>
        <a:xfrm>
          <a:off x="3225800" y="673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260376</xdr:rowOff>
    </xdr:from>
    <xdr:to>
      <xdr:col>15</xdr:col>
      <xdr:colOff>101600</xdr:colOff>
      <xdr:row>35</xdr:row>
      <xdr:rowOff>19076</xdr:rowOff>
    </xdr:to>
    <xdr:sp macro="" textlink="">
      <xdr:nvSpPr>
        <xdr:cNvPr id="127" name="フローチャート: 判断 126"/>
        <xdr:cNvSpPr/>
      </xdr:nvSpPr>
      <xdr:spPr bwMode="auto">
        <a:xfrm>
          <a:off x="2857500" y="6527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3853</xdr:rowOff>
    </xdr:from>
    <xdr:ext cx="762000" cy="259045"/>
    <xdr:sp macro="" textlink="">
      <xdr:nvSpPr>
        <xdr:cNvPr id="128" name="テキスト ボックス 127"/>
        <xdr:cNvSpPr txBox="1"/>
      </xdr:nvSpPr>
      <xdr:spPr>
        <a:xfrm>
          <a:off x="2527300" y="66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18021</xdr:rowOff>
    </xdr:from>
    <xdr:to>
      <xdr:col>29</xdr:col>
      <xdr:colOff>177800</xdr:colOff>
      <xdr:row>34</xdr:row>
      <xdr:rowOff>119621</xdr:rowOff>
    </xdr:to>
    <xdr:sp macro="" textlink="">
      <xdr:nvSpPr>
        <xdr:cNvPr id="134" name="楕円 133"/>
        <xdr:cNvSpPr/>
      </xdr:nvSpPr>
      <xdr:spPr bwMode="auto">
        <a:xfrm>
          <a:off x="5600700" y="628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269498</xdr:rowOff>
    </xdr:from>
    <xdr:ext cx="762000" cy="259045"/>
    <xdr:sp macro="" textlink="">
      <xdr:nvSpPr>
        <xdr:cNvPr id="135" name="人口1人当たり決算額の推移該当値テキスト445"/>
        <xdr:cNvSpPr txBox="1"/>
      </xdr:nvSpPr>
      <xdr:spPr>
        <a:xfrm>
          <a:off x="5740400" y="619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185852</xdr:rowOff>
    </xdr:from>
    <xdr:to>
      <xdr:col>26</xdr:col>
      <xdr:colOff>101600</xdr:colOff>
      <xdr:row>33</xdr:row>
      <xdr:rowOff>287452</xdr:rowOff>
    </xdr:to>
    <xdr:sp macro="" textlink="">
      <xdr:nvSpPr>
        <xdr:cNvPr id="136" name="楕円 135"/>
        <xdr:cNvSpPr/>
      </xdr:nvSpPr>
      <xdr:spPr bwMode="auto">
        <a:xfrm>
          <a:off x="4953000" y="611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126179</xdr:rowOff>
    </xdr:from>
    <xdr:ext cx="736600" cy="259045"/>
    <xdr:sp macro="" textlink="">
      <xdr:nvSpPr>
        <xdr:cNvPr id="137" name="テキスト ボックス 136"/>
        <xdr:cNvSpPr txBox="1"/>
      </xdr:nvSpPr>
      <xdr:spPr>
        <a:xfrm>
          <a:off x="4622800" y="58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258394</xdr:rowOff>
    </xdr:from>
    <xdr:to>
      <xdr:col>22</xdr:col>
      <xdr:colOff>165100</xdr:colOff>
      <xdr:row>34</xdr:row>
      <xdr:rowOff>17094</xdr:rowOff>
    </xdr:to>
    <xdr:sp macro="" textlink="">
      <xdr:nvSpPr>
        <xdr:cNvPr id="138" name="楕円 137"/>
        <xdr:cNvSpPr/>
      </xdr:nvSpPr>
      <xdr:spPr bwMode="auto">
        <a:xfrm>
          <a:off x="4254500" y="618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27271</xdr:rowOff>
    </xdr:from>
    <xdr:ext cx="762000" cy="259045"/>
    <xdr:sp macro="" textlink="">
      <xdr:nvSpPr>
        <xdr:cNvPr id="139" name="テキスト ボックス 138"/>
        <xdr:cNvSpPr txBox="1"/>
      </xdr:nvSpPr>
      <xdr:spPr>
        <a:xfrm>
          <a:off x="3924300" y="595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268986</xdr:rowOff>
    </xdr:from>
    <xdr:to>
      <xdr:col>19</xdr:col>
      <xdr:colOff>38100</xdr:colOff>
      <xdr:row>34</xdr:row>
      <xdr:rowOff>27686</xdr:rowOff>
    </xdr:to>
    <xdr:sp macro="" textlink="">
      <xdr:nvSpPr>
        <xdr:cNvPr id="140" name="楕円 139"/>
        <xdr:cNvSpPr/>
      </xdr:nvSpPr>
      <xdr:spPr bwMode="auto">
        <a:xfrm>
          <a:off x="3556000" y="619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37863</xdr:rowOff>
    </xdr:from>
    <xdr:ext cx="762000" cy="259045"/>
    <xdr:sp macro="" textlink="">
      <xdr:nvSpPr>
        <xdr:cNvPr id="141" name="テキスト ボックス 140"/>
        <xdr:cNvSpPr txBox="1"/>
      </xdr:nvSpPr>
      <xdr:spPr>
        <a:xfrm>
          <a:off x="3225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299885</xdr:rowOff>
    </xdr:from>
    <xdr:to>
      <xdr:col>15</xdr:col>
      <xdr:colOff>101600</xdr:colOff>
      <xdr:row>34</xdr:row>
      <xdr:rowOff>58585</xdr:rowOff>
    </xdr:to>
    <xdr:sp macro="" textlink="">
      <xdr:nvSpPr>
        <xdr:cNvPr id="142" name="楕円 141"/>
        <xdr:cNvSpPr/>
      </xdr:nvSpPr>
      <xdr:spPr bwMode="auto">
        <a:xfrm>
          <a:off x="2857500" y="622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68762</xdr:rowOff>
    </xdr:from>
    <xdr:ext cx="762000" cy="259045"/>
    <xdr:sp macro="" textlink="">
      <xdr:nvSpPr>
        <xdr:cNvPr id="143" name="テキスト ボックス 142"/>
        <xdr:cNvSpPr txBox="1"/>
      </xdr:nvSpPr>
      <xdr:spPr>
        <a:xfrm>
          <a:off x="2527300" y="59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18885</xdr:rowOff>
    </xdr:from>
    <xdr:to>
      <xdr:col>24</xdr:col>
      <xdr:colOff>63500</xdr:colOff>
      <xdr:row>37</xdr:row>
      <xdr:rowOff>31201</xdr:rowOff>
    </xdr:to>
    <xdr:cxnSp macro="">
      <xdr:nvCxnSpPr>
        <xdr:cNvPr id="65" name="直線コネクタ 64"/>
        <xdr:cNvCxnSpPr/>
      </xdr:nvCxnSpPr>
      <xdr:spPr>
        <a:xfrm>
          <a:off x="3797300" y="6362535"/>
          <a:ext cx="8382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128493</xdr:rowOff>
    </xdr:from>
    <xdr:ext cx="599010" cy="259045"/>
    <xdr:sp macro="" textlink="">
      <xdr:nvSpPr>
        <xdr:cNvPr id="66" name="人件費平均値テキスト"/>
        <xdr:cNvSpPr txBox="1"/>
      </xdr:nvSpPr>
      <xdr:spPr>
        <a:xfrm>
          <a:off x="4686300" y="595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151644</xdr:rowOff>
    </xdr:from>
    <xdr:to>
      <xdr:col>19</xdr:col>
      <xdr:colOff>177800</xdr:colOff>
      <xdr:row>37</xdr:row>
      <xdr:rowOff>18885</xdr:rowOff>
    </xdr:to>
    <xdr:cxnSp macro="">
      <xdr:nvCxnSpPr>
        <xdr:cNvPr id="68" name="直線コネクタ 67"/>
        <xdr:cNvCxnSpPr/>
      </xdr:nvCxnSpPr>
      <xdr:spPr>
        <a:xfrm>
          <a:off x="2908300" y="5980944"/>
          <a:ext cx="889000" cy="3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64209</xdr:rowOff>
    </xdr:from>
    <xdr:ext cx="599010" cy="259045"/>
    <xdr:sp macro="" textlink="">
      <xdr:nvSpPr>
        <xdr:cNvPr id="70" name="テキスト ボックス 69"/>
        <xdr:cNvSpPr txBox="1"/>
      </xdr:nvSpPr>
      <xdr:spPr>
        <a:xfrm>
          <a:off x="3485095" y="589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151644</xdr:rowOff>
    </xdr:from>
    <xdr:to>
      <xdr:col>15</xdr:col>
      <xdr:colOff>50800</xdr:colOff>
      <xdr:row>35</xdr:row>
      <xdr:rowOff>24257</xdr:rowOff>
    </xdr:to>
    <xdr:cxnSp macro="">
      <xdr:nvCxnSpPr>
        <xdr:cNvPr id="71" name="直線コネクタ 70"/>
        <xdr:cNvCxnSpPr/>
      </xdr:nvCxnSpPr>
      <xdr:spPr>
        <a:xfrm flipV="1">
          <a:off x="2019300" y="5980944"/>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39544</xdr:rowOff>
    </xdr:to>
    <xdr:cxnSp macro="">
      <xdr:nvCxnSpPr>
        <xdr:cNvPr id="74" name="直線コネクタ 73"/>
        <xdr:cNvCxnSpPr/>
      </xdr:nvCxnSpPr>
      <xdr:spPr>
        <a:xfrm flipV="1">
          <a:off x="1130300" y="6025007"/>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75096</xdr:rowOff>
    </xdr:from>
    <xdr:ext cx="599010" cy="259045"/>
    <xdr:sp macro="" textlink="">
      <xdr:nvSpPr>
        <xdr:cNvPr id="76" name="テキスト ボックス 75"/>
        <xdr:cNvSpPr txBox="1"/>
      </xdr:nvSpPr>
      <xdr:spPr>
        <a:xfrm>
          <a:off x="1719795" y="57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59725</xdr:rowOff>
    </xdr:from>
    <xdr:to>
      <xdr:col>6</xdr:col>
      <xdr:colOff>38100</xdr:colOff>
      <xdr:row>33</xdr:row>
      <xdr:rowOff>161325</xdr:rowOff>
    </xdr:to>
    <xdr:sp macro="" textlink="">
      <xdr:nvSpPr>
        <xdr:cNvPr id="77" name="フローチャート: 判断 76"/>
        <xdr:cNvSpPr/>
      </xdr:nvSpPr>
      <xdr:spPr>
        <a:xfrm>
          <a:off x="1079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6402</xdr:rowOff>
    </xdr:from>
    <xdr:ext cx="599010" cy="259045"/>
    <xdr:sp macro="" textlink="">
      <xdr:nvSpPr>
        <xdr:cNvPr id="78" name="テキスト ボックス 77"/>
        <xdr:cNvSpPr txBox="1"/>
      </xdr:nvSpPr>
      <xdr:spPr>
        <a:xfrm>
          <a:off x="830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151851</xdr:rowOff>
    </xdr:from>
    <xdr:to>
      <xdr:col>24</xdr:col>
      <xdr:colOff>114300</xdr:colOff>
      <xdr:row>37</xdr:row>
      <xdr:rowOff>82001</xdr:rowOff>
    </xdr:to>
    <xdr:sp macro="" textlink="">
      <xdr:nvSpPr>
        <xdr:cNvPr id="84" name="楕円 83"/>
        <xdr:cNvSpPr/>
      </xdr:nvSpPr>
      <xdr:spPr>
        <a:xfrm>
          <a:off x="4584700" y="63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130278</xdr:rowOff>
    </xdr:from>
    <xdr:ext cx="599010" cy="259045"/>
    <xdr:sp macro="" textlink="">
      <xdr:nvSpPr>
        <xdr:cNvPr id="85" name="人件費該当値テキスト"/>
        <xdr:cNvSpPr txBox="1"/>
      </xdr:nvSpPr>
      <xdr:spPr>
        <a:xfrm>
          <a:off x="4686300" y="63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139535</xdr:rowOff>
    </xdr:from>
    <xdr:to>
      <xdr:col>20</xdr:col>
      <xdr:colOff>38100</xdr:colOff>
      <xdr:row>37</xdr:row>
      <xdr:rowOff>69685</xdr:rowOff>
    </xdr:to>
    <xdr:sp macro="" textlink="">
      <xdr:nvSpPr>
        <xdr:cNvPr id="86" name="楕円 85"/>
        <xdr:cNvSpPr/>
      </xdr:nvSpPr>
      <xdr:spPr>
        <a:xfrm>
          <a:off x="3746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60812</xdr:rowOff>
    </xdr:from>
    <xdr:ext cx="599010" cy="259045"/>
    <xdr:sp macro="" textlink="">
      <xdr:nvSpPr>
        <xdr:cNvPr id="87" name="テキスト ボックス 86"/>
        <xdr:cNvSpPr txBox="1"/>
      </xdr:nvSpPr>
      <xdr:spPr>
        <a:xfrm>
          <a:off x="3485095" y="640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100844</xdr:rowOff>
    </xdr:from>
    <xdr:to>
      <xdr:col>15</xdr:col>
      <xdr:colOff>101600</xdr:colOff>
      <xdr:row>35</xdr:row>
      <xdr:rowOff>30994</xdr:rowOff>
    </xdr:to>
    <xdr:sp macro="" textlink="">
      <xdr:nvSpPr>
        <xdr:cNvPr id="88" name="楕円 87"/>
        <xdr:cNvSpPr/>
      </xdr:nvSpPr>
      <xdr:spPr>
        <a:xfrm>
          <a:off x="2857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47521</xdr:rowOff>
    </xdr:from>
    <xdr:ext cx="599010" cy="259045"/>
    <xdr:sp macro="" textlink="">
      <xdr:nvSpPr>
        <xdr:cNvPr id="89" name="テキスト ボックス 88"/>
        <xdr:cNvSpPr txBox="1"/>
      </xdr:nvSpPr>
      <xdr:spPr>
        <a:xfrm>
          <a:off x="2608795" y="57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90" name="楕円 89"/>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66184</xdr:rowOff>
    </xdr:from>
    <xdr:ext cx="599010" cy="259045"/>
    <xdr:sp macro="" textlink="">
      <xdr:nvSpPr>
        <xdr:cNvPr id="91" name="テキスト ボックス 90"/>
        <xdr:cNvSpPr txBox="1"/>
      </xdr:nvSpPr>
      <xdr:spPr>
        <a:xfrm>
          <a:off x="1719795" y="60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160194</xdr:rowOff>
    </xdr:from>
    <xdr:to>
      <xdr:col>6</xdr:col>
      <xdr:colOff>38100</xdr:colOff>
      <xdr:row>35</xdr:row>
      <xdr:rowOff>90344</xdr:rowOff>
    </xdr:to>
    <xdr:sp macro="" textlink="">
      <xdr:nvSpPr>
        <xdr:cNvPr id="92" name="楕円 91"/>
        <xdr:cNvSpPr/>
      </xdr:nvSpPr>
      <xdr:spPr>
        <a:xfrm>
          <a:off x="1079500" y="59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81471</xdr:rowOff>
    </xdr:from>
    <xdr:ext cx="599010" cy="259045"/>
    <xdr:sp macro="" textlink="">
      <xdr:nvSpPr>
        <xdr:cNvPr id="93" name="テキスト ボックス 92"/>
        <xdr:cNvSpPr txBox="1"/>
      </xdr:nvSpPr>
      <xdr:spPr>
        <a:xfrm>
          <a:off x="830795" y="608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72766</xdr:rowOff>
    </xdr:from>
    <xdr:to>
      <xdr:col>24</xdr:col>
      <xdr:colOff>62865</xdr:colOff>
      <xdr:row>57</xdr:row>
      <xdr:rowOff>133299</xdr:rowOff>
    </xdr:to>
    <xdr:cxnSp macro="">
      <xdr:nvCxnSpPr>
        <xdr:cNvPr id="114" name="直線コネクタ 113"/>
        <xdr:cNvCxnSpPr/>
      </xdr:nvCxnSpPr>
      <xdr:spPr>
        <a:xfrm flipV="1">
          <a:off x="4633595" y="8645266"/>
          <a:ext cx="1270" cy="1260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5" name="物件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6" name="直線コネクタ 115"/>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19443</xdr:rowOff>
    </xdr:from>
    <xdr:ext cx="534377" cy="259045"/>
    <xdr:sp macro="" textlink="">
      <xdr:nvSpPr>
        <xdr:cNvPr id="117" name="物件費最大値テキスト"/>
        <xdr:cNvSpPr txBox="1"/>
      </xdr:nvSpPr>
      <xdr:spPr>
        <a:xfrm>
          <a:off x="4686300" y="8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72766</xdr:rowOff>
    </xdr:from>
    <xdr:to>
      <xdr:col>24</xdr:col>
      <xdr:colOff>152400</xdr:colOff>
      <xdr:row>50</xdr:row>
      <xdr:rowOff>72766</xdr:rowOff>
    </xdr:to>
    <xdr:cxnSp macro="">
      <xdr:nvCxnSpPr>
        <xdr:cNvPr id="118" name="直線コネクタ 117"/>
        <xdr:cNvCxnSpPr/>
      </xdr:nvCxnSpPr>
      <xdr:spPr>
        <a:xfrm>
          <a:off x="4546600" y="864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133299</xdr:rowOff>
    </xdr:from>
    <xdr:to>
      <xdr:col>24</xdr:col>
      <xdr:colOff>63500</xdr:colOff>
      <xdr:row>58</xdr:row>
      <xdr:rowOff>60330</xdr:rowOff>
    </xdr:to>
    <xdr:cxnSp macro="">
      <xdr:nvCxnSpPr>
        <xdr:cNvPr id="119" name="直線コネクタ 118"/>
        <xdr:cNvCxnSpPr/>
      </xdr:nvCxnSpPr>
      <xdr:spPr>
        <a:xfrm flipV="1">
          <a:off x="3797300" y="9905949"/>
          <a:ext cx="8382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171213</xdr:rowOff>
    </xdr:from>
    <xdr:ext cx="534377" cy="259045"/>
    <xdr:sp macro="" textlink="">
      <xdr:nvSpPr>
        <xdr:cNvPr id="120" name="物件費平均値テキスト"/>
        <xdr:cNvSpPr txBox="1"/>
      </xdr:nvSpPr>
      <xdr:spPr>
        <a:xfrm>
          <a:off x="4686300" y="9429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148336</xdr:rowOff>
    </xdr:from>
    <xdr:to>
      <xdr:col>24</xdr:col>
      <xdr:colOff>114300</xdr:colOff>
      <xdr:row>56</xdr:row>
      <xdr:rowOff>78486</xdr:rowOff>
    </xdr:to>
    <xdr:sp macro="" textlink="">
      <xdr:nvSpPr>
        <xdr:cNvPr id="121" name="フローチャート: 判断 120"/>
        <xdr:cNvSpPr/>
      </xdr:nvSpPr>
      <xdr:spPr>
        <a:xfrm>
          <a:off x="45847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60330</xdr:rowOff>
    </xdr:from>
    <xdr:to>
      <xdr:col>19</xdr:col>
      <xdr:colOff>177800</xdr:colOff>
      <xdr:row>58</xdr:row>
      <xdr:rowOff>99192</xdr:rowOff>
    </xdr:to>
    <xdr:cxnSp macro="">
      <xdr:nvCxnSpPr>
        <xdr:cNvPr id="122" name="直線コネクタ 121"/>
        <xdr:cNvCxnSpPr/>
      </xdr:nvCxnSpPr>
      <xdr:spPr>
        <a:xfrm flipV="1">
          <a:off x="2908300" y="100044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167081</xdr:rowOff>
    </xdr:from>
    <xdr:to>
      <xdr:col>20</xdr:col>
      <xdr:colOff>38100</xdr:colOff>
      <xdr:row>56</xdr:row>
      <xdr:rowOff>97231</xdr:rowOff>
    </xdr:to>
    <xdr:sp macro="" textlink="">
      <xdr:nvSpPr>
        <xdr:cNvPr id="123" name="フローチャート: 判断 122"/>
        <xdr:cNvSpPr/>
      </xdr:nvSpPr>
      <xdr:spPr>
        <a:xfrm>
          <a:off x="3746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113758</xdr:rowOff>
    </xdr:from>
    <xdr:ext cx="534377" cy="259045"/>
    <xdr:sp macro="" textlink="">
      <xdr:nvSpPr>
        <xdr:cNvPr id="124" name="テキスト ボックス 123"/>
        <xdr:cNvSpPr txBox="1"/>
      </xdr:nvSpPr>
      <xdr:spPr>
        <a:xfrm>
          <a:off x="35174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74961</xdr:rowOff>
    </xdr:from>
    <xdr:to>
      <xdr:col>15</xdr:col>
      <xdr:colOff>50800</xdr:colOff>
      <xdr:row>58</xdr:row>
      <xdr:rowOff>99192</xdr:rowOff>
    </xdr:to>
    <xdr:cxnSp macro="">
      <xdr:nvCxnSpPr>
        <xdr:cNvPr id="125" name="直線コネクタ 124"/>
        <xdr:cNvCxnSpPr/>
      </xdr:nvCxnSpPr>
      <xdr:spPr>
        <a:xfrm>
          <a:off x="2019300" y="10019061"/>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112217</xdr:rowOff>
    </xdr:from>
    <xdr:to>
      <xdr:col>15</xdr:col>
      <xdr:colOff>101600</xdr:colOff>
      <xdr:row>57</xdr:row>
      <xdr:rowOff>42367</xdr:rowOff>
    </xdr:to>
    <xdr:sp macro="" textlink="">
      <xdr:nvSpPr>
        <xdr:cNvPr id="126" name="フローチャート: 判断 125"/>
        <xdr:cNvSpPr/>
      </xdr:nvSpPr>
      <xdr:spPr>
        <a:xfrm>
          <a:off x="2857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58894</xdr:rowOff>
    </xdr:from>
    <xdr:ext cx="534377" cy="259045"/>
    <xdr:sp macro="" textlink="">
      <xdr:nvSpPr>
        <xdr:cNvPr id="127" name="テキスト ボックス 126"/>
        <xdr:cNvSpPr txBox="1"/>
      </xdr:nvSpPr>
      <xdr:spPr>
        <a:xfrm>
          <a:off x="2641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61885</xdr:rowOff>
    </xdr:from>
    <xdr:to>
      <xdr:col>10</xdr:col>
      <xdr:colOff>114300</xdr:colOff>
      <xdr:row>58</xdr:row>
      <xdr:rowOff>74961</xdr:rowOff>
    </xdr:to>
    <xdr:cxnSp macro="">
      <xdr:nvCxnSpPr>
        <xdr:cNvPr id="128" name="直線コネクタ 127"/>
        <xdr:cNvCxnSpPr/>
      </xdr:nvCxnSpPr>
      <xdr:spPr>
        <a:xfrm>
          <a:off x="1130300" y="1000598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81311</xdr:rowOff>
    </xdr:from>
    <xdr:to>
      <xdr:col>10</xdr:col>
      <xdr:colOff>165100</xdr:colOff>
      <xdr:row>57</xdr:row>
      <xdr:rowOff>11461</xdr:rowOff>
    </xdr:to>
    <xdr:sp macro="" textlink="">
      <xdr:nvSpPr>
        <xdr:cNvPr id="129" name="フローチャート: 判断 128"/>
        <xdr:cNvSpPr/>
      </xdr:nvSpPr>
      <xdr:spPr>
        <a:xfrm>
          <a:off x="1968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27988</xdr:rowOff>
    </xdr:from>
    <xdr:ext cx="534377" cy="259045"/>
    <xdr:sp macro="" textlink="">
      <xdr:nvSpPr>
        <xdr:cNvPr id="130" name="テキスト ボックス 129"/>
        <xdr:cNvSpPr txBox="1"/>
      </xdr:nvSpPr>
      <xdr:spPr>
        <a:xfrm>
          <a:off x="1752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164978</xdr:rowOff>
    </xdr:from>
    <xdr:to>
      <xdr:col>6</xdr:col>
      <xdr:colOff>38100</xdr:colOff>
      <xdr:row>56</xdr:row>
      <xdr:rowOff>95128</xdr:rowOff>
    </xdr:to>
    <xdr:sp macro="" textlink="">
      <xdr:nvSpPr>
        <xdr:cNvPr id="131" name="フローチャート: 判断 130"/>
        <xdr:cNvSpPr/>
      </xdr:nvSpPr>
      <xdr:spPr>
        <a:xfrm>
          <a:off x="1079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111655</xdr:rowOff>
    </xdr:from>
    <xdr:ext cx="534377" cy="259045"/>
    <xdr:sp macro="" textlink="">
      <xdr:nvSpPr>
        <xdr:cNvPr id="132" name="テキスト ボックス 131"/>
        <xdr:cNvSpPr txBox="1"/>
      </xdr:nvSpPr>
      <xdr:spPr>
        <a:xfrm>
          <a:off x="863111" y="93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82499</xdr:rowOff>
    </xdr:from>
    <xdr:to>
      <xdr:col>24</xdr:col>
      <xdr:colOff>114300</xdr:colOff>
      <xdr:row>58</xdr:row>
      <xdr:rowOff>12649</xdr:rowOff>
    </xdr:to>
    <xdr:sp macro="" textlink="">
      <xdr:nvSpPr>
        <xdr:cNvPr id="138" name="楕円 137"/>
        <xdr:cNvSpPr/>
      </xdr:nvSpPr>
      <xdr:spPr>
        <a:xfrm>
          <a:off x="45847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168876</xdr:rowOff>
    </xdr:from>
    <xdr:ext cx="534377" cy="259045"/>
    <xdr:sp macro="" textlink="">
      <xdr:nvSpPr>
        <xdr:cNvPr id="139" name="物件費該当値テキスト"/>
        <xdr:cNvSpPr txBox="1"/>
      </xdr:nvSpPr>
      <xdr:spPr>
        <a:xfrm>
          <a:off x="4686300" y="97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9530</xdr:rowOff>
    </xdr:from>
    <xdr:to>
      <xdr:col>20</xdr:col>
      <xdr:colOff>38100</xdr:colOff>
      <xdr:row>58</xdr:row>
      <xdr:rowOff>111130</xdr:rowOff>
    </xdr:to>
    <xdr:sp macro="" textlink="">
      <xdr:nvSpPr>
        <xdr:cNvPr id="140" name="楕円 139"/>
        <xdr:cNvSpPr/>
      </xdr:nvSpPr>
      <xdr:spPr>
        <a:xfrm>
          <a:off x="3746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102257</xdr:rowOff>
    </xdr:from>
    <xdr:ext cx="534377" cy="259045"/>
    <xdr:sp macro="" textlink="">
      <xdr:nvSpPr>
        <xdr:cNvPr id="141" name="テキスト ボックス 140"/>
        <xdr:cNvSpPr txBox="1"/>
      </xdr:nvSpPr>
      <xdr:spPr>
        <a:xfrm>
          <a:off x="3517411" y="100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48392</xdr:rowOff>
    </xdr:from>
    <xdr:to>
      <xdr:col>15</xdr:col>
      <xdr:colOff>101600</xdr:colOff>
      <xdr:row>58</xdr:row>
      <xdr:rowOff>149992</xdr:rowOff>
    </xdr:to>
    <xdr:sp macro="" textlink="">
      <xdr:nvSpPr>
        <xdr:cNvPr id="142" name="楕円 141"/>
        <xdr:cNvSpPr/>
      </xdr:nvSpPr>
      <xdr:spPr>
        <a:xfrm>
          <a:off x="2857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141119</xdr:rowOff>
    </xdr:from>
    <xdr:ext cx="534377" cy="259045"/>
    <xdr:sp macro="" textlink="">
      <xdr:nvSpPr>
        <xdr:cNvPr id="143" name="テキスト ボックス 142"/>
        <xdr:cNvSpPr txBox="1"/>
      </xdr:nvSpPr>
      <xdr:spPr>
        <a:xfrm>
          <a:off x="2641111" y="1008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24161</xdr:rowOff>
    </xdr:from>
    <xdr:to>
      <xdr:col>10</xdr:col>
      <xdr:colOff>165100</xdr:colOff>
      <xdr:row>58</xdr:row>
      <xdr:rowOff>125761</xdr:rowOff>
    </xdr:to>
    <xdr:sp macro="" textlink="">
      <xdr:nvSpPr>
        <xdr:cNvPr id="144" name="楕円 143"/>
        <xdr:cNvSpPr/>
      </xdr:nvSpPr>
      <xdr:spPr>
        <a:xfrm>
          <a:off x="1968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116888</xdr:rowOff>
    </xdr:from>
    <xdr:ext cx="534377" cy="259045"/>
    <xdr:sp macro="" textlink="">
      <xdr:nvSpPr>
        <xdr:cNvPr id="145" name="テキスト ボックス 144"/>
        <xdr:cNvSpPr txBox="1"/>
      </xdr:nvSpPr>
      <xdr:spPr>
        <a:xfrm>
          <a:off x="1752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11085</xdr:rowOff>
    </xdr:from>
    <xdr:to>
      <xdr:col>6</xdr:col>
      <xdr:colOff>38100</xdr:colOff>
      <xdr:row>58</xdr:row>
      <xdr:rowOff>112685</xdr:rowOff>
    </xdr:to>
    <xdr:sp macro="" textlink="">
      <xdr:nvSpPr>
        <xdr:cNvPr id="146" name="楕円 145"/>
        <xdr:cNvSpPr/>
      </xdr:nvSpPr>
      <xdr:spPr>
        <a:xfrm>
          <a:off x="1079500" y="99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103812</xdr:rowOff>
    </xdr:from>
    <xdr:ext cx="534377" cy="259045"/>
    <xdr:sp macro="" textlink="">
      <xdr:nvSpPr>
        <xdr:cNvPr id="147" name="テキスト ボックス 146"/>
        <xdr:cNvSpPr txBox="1"/>
      </xdr:nvSpPr>
      <xdr:spPr>
        <a:xfrm>
          <a:off x="863111" y="10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0" name="直線コネクタ 169"/>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1"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2" name="直線コネクタ 171"/>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3"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4" name="直線コネクタ 173"/>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73596</xdr:rowOff>
    </xdr:from>
    <xdr:to>
      <xdr:col>24</xdr:col>
      <xdr:colOff>63500</xdr:colOff>
      <xdr:row>75</xdr:row>
      <xdr:rowOff>84836</xdr:rowOff>
    </xdr:to>
    <xdr:cxnSp macro="">
      <xdr:nvCxnSpPr>
        <xdr:cNvPr id="175" name="直線コネクタ 174"/>
        <xdr:cNvCxnSpPr/>
      </xdr:nvCxnSpPr>
      <xdr:spPr>
        <a:xfrm>
          <a:off x="3797300" y="12932346"/>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15130</xdr:rowOff>
    </xdr:from>
    <xdr:ext cx="469744" cy="259045"/>
    <xdr:sp macro="" textlink="">
      <xdr:nvSpPr>
        <xdr:cNvPr id="176" name="維持補修費平均値テキスト"/>
        <xdr:cNvSpPr txBox="1"/>
      </xdr:nvSpPr>
      <xdr:spPr>
        <a:xfrm>
          <a:off x="4686300" y="12873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77" name="フローチャート: 判断 176"/>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73596</xdr:rowOff>
    </xdr:from>
    <xdr:to>
      <xdr:col>19</xdr:col>
      <xdr:colOff>177800</xdr:colOff>
      <xdr:row>75</xdr:row>
      <xdr:rowOff>168466</xdr:rowOff>
    </xdr:to>
    <xdr:cxnSp macro="">
      <xdr:nvCxnSpPr>
        <xdr:cNvPr id="178" name="直線コネクタ 177"/>
        <xdr:cNvCxnSpPr/>
      </xdr:nvCxnSpPr>
      <xdr:spPr>
        <a:xfrm flipV="1">
          <a:off x="2908300" y="12932346"/>
          <a:ext cx="8890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79" name="フローチャート: 判断 178"/>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0" name="テキスト ボックス 179"/>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168466</xdr:rowOff>
    </xdr:from>
    <xdr:to>
      <xdr:col>15</xdr:col>
      <xdr:colOff>50800</xdr:colOff>
      <xdr:row>76</xdr:row>
      <xdr:rowOff>76836</xdr:rowOff>
    </xdr:to>
    <xdr:cxnSp macro="">
      <xdr:nvCxnSpPr>
        <xdr:cNvPr id="181" name="直線コネクタ 180"/>
        <xdr:cNvCxnSpPr/>
      </xdr:nvCxnSpPr>
      <xdr:spPr>
        <a:xfrm flipV="1">
          <a:off x="2019300" y="13027216"/>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2" name="フローチャート: 判断 181"/>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16146</xdr:rowOff>
    </xdr:from>
    <xdr:ext cx="469744" cy="259045"/>
    <xdr:sp macro="" textlink="">
      <xdr:nvSpPr>
        <xdr:cNvPr id="183" name="テキスト ボックス 182"/>
        <xdr:cNvSpPr txBox="1"/>
      </xdr:nvSpPr>
      <xdr:spPr>
        <a:xfrm>
          <a:off x="2673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76836</xdr:rowOff>
    </xdr:from>
    <xdr:to>
      <xdr:col>10</xdr:col>
      <xdr:colOff>114300</xdr:colOff>
      <xdr:row>77</xdr:row>
      <xdr:rowOff>22924</xdr:rowOff>
    </xdr:to>
    <xdr:cxnSp macro="">
      <xdr:nvCxnSpPr>
        <xdr:cNvPr id="184" name="直線コネクタ 183"/>
        <xdr:cNvCxnSpPr/>
      </xdr:nvCxnSpPr>
      <xdr:spPr>
        <a:xfrm flipV="1">
          <a:off x="1130300" y="13107036"/>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5" name="フローチャート: 判断 184"/>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53103</xdr:rowOff>
    </xdr:from>
    <xdr:ext cx="469744" cy="259045"/>
    <xdr:sp macro="" textlink="">
      <xdr:nvSpPr>
        <xdr:cNvPr id="186" name="テキスト ボックス 185"/>
        <xdr:cNvSpPr txBox="1"/>
      </xdr:nvSpPr>
      <xdr:spPr>
        <a:xfrm>
          <a:off x="1784428"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87" name="フローチャート: 判断 186"/>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88" name="テキスト ボックス 187"/>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34036</xdr:rowOff>
    </xdr:from>
    <xdr:to>
      <xdr:col>24</xdr:col>
      <xdr:colOff>114300</xdr:colOff>
      <xdr:row>75</xdr:row>
      <xdr:rowOff>135636</xdr:rowOff>
    </xdr:to>
    <xdr:sp macro="" textlink="">
      <xdr:nvSpPr>
        <xdr:cNvPr id="194" name="楕円 193"/>
        <xdr:cNvSpPr/>
      </xdr:nvSpPr>
      <xdr:spPr>
        <a:xfrm>
          <a:off x="4584700" y="128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56913</xdr:rowOff>
    </xdr:from>
    <xdr:ext cx="469744" cy="259045"/>
    <xdr:sp macro="" textlink="">
      <xdr:nvSpPr>
        <xdr:cNvPr id="195" name="維持補修費該当値テキスト"/>
        <xdr:cNvSpPr txBox="1"/>
      </xdr:nvSpPr>
      <xdr:spPr>
        <a:xfrm>
          <a:off x="4686300"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22796</xdr:rowOff>
    </xdr:from>
    <xdr:to>
      <xdr:col>20</xdr:col>
      <xdr:colOff>38100</xdr:colOff>
      <xdr:row>75</xdr:row>
      <xdr:rowOff>124396</xdr:rowOff>
    </xdr:to>
    <xdr:sp macro="" textlink="">
      <xdr:nvSpPr>
        <xdr:cNvPr id="196" name="楕円 195"/>
        <xdr:cNvSpPr/>
      </xdr:nvSpPr>
      <xdr:spPr>
        <a:xfrm>
          <a:off x="3746500" y="128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115524</xdr:rowOff>
    </xdr:from>
    <xdr:ext cx="469744" cy="259045"/>
    <xdr:sp macro="" textlink="">
      <xdr:nvSpPr>
        <xdr:cNvPr id="197" name="テキスト ボックス 196"/>
        <xdr:cNvSpPr txBox="1"/>
      </xdr:nvSpPr>
      <xdr:spPr>
        <a:xfrm>
          <a:off x="35497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117666</xdr:rowOff>
    </xdr:from>
    <xdr:to>
      <xdr:col>15</xdr:col>
      <xdr:colOff>101600</xdr:colOff>
      <xdr:row>76</xdr:row>
      <xdr:rowOff>47816</xdr:rowOff>
    </xdr:to>
    <xdr:sp macro="" textlink="">
      <xdr:nvSpPr>
        <xdr:cNvPr id="198" name="楕円 197"/>
        <xdr:cNvSpPr/>
      </xdr:nvSpPr>
      <xdr:spPr>
        <a:xfrm>
          <a:off x="2857500" y="129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38943</xdr:rowOff>
    </xdr:from>
    <xdr:ext cx="469744" cy="259045"/>
    <xdr:sp macro="" textlink="">
      <xdr:nvSpPr>
        <xdr:cNvPr id="199" name="テキスト ボックス 198"/>
        <xdr:cNvSpPr txBox="1"/>
      </xdr:nvSpPr>
      <xdr:spPr>
        <a:xfrm>
          <a:off x="2673428" y="1306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26036</xdr:rowOff>
    </xdr:from>
    <xdr:to>
      <xdr:col>10</xdr:col>
      <xdr:colOff>165100</xdr:colOff>
      <xdr:row>76</xdr:row>
      <xdr:rowOff>127636</xdr:rowOff>
    </xdr:to>
    <xdr:sp macro="" textlink="">
      <xdr:nvSpPr>
        <xdr:cNvPr id="200" name="楕円 199"/>
        <xdr:cNvSpPr/>
      </xdr:nvSpPr>
      <xdr:spPr>
        <a:xfrm>
          <a:off x="1968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118763</xdr:rowOff>
    </xdr:from>
    <xdr:ext cx="469744" cy="259045"/>
    <xdr:sp macro="" textlink="">
      <xdr:nvSpPr>
        <xdr:cNvPr id="201" name="テキスト ボックス 200"/>
        <xdr:cNvSpPr txBox="1"/>
      </xdr:nvSpPr>
      <xdr:spPr>
        <a:xfrm>
          <a:off x="1784428"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143574</xdr:rowOff>
    </xdr:from>
    <xdr:to>
      <xdr:col>6</xdr:col>
      <xdr:colOff>38100</xdr:colOff>
      <xdr:row>77</xdr:row>
      <xdr:rowOff>73724</xdr:rowOff>
    </xdr:to>
    <xdr:sp macro="" textlink="">
      <xdr:nvSpPr>
        <xdr:cNvPr id="202" name="楕円 201"/>
        <xdr:cNvSpPr/>
      </xdr:nvSpPr>
      <xdr:spPr>
        <a:xfrm>
          <a:off x="1079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64851</xdr:rowOff>
    </xdr:from>
    <xdr:ext cx="469744" cy="259045"/>
    <xdr:sp macro="" textlink="">
      <xdr:nvSpPr>
        <xdr:cNvPr id="203" name="テキスト ボックス 202"/>
        <xdr:cNvSpPr txBox="1"/>
      </xdr:nvSpPr>
      <xdr:spPr>
        <a:xfrm>
          <a:off x="895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4" name="テキスト ボックス 213"/>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4" name="直線コネクタ 223"/>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5"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26" name="直線コネクタ 225"/>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27"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28" name="直線コネクタ 227"/>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138602</xdr:rowOff>
    </xdr:from>
    <xdr:to>
      <xdr:col>24</xdr:col>
      <xdr:colOff>63500</xdr:colOff>
      <xdr:row>95</xdr:row>
      <xdr:rowOff>40762</xdr:rowOff>
    </xdr:to>
    <xdr:cxnSp macro="">
      <xdr:nvCxnSpPr>
        <xdr:cNvPr id="229" name="直線コネクタ 228"/>
        <xdr:cNvCxnSpPr/>
      </xdr:nvCxnSpPr>
      <xdr:spPr>
        <a:xfrm>
          <a:off x="3797300" y="16254902"/>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30"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1" name="フローチャート: 判断 230"/>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137322</xdr:rowOff>
    </xdr:from>
    <xdr:to>
      <xdr:col>19</xdr:col>
      <xdr:colOff>177800</xdr:colOff>
      <xdr:row>94</xdr:row>
      <xdr:rowOff>138602</xdr:rowOff>
    </xdr:to>
    <xdr:cxnSp macro="">
      <xdr:nvCxnSpPr>
        <xdr:cNvPr id="232" name="直線コネクタ 231"/>
        <xdr:cNvCxnSpPr/>
      </xdr:nvCxnSpPr>
      <xdr:spPr>
        <a:xfrm>
          <a:off x="2908300" y="1625362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3" name="フローチャート: 判断 232"/>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4" name="テキスト ボックス 233"/>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137322</xdr:rowOff>
    </xdr:from>
    <xdr:to>
      <xdr:col>15</xdr:col>
      <xdr:colOff>50800</xdr:colOff>
      <xdr:row>94</xdr:row>
      <xdr:rowOff>139334</xdr:rowOff>
    </xdr:to>
    <xdr:cxnSp macro="">
      <xdr:nvCxnSpPr>
        <xdr:cNvPr id="235" name="直線コネクタ 234"/>
        <xdr:cNvCxnSpPr/>
      </xdr:nvCxnSpPr>
      <xdr:spPr>
        <a:xfrm flipV="1">
          <a:off x="2019300" y="1625362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36" name="フローチャート: 判断 235"/>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67876</xdr:rowOff>
    </xdr:from>
    <xdr:ext cx="469744" cy="259045"/>
    <xdr:sp macro="" textlink="">
      <xdr:nvSpPr>
        <xdr:cNvPr id="237" name="テキスト ボックス 236"/>
        <xdr:cNvSpPr txBox="1"/>
      </xdr:nvSpPr>
      <xdr:spPr>
        <a:xfrm>
          <a:off x="2673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132476</xdr:rowOff>
    </xdr:from>
    <xdr:to>
      <xdr:col>10</xdr:col>
      <xdr:colOff>114300</xdr:colOff>
      <xdr:row>94</xdr:row>
      <xdr:rowOff>139334</xdr:rowOff>
    </xdr:to>
    <xdr:cxnSp macro="">
      <xdr:nvCxnSpPr>
        <xdr:cNvPr id="238" name="直線コネクタ 237"/>
        <xdr:cNvCxnSpPr/>
      </xdr:nvCxnSpPr>
      <xdr:spPr>
        <a:xfrm>
          <a:off x="1130300" y="162487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39" name="フローチャート: 判断 238"/>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83695</xdr:rowOff>
    </xdr:from>
    <xdr:ext cx="469744" cy="259045"/>
    <xdr:sp macro="" textlink="">
      <xdr:nvSpPr>
        <xdr:cNvPr id="240" name="テキスト ボックス 239"/>
        <xdr:cNvSpPr txBox="1"/>
      </xdr:nvSpPr>
      <xdr:spPr>
        <a:xfrm>
          <a:off x="1784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41" name="フローチャート: 判断 240"/>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40626</xdr:rowOff>
    </xdr:from>
    <xdr:ext cx="534377" cy="259045"/>
    <xdr:sp macro="" textlink="">
      <xdr:nvSpPr>
        <xdr:cNvPr id="242" name="テキスト ボックス 241"/>
        <xdr:cNvSpPr txBox="1"/>
      </xdr:nvSpPr>
      <xdr:spPr>
        <a:xfrm>
          <a:off x="863111" y="1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161412</xdr:rowOff>
    </xdr:from>
    <xdr:to>
      <xdr:col>24</xdr:col>
      <xdr:colOff>114300</xdr:colOff>
      <xdr:row>95</xdr:row>
      <xdr:rowOff>91562</xdr:rowOff>
    </xdr:to>
    <xdr:sp macro="" textlink="">
      <xdr:nvSpPr>
        <xdr:cNvPr id="248" name="楕円 247"/>
        <xdr:cNvSpPr/>
      </xdr:nvSpPr>
      <xdr:spPr>
        <a:xfrm>
          <a:off x="4584700" y="1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12839</xdr:rowOff>
    </xdr:from>
    <xdr:ext cx="534377" cy="259045"/>
    <xdr:sp macro="" textlink="">
      <xdr:nvSpPr>
        <xdr:cNvPr id="249" name="扶助費該当値テキスト"/>
        <xdr:cNvSpPr txBox="1"/>
      </xdr:nvSpPr>
      <xdr:spPr>
        <a:xfrm>
          <a:off x="4686300" y="161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87802</xdr:rowOff>
    </xdr:from>
    <xdr:to>
      <xdr:col>20</xdr:col>
      <xdr:colOff>38100</xdr:colOff>
      <xdr:row>95</xdr:row>
      <xdr:rowOff>17952</xdr:rowOff>
    </xdr:to>
    <xdr:sp macro="" textlink="">
      <xdr:nvSpPr>
        <xdr:cNvPr id="250" name="楕円 249"/>
        <xdr:cNvSpPr/>
      </xdr:nvSpPr>
      <xdr:spPr>
        <a:xfrm>
          <a:off x="3746500" y="162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34479</xdr:rowOff>
    </xdr:from>
    <xdr:ext cx="534377" cy="259045"/>
    <xdr:sp macro="" textlink="">
      <xdr:nvSpPr>
        <xdr:cNvPr id="251" name="テキスト ボックス 250"/>
        <xdr:cNvSpPr txBox="1"/>
      </xdr:nvSpPr>
      <xdr:spPr>
        <a:xfrm>
          <a:off x="3517411" y="15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86522</xdr:rowOff>
    </xdr:from>
    <xdr:to>
      <xdr:col>15</xdr:col>
      <xdr:colOff>101600</xdr:colOff>
      <xdr:row>95</xdr:row>
      <xdr:rowOff>16672</xdr:rowOff>
    </xdr:to>
    <xdr:sp macro="" textlink="">
      <xdr:nvSpPr>
        <xdr:cNvPr id="252" name="楕円 251"/>
        <xdr:cNvSpPr/>
      </xdr:nvSpPr>
      <xdr:spPr>
        <a:xfrm>
          <a:off x="2857500" y="162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33199</xdr:rowOff>
    </xdr:from>
    <xdr:ext cx="534377" cy="259045"/>
    <xdr:sp macro="" textlink="">
      <xdr:nvSpPr>
        <xdr:cNvPr id="253" name="テキスト ボックス 252"/>
        <xdr:cNvSpPr txBox="1"/>
      </xdr:nvSpPr>
      <xdr:spPr>
        <a:xfrm>
          <a:off x="2641111" y="159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88534</xdr:rowOff>
    </xdr:from>
    <xdr:to>
      <xdr:col>10</xdr:col>
      <xdr:colOff>165100</xdr:colOff>
      <xdr:row>95</xdr:row>
      <xdr:rowOff>18684</xdr:rowOff>
    </xdr:to>
    <xdr:sp macro="" textlink="">
      <xdr:nvSpPr>
        <xdr:cNvPr id="254" name="楕円 253"/>
        <xdr:cNvSpPr/>
      </xdr:nvSpPr>
      <xdr:spPr>
        <a:xfrm>
          <a:off x="1968500" y="162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35211</xdr:rowOff>
    </xdr:from>
    <xdr:ext cx="534377" cy="259045"/>
    <xdr:sp macro="" textlink="">
      <xdr:nvSpPr>
        <xdr:cNvPr id="255" name="テキスト ボックス 254"/>
        <xdr:cNvSpPr txBox="1"/>
      </xdr:nvSpPr>
      <xdr:spPr>
        <a:xfrm>
          <a:off x="1752111" y="159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81676</xdr:rowOff>
    </xdr:from>
    <xdr:to>
      <xdr:col>6</xdr:col>
      <xdr:colOff>38100</xdr:colOff>
      <xdr:row>95</xdr:row>
      <xdr:rowOff>11826</xdr:rowOff>
    </xdr:to>
    <xdr:sp macro="" textlink="">
      <xdr:nvSpPr>
        <xdr:cNvPr id="256" name="楕円 255"/>
        <xdr:cNvSpPr/>
      </xdr:nvSpPr>
      <xdr:spPr>
        <a:xfrm>
          <a:off x="1079500" y="161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28353</xdr:rowOff>
    </xdr:from>
    <xdr:ext cx="534377" cy="259045"/>
    <xdr:sp macro="" textlink="">
      <xdr:nvSpPr>
        <xdr:cNvPr id="257" name="テキスト ボックス 256"/>
        <xdr:cNvSpPr txBox="1"/>
      </xdr:nvSpPr>
      <xdr:spPr>
        <a:xfrm>
          <a:off x="863111" y="159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93294</xdr:rowOff>
    </xdr:from>
    <xdr:to>
      <xdr:col>54</xdr:col>
      <xdr:colOff>189865</xdr:colOff>
      <xdr:row>37</xdr:row>
      <xdr:rowOff>122860</xdr:rowOff>
    </xdr:to>
    <xdr:cxnSp macro="">
      <xdr:nvCxnSpPr>
        <xdr:cNvPr id="280" name="直線コネクタ 279"/>
        <xdr:cNvCxnSpPr/>
      </xdr:nvCxnSpPr>
      <xdr:spPr>
        <a:xfrm flipV="1">
          <a:off x="10475595" y="5579694"/>
          <a:ext cx="1270" cy="8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126687</xdr:rowOff>
    </xdr:from>
    <xdr:ext cx="534377" cy="259045"/>
    <xdr:sp macro="" textlink="">
      <xdr:nvSpPr>
        <xdr:cNvPr id="281" name="補助費等最小値テキスト"/>
        <xdr:cNvSpPr txBox="1"/>
      </xdr:nvSpPr>
      <xdr:spPr>
        <a:xfrm>
          <a:off x="10528300" y="64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122860</xdr:rowOff>
    </xdr:from>
    <xdr:to>
      <xdr:col>55</xdr:col>
      <xdr:colOff>88900</xdr:colOff>
      <xdr:row>37</xdr:row>
      <xdr:rowOff>122860</xdr:rowOff>
    </xdr:to>
    <xdr:cxnSp macro="">
      <xdr:nvCxnSpPr>
        <xdr:cNvPr id="282" name="直線コネクタ 281"/>
        <xdr:cNvCxnSpPr/>
      </xdr:nvCxnSpPr>
      <xdr:spPr>
        <a:xfrm>
          <a:off x="10388600" y="646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39971</xdr:rowOff>
    </xdr:from>
    <xdr:ext cx="599010" cy="259045"/>
    <xdr:sp macro="" textlink="">
      <xdr:nvSpPr>
        <xdr:cNvPr id="283" name="補助費等最大値テキスト"/>
        <xdr:cNvSpPr txBox="1"/>
      </xdr:nvSpPr>
      <xdr:spPr>
        <a:xfrm>
          <a:off x="10528300" y="535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93294</xdr:rowOff>
    </xdr:from>
    <xdr:to>
      <xdr:col>55</xdr:col>
      <xdr:colOff>88900</xdr:colOff>
      <xdr:row>32</xdr:row>
      <xdr:rowOff>93294</xdr:rowOff>
    </xdr:to>
    <xdr:cxnSp macro="">
      <xdr:nvCxnSpPr>
        <xdr:cNvPr id="284" name="直線コネクタ 283"/>
        <xdr:cNvCxnSpPr/>
      </xdr:nvCxnSpPr>
      <xdr:spPr>
        <a:xfrm>
          <a:off x="10388600" y="557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94399</xdr:rowOff>
    </xdr:from>
    <xdr:to>
      <xdr:col>55</xdr:col>
      <xdr:colOff>0</xdr:colOff>
      <xdr:row>32</xdr:row>
      <xdr:rowOff>162217</xdr:rowOff>
    </xdr:to>
    <xdr:cxnSp macro="">
      <xdr:nvCxnSpPr>
        <xdr:cNvPr id="285" name="直線コネクタ 284"/>
        <xdr:cNvCxnSpPr/>
      </xdr:nvCxnSpPr>
      <xdr:spPr>
        <a:xfrm>
          <a:off x="9639300" y="5237899"/>
          <a:ext cx="8382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155681</xdr:rowOff>
    </xdr:from>
    <xdr:ext cx="599010" cy="259045"/>
    <xdr:sp macro="" textlink="">
      <xdr:nvSpPr>
        <xdr:cNvPr id="286" name="補助費等平均値テキスト"/>
        <xdr:cNvSpPr txBox="1"/>
      </xdr:nvSpPr>
      <xdr:spPr>
        <a:xfrm>
          <a:off x="10528300" y="5813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5804</xdr:rowOff>
    </xdr:from>
    <xdr:to>
      <xdr:col>55</xdr:col>
      <xdr:colOff>50800</xdr:colOff>
      <xdr:row>34</xdr:row>
      <xdr:rowOff>107404</xdr:rowOff>
    </xdr:to>
    <xdr:sp macro="" textlink="">
      <xdr:nvSpPr>
        <xdr:cNvPr id="287" name="フローチャート: 判断 286"/>
        <xdr:cNvSpPr/>
      </xdr:nvSpPr>
      <xdr:spPr>
        <a:xfrm>
          <a:off x="10426700" y="583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94399</xdr:rowOff>
    </xdr:from>
    <xdr:to>
      <xdr:col>50</xdr:col>
      <xdr:colOff>114300</xdr:colOff>
      <xdr:row>33</xdr:row>
      <xdr:rowOff>62928</xdr:rowOff>
    </xdr:to>
    <xdr:cxnSp macro="">
      <xdr:nvCxnSpPr>
        <xdr:cNvPr id="288" name="直線コネクタ 287"/>
        <xdr:cNvCxnSpPr/>
      </xdr:nvCxnSpPr>
      <xdr:spPr>
        <a:xfrm flipV="1">
          <a:off x="8750300" y="5237899"/>
          <a:ext cx="889000" cy="4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19444</xdr:rowOff>
    </xdr:from>
    <xdr:to>
      <xdr:col>50</xdr:col>
      <xdr:colOff>165100</xdr:colOff>
      <xdr:row>32</xdr:row>
      <xdr:rowOff>121044</xdr:rowOff>
    </xdr:to>
    <xdr:sp macro="" textlink="">
      <xdr:nvSpPr>
        <xdr:cNvPr id="289" name="フローチャート: 判断 288"/>
        <xdr:cNvSpPr/>
      </xdr:nvSpPr>
      <xdr:spPr>
        <a:xfrm>
          <a:off x="9588500" y="550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112171</xdr:rowOff>
    </xdr:from>
    <xdr:ext cx="599010" cy="259045"/>
    <xdr:sp macro="" textlink="">
      <xdr:nvSpPr>
        <xdr:cNvPr id="290" name="テキスト ボックス 289"/>
        <xdr:cNvSpPr txBox="1"/>
      </xdr:nvSpPr>
      <xdr:spPr>
        <a:xfrm>
          <a:off x="9327095" y="55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61214</xdr:rowOff>
    </xdr:from>
    <xdr:to>
      <xdr:col>45</xdr:col>
      <xdr:colOff>177800</xdr:colOff>
      <xdr:row>33</xdr:row>
      <xdr:rowOff>62928</xdr:rowOff>
    </xdr:to>
    <xdr:cxnSp macro="">
      <xdr:nvCxnSpPr>
        <xdr:cNvPr id="291" name="直線コネクタ 290"/>
        <xdr:cNvCxnSpPr/>
      </xdr:nvCxnSpPr>
      <xdr:spPr>
        <a:xfrm>
          <a:off x="7861300" y="571906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133515</xdr:rowOff>
    </xdr:from>
    <xdr:to>
      <xdr:col>46</xdr:col>
      <xdr:colOff>38100</xdr:colOff>
      <xdr:row>35</xdr:row>
      <xdr:rowOff>63665</xdr:rowOff>
    </xdr:to>
    <xdr:sp macro="" textlink="">
      <xdr:nvSpPr>
        <xdr:cNvPr id="292" name="フローチャート: 判断 291"/>
        <xdr:cNvSpPr/>
      </xdr:nvSpPr>
      <xdr:spPr>
        <a:xfrm>
          <a:off x="8699500" y="596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54792</xdr:rowOff>
    </xdr:from>
    <xdr:ext cx="534377" cy="259045"/>
    <xdr:sp macro="" textlink="">
      <xdr:nvSpPr>
        <xdr:cNvPr id="293" name="テキスト ボックス 292"/>
        <xdr:cNvSpPr txBox="1"/>
      </xdr:nvSpPr>
      <xdr:spPr>
        <a:xfrm>
          <a:off x="8483111" y="60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61214</xdr:rowOff>
    </xdr:from>
    <xdr:to>
      <xdr:col>41</xdr:col>
      <xdr:colOff>50800</xdr:colOff>
      <xdr:row>36</xdr:row>
      <xdr:rowOff>108877</xdr:rowOff>
    </xdr:to>
    <xdr:cxnSp macro="">
      <xdr:nvCxnSpPr>
        <xdr:cNvPr id="294" name="直線コネクタ 293"/>
        <xdr:cNvCxnSpPr/>
      </xdr:nvCxnSpPr>
      <xdr:spPr>
        <a:xfrm flipV="1">
          <a:off x="6972300" y="5719064"/>
          <a:ext cx="889000" cy="5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90805</xdr:rowOff>
    </xdr:from>
    <xdr:to>
      <xdr:col>41</xdr:col>
      <xdr:colOff>101600</xdr:colOff>
      <xdr:row>35</xdr:row>
      <xdr:rowOff>20955</xdr:rowOff>
    </xdr:to>
    <xdr:sp macro="" textlink="">
      <xdr:nvSpPr>
        <xdr:cNvPr id="295" name="フローチャート: 判断 294"/>
        <xdr:cNvSpPr/>
      </xdr:nvSpPr>
      <xdr:spPr>
        <a:xfrm>
          <a:off x="7810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12082</xdr:rowOff>
    </xdr:from>
    <xdr:ext cx="534377" cy="259045"/>
    <xdr:sp macro="" textlink="">
      <xdr:nvSpPr>
        <xdr:cNvPr id="296" name="テキスト ボックス 295"/>
        <xdr:cNvSpPr txBox="1"/>
      </xdr:nvSpPr>
      <xdr:spPr>
        <a:xfrm>
          <a:off x="7594111" y="60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107683</xdr:rowOff>
    </xdr:from>
    <xdr:to>
      <xdr:col>36</xdr:col>
      <xdr:colOff>165100</xdr:colOff>
      <xdr:row>36</xdr:row>
      <xdr:rowOff>37833</xdr:rowOff>
    </xdr:to>
    <xdr:sp macro="" textlink="">
      <xdr:nvSpPr>
        <xdr:cNvPr id="297" name="フローチャート: 判断 296"/>
        <xdr:cNvSpPr/>
      </xdr:nvSpPr>
      <xdr:spPr>
        <a:xfrm>
          <a:off x="6921500" y="61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54360</xdr:rowOff>
    </xdr:from>
    <xdr:ext cx="534377" cy="259045"/>
    <xdr:sp macro="" textlink="">
      <xdr:nvSpPr>
        <xdr:cNvPr id="298" name="テキスト ボックス 297"/>
        <xdr:cNvSpPr txBox="1"/>
      </xdr:nvSpPr>
      <xdr:spPr>
        <a:xfrm>
          <a:off x="6705111" y="58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111417</xdr:rowOff>
    </xdr:from>
    <xdr:to>
      <xdr:col>55</xdr:col>
      <xdr:colOff>50800</xdr:colOff>
      <xdr:row>33</xdr:row>
      <xdr:rowOff>41567</xdr:rowOff>
    </xdr:to>
    <xdr:sp macro="" textlink="">
      <xdr:nvSpPr>
        <xdr:cNvPr id="304" name="楕円 303"/>
        <xdr:cNvSpPr/>
      </xdr:nvSpPr>
      <xdr:spPr>
        <a:xfrm>
          <a:off x="104267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26344</xdr:rowOff>
    </xdr:from>
    <xdr:ext cx="599010" cy="259045"/>
    <xdr:sp macro="" textlink="">
      <xdr:nvSpPr>
        <xdr:cNvPr id="305" name="補助費等該当値テキスト"/>
        <xdr:cNvSpPr txBox="1"/>
      </xdr:nvSpPr>
      <xdr:spPr>
        <a:xfrm>
          <a:off x="10528300" y="55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43599</xdr:rowOff>
    </xdr:from>
    <xdr:to>
      <xdr:col>50</xdr:col>
      <xdr:colOff>165100</xdr:colOff>
      <xdr:row>30</xdr:row>
      <xdr:rowOff>145199</xdr:rowOff>
    </xdr:to>
    <xdr:sp macro="" textlink="">
      <xdr:nvSpPr>
        <xdr:cNvPr id="306" name="楕円 305"/>
        <xdr:cNvSpPr/>
      </xdr:nvSpPr>
      <xdr:spPr>
        <a:xfrm>
          <a:off x="9588500" y="51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161726</xdr:rowOff>
    </xdr:from>
    <xdr:ext cx="599010" cy="259045"/>
    <xdr:sp macro="" textlink="">
      <xdr:nvSpPr>
        <xdr:cNvPr id="307" name="テキスト ボックス 306"/>
        <xdr:cNvSpPr txBox="1"/>
      </xdr:nvSpPr>
      <xdr:spPr>
        <a:xfrm>
          <a:off x="9327095" y="496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12128</xdr:rowOff>
    </xdr:from>
    <xdr:to>
      <xdr:col>46</xdr:col>
      <xdr:colOff>38100</xdr:colOff>
      <xdr:row>33</xdr:row>
      <xdr:rowOff>113728</xdr:rowOff>
    </xdr:to>
    <xdr:sp macro="" textlink="">
      <xdr:nvSpPr>
        <xdr:cNvPr id="308" name="楕円 307"/>
        <xdr:cNvSpPr/>
      </xdr:nvSpPr>
      <xdr:spPr>
        <a:xfrm>
          <a:off x="8699500" y="56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130255</xdr:rowOff>
    </xdr:from>
    <xdr:ext cx="599010" cy="259045"/>
    <xdr:sp macro="" textlink="">
      <xdr:nvSpPr>
        <xdr:cNvPr id="309" name="テキスト ボックス 308"/>
        <xdr:cNvSpPr txBox="1"/>
      </xdr:nvSpPr>
      <xdr:spPr>
        <a:xfrm>
          <a:off x="8450795" y="544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10414</xdr:rowOff>
    </xdr:from>
    <xdr:to>
      <xdr:col>41</xdr:col>
      <xdr:colOff>101600</xdr:colOff>
      <xdr:row>33</xdr:row>
      <xdr:rowOff>112014</xdr:rowOff>
    </xdr:to>
    <xdr:sp macro="" textlink="">
      <xdr:nvSpPr>
        <xdr:cNvPr id="310" name="楕円 309"/>
        <xdr:cNvSpPr/>
      </xdr:nvSpPr>
      <xdr:spPr>
        <a:xfrm>
          <a:off x="7810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128541</xdr:rowOff>
    </xdr:from>
    <xdr:ext cx="599010" cy="259045"/>
    <xdr:sp macro="" textlink="">
      <xdr:nvSpPr>
        <xdr:cNvPr id="311" name="テキスト ボックス 310"/>
        <xdr:cNvSpPr txBox="1"/>
      </xdr:nvSpPr>
      <xdr:spPr>
        <a:xfrm>
          <a:off x="7561795" y="544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58077</xdr:rowOff>
    </xdr:from>
    <xdr:to>
      <xdr:col>36</xdr:col>
      <xdr:colOff>165100</xdr:colOff>
      <xdr:row>36</xdr:row>
      <xdr:rowOff>159677</xdr:rowOff>
    </xdr:to>
    <xdr:sp macro="" textlink="">
      <xdr:nvSpPr>
        <xdr:cNvPr id="312" name="楕円 311"/>
        <xdr:cNvSpPr/>
      </xdr:nvSpPr>
      <xdr:spPr>
        <a:xfrm>
          <a:off x="6921500" y="62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150804</xdr:rowOff>
    </xdr:from>
    <xdr:ext cx="534377" cy="259045"/>
    <xdr:sp macro="" textlink="">
      <xdr:nvSpPr>
        <xdr:cNvPr id="313" name="テキスト ボックス 312"/>
        <xdr:cNvSpPr txBox="1"/>
      </xdr:nvSpPr>
      <xdr:spPr>
        <a:xfrm>
          <a:off x="6705111" y="63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38" name="直線コネクタ 337"/>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39"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0" name="直線コネクタ 339"/>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1"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2" name="直線コネクタ 341"/>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101850</xdr:rowOff>
    </xdr:from>
    <xdr:to>
      <xdr:col>55</xdr:col>
      <xdr:colOff>0</xdr:colOff>
      <xdr:row>55</xdr:row>
      <xdr:rowOff>162478</xdr:rowOff>
    </xdr:to>
    <xdr:cxnSp macro="">
      <xdr:nvCxnSpPr>
        <xdr:cNvPr id="343" name="直線コネクタ 342"/>
        <xdr:cNvCxnSpPr/>
      </xdr:nvCxnSpPr>
      <xdr:spPr>
        <a:xfrm flipV="1">
          <a:off x="9639300" y="9531600"/>
          <a:ext cx="838200"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4"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5" name="フローチャート: 判断 344"/>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162478</xdr:rowOff>
    </xdr:from>
    <xdr:to>
      <xdr:col>50</xdr:col>
      <xdr:colOff>114300</xdr:colOff>
      <xdr:row>55</xdr:row>
      <xdr:rowOff>166953</xdr:rowOff>
    </xdr:to>
    <xdr:cxnSp macro="">
      <xdr:nvCxnSpPr>
        <xdr:cNvPr id="346" name="直線コネクタ 345"/>
        <xdr:cNvCxnSpPr/>
      </xdr:nvCxnSpPr>
      <xdr:spPr>
        <a:xfrm flipV="1">
          <a:off x="8750300" y="9592228"/>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7" name="フローチャート: 判断 346"/>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35715</xdr:rowOff>
    </xdr:from>
    <xdr:ext cx="534377" cy="259045"/>
    <xdr:sp macro="" textlink="">
      <xdr:nvSpPr>
        <xdr:cNvPr id="348" name="テキスト ボックス 347"/>
        <xdr:cNvSpPr txBox="1"/>
      </xdr:nvSpPr>
      <xdr:spPr>
        <a:xfrm>
          <a:off x="9359411" y="96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166953</xdr:rowOff>
    </xdr:from>
    <xdr:to>
      <xdr:col>45</xdr:col>
      <xdr:colOff>177800</xdr:colOff>
      <xdr:row>56</xdr:row>
      <xdr:rowOff>93833</xdr:rowOff>
    </xdr:to>
    <xdr:cxnSp macro="">
      <xdr:nvCxnSpPr>
        <xdr:cNvPr id="349" name="直線コネクタ 348"/>
        <xdr:cNvCxnSpPr/>
      </xdr:nvCxnSpPr>
      <xdr:spPr>
        <a:xfrm flipV="1">
          <a:off x="7861300" y="9596703"/>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0" name="フローチャート: 判断 349"/>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122272</xdr:rowOff>
    </xdr:from>
    <xdr:ext cx="534377" cy="259045"/>
    <xdr:sp macro="" textlink="">
      <xdr:nvSpPr>
        <xdr:cNvPr id="351" name="テキスト ボックス 350"/>
        <xdr:cNvSpPr txBox="1"/>
      </xdr:nvSpPr>
      <xdr:spPr>
        <a:xfrm>
          <a:off x="84831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163899</xdr:rowOff>
    </xdr:from>
    <xdr:to>
      <xdr:col>41</xdr:col>
      <xdr:colOff>50800</xdr:colOff>
      <xdr:row>56</xdr:row>
      <xdr:rowOff>93833</xdr:rowOff>
    </xdr:to>
    <xdr:cxnSp macro="">
      <xdr:nvCxnSpPr>
        <xdr:cNvPr id="352" name="直線コネクタ 351"/>
        <xdr:cNvCxnSpPr/>
      </xdr:nvCxnSpPr>
      <xdr:spPr>
        <a:xfrm>
          <a:off x="6972300" y="9593649"/>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3" name="フローチャート: 判断 352"/>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27305</xdr:rowOff>
    </xdr:from>
    <xdr:ext cx="534377" cy="259045"/>
    <xdr:sp macro="" textlink="">
      <xdr:nvSpPr>
        <xdr:cNvPr id="354" name="テキスト ボックス 353"/>
        <xdr:cNvSpPr txBox="1"/>
      </xdr:nvSpPr>
      <xdr:spPr>
        <a:xfrm>
          <a:off x="7594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55" name="フローチャート: 判断 354"/>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130038</xdr:rowOff>
    </xdr:from>
    <xdr:ext cx="534377" cy="259045"/>
    <xdr:sp macro="" textlink="">
      <xdr:nvSpPr>
        <xdr:cNvPr id="356" name="テキスト ボックス 355"/>
        <xdr:cNvSpPr txBox="1"/>
      </xdr:nvSpPr>
      <xdr:spPr>
        <a:xfrm>
          <a:off x="6705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51050</xdr:rowOff>
    </xdr:from>
    <xdr:to>
      <xdr:col>55</xdr:col>
      <xdr:colOff>50800</xdr:colOff>
      <xdr:row>55</xdr:row>
      <xdr:rowOff>152650</xdr:rowOff>
    </xdr:to>
    <xdr:sp macro="" textlink="">
      <xdr:nvSpPr>
        <xdr:cNvPr id="362" name="楕円 361"/>
        <xdr:cNvSpPr/>
      </xdr:nvSpPr>
      <xdr:spPr>
        <a:xfrm>
          <a:off x="10426700" y="94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29477</xdr:rowOff>
    </xdr:from>
    <xdr:ext cx="534377" cy="259045"/>
    <xdr:sp macro="" textlink="">
      <xdr:nvSpPr>
        <xdr:cNvPr id="363" name="普通建設事業費該当値テキスト"/>
        <xdr:cNvSpPr txBox="1"/>
      </xdr:nvSpPr>
      <xdr:spPr>
        <a:xfrm>
          <a:off x="10528300" y="94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111678</xdr:rowOff>
    </xdr:from>
    <xdr:to>
      <xdr:col>50</xdr:col>
      <xdr:colOff>165100</xdr:colOff>
      <xdr:row>56</xdr:row>
      <xdr:rowOff>41828</xdr:rowOff>
    </xdr:to>
    <xdr:sp macro="" textlink="">
      <xdr:nvSpPr>
        <xdr:cNvPr id="364" name="楕円 363"/>
        <xdr:cNvSpPr/>
      </xdr:nvSpPr>
      <xdr:spPr>
        <a:xfrm>
          <a:off x="9588500" y="9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58355</xdr:rowOff>
    </xdr:from>
    <xdr:ext cx="534377" cy="259045"/>
    <xdr:sp macro="" textlink="">
      <xdr:nvSpPr>
        <xdr:cNvPr id="365" name="テキスト ボックス 364"/>
        <xdr:cNvSpPr txBox="1"/>
      </xdr:nvSpPr>
      <xdr:spPr>
        <a:xfrm>
          <a:off x="9359411" y="9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116153</xdr:rowOff>
    </xdr:from>
    <xdr:to>
      <xdr:col>46</xdr:col>
      <xdr:colOff>38100</xdr:colOff>
      <xdr:row>56</xdr:row>
      <xdr:rowOff>46303</xdr:rowOff>
    </xdr:to>
    <xdr:sp macro="" textlink="">
      <xdr:nvSpPr>
        <xdr:cNvPr id="366" name="楕円 365"/>
        <xdr:cNvSpPr/>
      </xdr:nvSpPr>
      <xdr:spPr>
        <a:xfrm>
          <a:off x="8699500" y="95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62830</xdr:rowOff>
    </xdr:from>
    <xdr:ext cx="534377" cy="259045"/>
    <xdr:sp macro="" textlink="">
      <xdr:nvSpPr>
        <xdr:cNvPr id="367" name="テキスト ボックス 366"/>
        <xdr:cNvSpPr txBox="1"/>
      </xdr:nvSpPr>
      <xdr:spPr>
        <a:xfrm>
          <a:off x="8483111" y="93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43033</xdr:rowOff>
    </xdr:from>
    <xdr:to>
      <xdr:col>41</xdr:col>
      <xdr:colOff>101600</xdr:colOff>
      <xdr:row>56</xdr:row>
      <xdr:rowOff>144633</xdr:rowOff>
    </xdr:to>
    <xdr:sp macro="" textlink="">
      <xdr:nvSpPr>
        <xdr:cNvPr id="368" name="楕円 367"/>
        <xdr:cNvSpPr/>
      </xdr:nvSpPr>
      <xdr:spPr>
        <a:xfrm>
          <a:off x="7810500" y="9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161160</xdr:rowOff>
    </xdr:from>
    <xdr:ext cx="534377" cy="259045"/>
    <xdr:sp macro="" textlink="">
      <xdr:nvSpPr>
        <xdr:cNvPr id="369" name="テキスト ボックス 368"/>
        <xdr:cNvSpPr txBox="1"/>
      </xdr:nvSpPr>
      <xdr:spPr>
        <a:xfrm>
          <a:off x="7594111" y="94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113099</xdr:rowOff>
    </xdr:from>
    <xdr:to>
      <xdr:col>36</xdr:col>
      <xdr:colOff>165100</xdr:colOff>
      <xdr:row>56</xdr:row>
      <xdr:rowOff>43249</xdr:rowOff>
    </xdr:to>
    <xdr:sp macro="" textlink="">
      <xdr:nvSpPr>
        <xdr:cNvPr id="370" name="楕円 369"/>
        <xdr:cNvSpPr/>
      </xdr:nvSpPr>
      <xdr:spPr>
        <a:xfrm>
          <a:off x="6921500" y="9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34376</xdr:rowOff>
    </xdr:from>
    <xdr:ext cx="534377" cy="259045"/>
    <xdr:sp macro="" textlink="">
      <xdr:nvSpPr>
        <xdr:cNvPr id="371" name="テキスト ボックス 370"/>
        <xdr:cNvSpPr txBox="1"/>
      </xdr:nvSpPr>
      <xdr:spPr>
        <a:xfrm>
          <a:off x="6705111" y="9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4" name="直線コネクタ 393"/>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5"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6" name="直線コネクタ 395"/>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7"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398" name="直線コネクタ 397"/>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2007</xdr:rowOff>
    </xdr:from>
    <xdr:to>
      <xdr:col>55</xdr:col>
      <xdr:colOff>0</xdr:colOff>
      <xdr:row>71</xdr:row>
      <xdr:rowOff>132309</xdr:rowOff>
    </xdr:to>
    <xdr:cxnSp macro="">
      <xdr:nvCxnSpPr>
        <xdr:cNvPr id="399" name="直線コネクタ 398"/>
        <xdr:cNvCxnSpPr/>
      </xdr:nvCxnSpPr>
      <xdr:spPr>
        <a:xfrm flipV="1">
          <a:off x="9639300" y="12003507"/>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123296</xdr:rowOff>
    </xdr:from>
    <xdr:ext cx="534377" cy="259045"/>
    <xdr:sp macro="" textlink="">
      <xdr:nvSpPr>
        <xdr:cNvPr id="400" name="普通建設事業費 （ うち新規整備　）平均値テキスト"/>
        <xdr:cNvSpPr txBox="1"/>
      </xdr:nvSpPr>
      <xdr:spPr>
        <a:xfrm>
          <a:off x="10528300" y="1263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1" name="フローチャート: 判断 400"/>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132309</xdr:rowOff>
    </xdr:from>
    <xdr:to>
      <xdr:col>50</xdr:col>
      <xdr:colOff>114300</xdr:colOff>
      <xdr:row>72</xdr:row>
      <xdr:rowOff>26200</xdr:rowOff>
    </xdr:to>
    <xdr:cxnSp macro="">
      <xdr:nvCxnSpPr>
        <xdr:cNvPr id="402" name="直線コネクタ 401"/>
        <xdr:cNvCxnSpPr/>
      </xdr:nvCxnSpPr>
      <xdr:spPr>
        <a:xfrm flipV="1">
          <a:off x="8750300" y="12305259"/>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3" name="フローチャート: 判断 402"/>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51896</xdr:rowOff>
    </xdr:from>
    <xdr:ext cx="534377" cy="259045"/>
    <xdr:sp macro="" textlink="">
      <xdr:nvSpPr>
        <xdr:cNvPr id="404" name="テキスト ボックス 403"/>
        <xdr:cNvSpPr txBox="1"/>
      </xdr:nvSpPr>
      <xdr:spPr>
        <a:xfrm>
          <a:off x="9359411" y="129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26200</xdr:rowOff>
    </xdr:from>
    <xdr:to>
      <xdr:col>45</xdr:col>
      <xdr:colOff>177800</xdr:colOff>
      <xdr:row>73</xdr:row>
      <xdr:rowOff>111811</xdr:rowOff>
    </xdr:to>
    <xdr:cxnSp macro="">
      <xdr:nvCxnSpPr>
        <xdr:cNvPr id="405" name="直線コネクタ 404"/>
        <xdr:cNvCxnSpPr/>
      </xdr:nvCxnSpPr>
      <xdr:spPr>
        <a:xfrm flipV="1">
          <a:off x="7861300" y="12370600"/>
          <a:ext cx="889000" cy="2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6" name="フローチャート: 判断 405"/>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167073</xdr:rowOff>
    </xdr:from>
    <xdr:ext cx="534377" cy="259045"/>
    <xdr:sp macro="" textlink="">
      <xdr:nvSpPr>
        <xdr:cNvPr id="407" name="テキスト ボックス 406"/>
        <xdr:cNvSpPr txBox="1"/>
      </xdr:nvSpPr>
      <xdr:spPr>
        <a:xfrm>
          <a:off x="8483111" y="130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85484</xdr:rowOff>
    </xdr:from>
    <xdr:to>
      <xdr:col>41</xdr:col>
      <xdr:colOff>50800</xdr:colOff>
      <xdr:row>73</xdr:row>
      <xdr:rowOff>111811</xdr:rowOff>
    </xdr:to>
    <xdr:cxnSp macro="">
      <xdr:nvCxnSpPr>
        <xdr:cNvPr id="408" name="直線コネクタ 407"/>
        <xdr:cNvCxnSpPr/>
      </xdr:nvCxnSpPr>
      <xdr:spPr>
        <a:xfrm>
          <a:off x="6972300" y="12429884"/>
          <a:ext cx="889000" cy="1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09" name="フローチャート: 判断 408"/>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152061</xdr:rowOff>
    </xdr:from>
    <xdr:ext cx="534377" cy="259045"/>
    <xdr:sp macro="" textlink="">
      <xdr:nvSpPr>
        <xdr:cNvPr id="410" name="テキスト ボックス 409"/>
        <xdr:cNvSpPr txBox="1"/>
      </xdr:nvSpPr>
      <xdr:spPr>
        <a:xfrm>
          <a:off x="7594111" y="12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101816</xdr:rowOff>
    </xdr:from>
    <xdr:to>
      <xdr:col>36</xdr:col>
      <xdr:colOff>165100</xdr:colOff>
      <xdr:row>72</xdr:row>
      <xdr:rowOff>31966</xdr:rowOff>
    </xdr:to>
    <xdr:sp macro="" textlink="">
      <xdr:nvSpPr>
        <xdr:cNvPr id="411" name="フローチャート: 判断 410"/>
        <xdr:cNvSpPr/>
      </xdr:nvSpPr>
      <xdr:spPr>
        <a:xfrm>
          <a:off x="6921500" y="122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48493</xdr:rowOff>
    </xdr:from>
    <xdr:ext cx="534377" cy="259045"/>
    <xdr:sp macro="" textlink="">
      <xdr:nvSpPr>
        <xdr:cNvPr id="412" name="テキスト ボックス 411"/>
        <xdr:cNvSpPr txBox="1"/>
      </xdr:nvSpPr>
      <xdr:spPr>
        <a:xfrm>
          <a:off x="6705111" y="120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122657</xdr:rowOff>
    </xdr:from>
    <xdr:to>
      <xdr:col>55</xdr:col>
      <xdr:colOff>50800</xdr:colOff>
      <xdr:row>70</xdr:row>
      <xdr:rowOff>52807</xdr:rowOff>
    </xdr:to>
    <xdr:sp macro="" textlink="">
      <xdr:nvSpPr>
        <xdr:cNvPr id="418" name="楕円 417"/>
        <xdr:cNvSpPr/>
      </xdr:nvSpPr>
      <xdr:spPr>
        <a:xfrm>
          <a:off x="10426700" y="119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75684</xdr:rowOff>
    </xdr:from>
    <xdr:ext cx="534377" cy="259045"/>
    <xdr:sp macro="" textlink="">
      <xdr:nvSpPr>
        <xdr:cNvPr id="419" name="普通建設事業費 （ うち新規整備　）該当値テキスト"/>
        <xdr:cNvSpPr txBox="1"/>
      </xdr:nvSpPr>
      <xdr:spPr>
        <a:xfrm>
          <a:off x="10528300" y="119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81509</xdr:rowOff>
    </xdr:from>
    <xdr:to>
      <xdr:col>50</xdr:col>
      <xdr:colOff>165100</xdr:colOff>
      <xdr:row>72</xdr:row>
      <xdr:rowOff>11659</xdr:rowOff>
    </xdr:to>
    <xdr:sp macro="" textlink="">
      <xdr:nvSpPr>
        <xdr:cNvPr id="420" name="楕円 419"/>
        <xdr:cNvSpPr/>
      </xdr:nvSpPr>
      <xdr:spPr>
        <a:xfrm>
          <a:off x="9588500" y="12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28186</xdr:rowOff>
    </xdr:from>
    <xdr:ext cx="534377" cy="259045"/>
    <xdr:sp macro="" textlink="">
      <xdr:nvSpPr>
        <xdr:cNvPr id="421" name="テキスト ボックス 420"/>
        <xdr:cNvSpPr txBox="1"/>
      </xdr:nvSpPr>
      <xdr:spPr>
        <a:xfrm>
          <a:off x="9359411" y="120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146850</xdr:rowOff>
    </xdr:from>
    <xdr:to>
      <xdr:col>46</xdr:col>
      <xdr:colOff>38100</xdr:colOff>
      <xdr:row>72</xdr:row>
      <xdr:rowOff>77000</xdr:rowOff>
    </xdr:to>
    <xdr:sp macro="" textlink="">
      <xdr:nvSpPr>
        <xdr:cNvPr id="422" name="楕円 421"/>
        <xdr:cNvSpPr/>
      </xdr:nvSpPr>
      <xdr:spPr>
        <a:xfrm>
          <a:off x="8699500" y="123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93527</xdr:rowOff>
    </xdr:from>
    <xdr:ext cx="534377" cy="259045"/>
    <xdr:sp macro="" textlink="">
      <xdr:nvSpPr>
        <xdr:cNvPr id="423" name="テキスト ボックス 422"/>
        <xdr:cNvSpPr txBox="1"/>
      </xdr:nvSpPr>
      <xdr:spPr>
        <a:xfrm>
          <a:off x="8483111" y="120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61011</xdr:rowOff>
    </xdr:from>
    <xdr:to>
      <xdr:col>41</xdr:col>
      <xdr:colOff>101600</xdr:colOff>
      <xdr:row>73</xdr:row>
      <xdr:rowOff>162611</xdr:rowOff>
    </xdr:to>
    <xdr:sp macro="" textlink="">
      <xdr:nvSpPr>
        <xdr:cNvPr id="424" name="楕円 423"/>
        <xdr:cNvSpPr/>
      </xdr:nvSpPr>
      <xdr:spPr>
        <a:xfrm>
          <a:off x="7810500" y="125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7688</xdr:rowOff>
    </xdr:from>
    <xdr:ext cx="534377" cy="259045"/>
    <xdr:sp macro="" textlink="">
      <xdr:nvSpPr>
        <xdr:cNvPr id="425" name="テキスト ボックス 424"/>
        <xdr:cNvSpPr txBox="1"/>
      </xdr:nvSpPr>
      <xdr:spPr>
        <a:xfrm>
          <a:off x="7594111" y="123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34684</xdr:rowOff>
    </xdr:from>
    <xdr:to>
      <xdr:col>36</xdr:col>
      <xdr:colOff>165100</xdr:colOff>
      <xdr:row>72</xdr:row>
      <xdr:rowOff>136284</xdr:rowOff>
    </xdr:to>
    <xdr:sp macro="" textlink="">
      <xdr:nvSpPr>
        <xdr:cNvPr id="426" name="楕円 425"/>
        <xdr:cNvSpPr/>
      </xdr:nvSpPr>
      <xdr:spPr>
        <a:xfrm>
          <a:off x="6921500" y="12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127411</xdr:rowOff>
    </xdr:from>
    <xdr:ext cx="534377" cy="259045"/>
    <xdr:sp macro="" textlink="">
      <xdr:nvSpPr>
        <xdr:cNvPr id="427" name="テキスト ボックス 426"/>
        <xdr:cNvSpPr txBox="1"/>
      </xdr:nvSpPr>
      <xdr:spPr>
        <a:xfrm>
          <a:off x="6705111" y="124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0" name="直線コネクタ 449"/>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1"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2" name="直線コネクタ 451"/>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3"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4" name="直線コネクタ 453"/>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140157</xdr:rowOff>
    </xdr:from>
    <xdr:to>
      <xdr:col>55</xdr:col>
      <xdr:colOff>0</xdr:colOff>
      <xdr:row>99</xdr:row>
      <xdr:rowOff>96038</xdr:rowOff>
    </xdr:to>
    <xdr:cxnSp macro="">
      <xdr:nvCxnSpPr>
        <xdr:cNvPr id="455" name="直線コネクタ 454"/>
        <xdr:cNvCxnSpPr/>
      </xdr:nvCxnSpPr>
      <xdr:spPr>
        <a:xfrm>
          <a:off x="9639300" y="16942257"/>
          <a:ext cx="8382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76725</xdr:rowOff>
    </xdr:from>
    <xdr:ext cx="534377" cy="259045"/>
    <xdr:sp macro="" textlink="">
      <xdr:nvSpPr>
        <xdr:cNvPr id="456" name="普通建設事業費 （ うち更新整備　）平均値テキスト"/>
        <xdr:cNvSpPr txBox="1"/>
      </xdr:nvSpPr>
      <xdr:spPr>
        <a:xfrm>
          <a:off x="10528300" y="16193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7" name="フローチャート: 判断 456"/>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125603</xdr:rowOff>
    </xdr:from>
    <xdr:to>
      <xdr:col>50</xdr:col>
      <xdr:colOff>114300</xdr:colOff>
      <xdr:row>98</xdr:row>
      <xdr:rowOff>140157</xdr:rowOff>
    </xdr:to>
    <xdr:cxnSp macro="">
      <xdr:nvCxnSpPr>
        <xdr:cNvPr id="458" name="直線コネクタ 457"/>
        <xdr:cNvCxnSpPr/>
      </xdr:nvCxnSpPr>
      <xdr:spPr>
        <a:xfrm>
          <a:off x="8750300" y="16927703"/>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59" name="フローチャート: 判断 458"/>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13212</xdr:rowOff>
    </xdr:from>
    <xdr:ext cx="534377" cy="259045"/>
    <xdr:sp macro="" textlink="">
      <xdr:nvSpPr>
        <xdr:cNvPr id="460" name="テキスト ボックス 459"/>
        <xdr:cNvSpPr txBox="1"/>
      </xdr:nvSpPr>
      <xdr:spPr>
        <a:xfrm>
          <a:off x="9359411" y="161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125603</xdr:rowOff>
    </xdr:from>
    <xdr:to>
      <xdr:col>45</xdr:col>
      <xdr:colOff>177800</xdr:colOff>
      <xdr:row>98</xdr:row>
      <xdr:rowOff>154215</xdr:rowOff>
    </xdr:to>
    <xdr:cxnSp macro="">
      <xdr:nvCxnSpPr>
        <xdr:cNvPr id="461" name="直線コネクタ 460"/>
        <xdr:cNvCxnSpPr/>
      </xdr:nvCxnSpPr>
      <xdr:spPr>
        <a:xfrm flipV="1">
          <a:off x="7861300" y="1692770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2" name="フローチャート: 判断 461"/>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24147</xdr:rowOff>
    </xdr:from>
    <xdr:ext cx="534377" cy="259045"/>
    <xdr:sp macro="" textlink="">
      <xdr:nvSpPr>
        <xdr:cNvPr id="463" name="テキスト ボックス 462"/>
        <xdr:cNvSpPr txBox="1"/>
      </xdr:nvSpPr>
      <xdr:spPr>
        <a:xfrm>
          <a:off x="84831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154215</xdr:rowOff>
    </xdr:from>
    <xdr:to>
      <xdr:col>41</xdr:col>
      <xdr:colOff>50800</xdr:colOff>
      <xdr:row>98</xdr:row>
      <xdr:rowOff>159893</xdr:rowOff>
    </xdr:to>
    <xdr:cxnSp macro="">
      <xdr:nvCxnSpPr>
        <xdr:cNvPr id="464" name="直線コネクタ 463"/>
        <xdr:cNvCxnSpPr/>
      </xdr:nvCxnSpPr>
      <xdr:spPr>
        <a:xfrm flipV="1">
          <a:off x="6972300" y="16956315"/>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5" name="フローチャート: 判断 464"/>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66" name="テキスト ボックス 465"/>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67" name="フローチャート: 判断 466"/>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68" name="テキスト ボックス 467"/>
        <xdr:cNvSpPr txBox="1"/>
      </xdr:nvSpPr>
      <xdr:spPr>
        <a:xfrm>
          <a:off x="6705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45238</xdr:rowOff>
    </xdr:from>
    <xdr:to>
      <xdr:col>55</xdr:col>
      <xdr:colOff>50800</xdr:colOff>
      <xdr:row>99</xdr:row>
      <xdr:rowOff>146838</xdr:rowOff>
    </xdr:to>
    <xdr:sp macro="" textlink="">
      <xdr:nvSpPr>
        <xdr:cNvPr id="474" name="楕円 473"/>
        <xdr:cNvSpPr/>
      </xdr:nvSpPr>
      <xdr:spPr>
        <a:xfrm>
          <a:off x="10426700" y="17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131615</xdr:rowOff>
    </xdr:from>
    <xdr:ext cx="469744" cy="259045"/>
    <xdr:sp macro="" textlink="">
      <xdr:nvSpPr>
        <xdr:cNvPr id="475" name="普通建設事業費 （ うち更新整備　）該当値テキスト"/>
        <xdr:cNvSpPr txBox="1"/>
      </xdr:nvSpPr>
      <xdr:spPr>
        <a:xfrm>
          <a:off x="10528300" y="1693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89357</xdr:rowOff>
    </xdr:from>
    <xdr:to>
      <xdr:col>50</xdr:col>
      <xdr:colOff>165100</xdr:colOff>
      <xdr:row>99</xdr:row>
      <xdr:rowOff>19507</xdr:rowOff>
    </xdr:to>
    <xdr:sp macro="" textlink="">
      <xdr:nvSpPr>
        <xdr:cNvPr id="476" name="楕円 475"/>
        <xdr:cNvSpPr/>
      </xdr:nvSpPr>
      <xdr:spPr>
        <a:xfrm>
          <a:off x="9588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10634</xdr:rowOff>
    </xdr:from>
    <xdr:ext cx="534377" cy="259045"/>
    <xdr:sp macro="" textlink="">
      <xdr:nvSpPr>
        <xdr:cNvPr id="477" name="テキスト ボックス 476"/>
        <xdr:cNvSpPr txBox="1"/>
      </xdr:nvSpPr>
      <xdr:spPr>
        <a:xfrm>
          <a:off x="93594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74803</xdr:rowOff>
    </xdr:from>
    <xdr:to>
      <xdr:col>46</xdr:col>
      <xdr:colOff>38100</xdr:colOff>
      <xdr:row>99</xdr:row>
      <xdr:rowOff>4953</xdr:rowOff>
    </xdr:to>
    <xdr:sp macro="" textlink="">
      <xdr:nvSpPr>
        <xdr:cNvPr id="478" name="楕円 477"/>
        <xdr:cNvSpPr/>
      </xdr:nvSpPr>
      <xdr:spPr>
        <a:xfrm>
          <a:off x="8699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167530</xdr:rowOff>
    </xdr:from>
    <xdr:ext cx="534377" cy="259045"/>
    <xdr:sp macro="" textlink="">
      <xdr:nvSpPr>
        <xdr:cNvPr id="479" name="テキスト ボックス 478"/>
        <xdr:cNvSpPr txBox="1"/>
      </xdr:nvSpPr>
      <xdr:spPr>
        <a:xfrm>
          <a:off x="84831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103415</xdr:rowOff>
    </xdr:from>
    <xdr:to>
      <xdr:col>41</xdr:col>
      <xdr:colOff>101600</xdr:colOff>
      <xdr:row>99</xdr:row>
      <xdr:rowOff>33565</xdr:rowOff>
    </xdr:to>
    <xdr:sp macro="" textlink="">
      <xdr:nvSpPr>
        <xdr:cNvPr id="480" name="楕円 479"/>
        <xdr:cNvSpPr/>
      </xdr:nvSpPr>
      <xdr:spPr>
        <a:xfrm>
          <a:off x="7810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24692</xdr:rowOff>
    </xdr:from>
    <xdr:ext cx="534377" cy="259045"/>
    <xdr:sp macro="" textlink="">
      <xdr:nvSpPr>
        <xdr:cNvPr id="481" name="テキスト ボックス 480"/>
        <xdr:cNvSpPr txBox="1"/>
      </xdr:nvSpPr>
      <xdr:spPr>
        <a:xfrm>
          <a:off x="7594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109093</xdr:rowOff>
    </xdr:from>
    <xdr:to>
      <xdr:col>36</xdr:col>
      <xdr:colOff>165100</xdr:colOff>
      <xdr:row>99</xdr:row>
      <xdr:rowOff>39243</xdr:rowOff>
    </xdr:to>
    <xdr:sp macro="" textlink="">
      <xdr:nvSpPr>
        <xdr:cNvPr id="482" name="楕円 481"/>
        <xdr:cNvSpPr/>
      </xdr:nvSpPr>
      <xdr:spPr>
        <a:xfrm>
          <a:off x="6921500" y="169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30370</xdr:rowOff>
    </xdr:from>
    <xdr:ext cx="534377" cy="259045"/>
    <xdr:sp macro="" textlink="">
      <xdr:nvSpPr>
        <xdr:cNvPr id="483" name="テキスト ボックス 482"/>
        <xdr:cNvSpPr txBox="1"/>
      </xdr:nvSpPr>
      <xdr:spPr>
        <a:xfrm>
          <a:off x="6705111" y="170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3" name="直線コネクタ 502"/>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4"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5" name="直線コネクタ 504"/>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6"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7" name="直線コネクタ 506"/>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123881</xdr:rowOff>
    </xdr:from>
    <xdr:to>
      <xdr:col>85</xdr:col>
      <xdr:colOff>127000</xdr:colOff>
      <xdr:row>37</xdr:row>
      <xdr:rowOff>125252</xdr:rowOff>
    </xdr:to>
    <xdr:cxnSp macro="">
      <xdr:nvCxnSpPr>
        <xdr:cNvPr id="508" name="直線コネクタ 507"/>
        <xdr:cNvCxnSpPr/>
      </xdr:nvCxnSpPr>
      <xdr:spPr>
        <a:xfrm flipV="1">
          <a:off x="15481300" y="646753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09"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0" name="フローチャート: 判断 509"/>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125252</xdr:rowOff>
    </xdr:from>
    <xdr:to>
      <xdr:col>81</xdr:col>
      <xdr:colOff>50800</xdr:colOff>
      <xdr:row>37</xdr:row>
      <xdr:rowOff>158125</xdr:rowOff>
    </xdr:to>
    <xdr:cxnSp macro="">
      <xdr:nvCxnSpPr>
        <xdr:cNvPr id="511" name="直線コネクタ 510"/>
        <xdr:cNvCxnSpPr/>
      </xdr:nvCxnSpPr>
      <xdr:spPr>
        <a:xfrm flipV="1">
          <a:off x="14592300" y="6468902"/>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2" name="フローチャート: 判断 511"/>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3" name="テキスト ボックス 512"/>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158125</xdr:rowOff>
    </xdr:from>
    <xdr:to>
      <xdr:col>76</xdr:col>
      <xdr:colOff>114300</xdr:colOff>
      <xdr:row>38</xdr:row>
      <xdr:rowOff>112908</xdr:rowOff>
    </xdr:to>
    <xdr:cxnSp macro="">
      <xdr:nvCxnSpPr>
        <xdr:cNvPr id="514" name="直線コネクタ 513"/>
        <xdr:cNvCxnSpPr/>
      </xdr:nvCxnSpPr>
      <xdr:spPr>
        <a:xfrm flipV="1">
          <a:off x="13703300" y="6501775"/>
          <a:ext cx="889000" cy="1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5" name="フローチャート: 判断 514"/>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112909</xdr:rowOff>
    </xdr:from>
    <xdr:ext cx="469744" cy="259045"/>
    <xdr:sp macro="" textlink="">
      <xdr:nvSpPr>
        <xdr:cNvPr id="516" name="テキスト ボックス 515"/>
        <xdr:cNvSpPr txBox="1"/>
      </xdr:nvSpPr>
      <xdr:spPr>
        <a:xfrm>
          <a:off x="14357428" y="66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112908</xdr:rowOff>
    </xdr:from>
    <xdr:to>
      <xdr:col>71</xdr:col>
      <xdr:colOff>177800</xdr:colOff>
      <xdr:row>38</xdr:row>
      <xdr:rowOff>118920</xdr:rowOff>
    </xdr:to>
    <xdr:cxnSp macro="">
      <xdr:nvCxnSpPr>
        <xdr:cNvPr id="517" name="直線コネクタ 516"/>
        <xdr:cNvCxnSpPr/>
      </xdr:nvCxnSpPr>
      <xdr:spPr>
        <a:xfrm flipV="1">
          <a:off x="12814300" y="662800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18" name="フローチャート: 判断 517"/>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19" name="テキスト ボックス 518"/>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20" name="フローチャート: 判断 519"/>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21" name="テキスト ボックス 520"/>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73081</xdr:rowOff>
    </xdr:from>
    <xdr:to>
      <xdr:col>85</xdr:col>
      <xdr:colOff>177800</xdr:colOff>
      <xdr:row>38</xdr:row>
      <xdr:rowOff>3231</xdr:rowOff>
    </xdr:to>
    <xdr:sp macro="" textlink="">
      <xdr:nvSpPr>
        <xdr:cNvPr id="527" name="楕円 526"/>
        <xdr:cNvSpPr/>
      </xdr:nvSpPr>
      <xdr:spPr>
        <a:xfrm>
          <a:off x="16268700" y="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51508</xdr:rowOff>
    </xdr:from>
    <xdr:ext cx="469744" cy="259045"/>
    <xdr:sp macro="" textlink="">
      <xdr:nvSpPr>
        <xdr:cNvPr id="528" name="災害復旧事業費該当値テキスト"/>
        <xdr:cNvSpPr txBox="1"/>
      </xdr:nvSpPr>
      <xdr:spPr>
        <a:xfrm>
          <a:off x="16370300" y="63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74452</xdr:rowOff>
    </xdr:from>
    <xdr:to>
      <xdr:col>81</xdr:col>
      <xdr:colOff>101600</xdr:colOff>
      <xdr:row>38</xdr:row>
      <xdr:rowOff>4603</xdr:rowOff>
    </xdr:to>
    <xdr:sp macro="" textlink="">
      <xdr:nvSpPr>
        <xdr:cNvPr id="529" name="楕円 528"/>
        <xdr:cNvSpPr/>
      </xdr:nvSpPr>
      <xdr:spPr>
        <a:xfrm>
          <a:off x="15430500" y="6418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167180</xdr:rowOff>
    </xdr:from>
    <xdr:ext cx="469744" cy="259045"/>
    <xdr:sp macro="" textlink="">
      <xdr:nvSpPr>
        <xdr:cNvPr id="530" name="テキスト ボックス 529"/>
        <xdr:cNvSpPr txBox="1"/>
      </xdr:nvSpPr>
      <xdr:spPr>
        <a:xfrm>
          <a:off x="15233728" y="65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107325</xdr:rowOff>
    </xdr:from>
    <xdr:to>
      <xdr:col>76</xdr:col>
      <xdr:colOff>165100</xdr:colOff>
      <xdr:row>38</xdr:row>
      <xdr:rowOff>37475</xdr:rowOff>
    </xdr:to>
    <xdr:sp macro="" textlink="">
      <xdr:nvSpPr>
        <xdr:cNvPr id="531" name="楕円 530"/>
        <xdr:cNvSpPr/>
      </xdr:nvSpPr>
      <xdr:spPr>
        <a:xfrm>
          <a:off x="14541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54002</xdr:rowOff>
    </xdr:from>
    <xdr:ext cx="469744" cy="259045"/>
    <xdr:sp macro="" textlink="">
      <xdr:nvSpPr>
        <xdr:cNvPr id="532" name="テキスト ボックス 531"/>
        <xdr:cNvSpPr txBox="1"/>
      </xdr:nvSpPr>
      <xdr:spPr>
        <a:xfrm>
          <a:off x="14357428" y="62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62108</xdr:rowOff>
    </xdr:from>
    <xdr:to>
      <xdr:col>72</xdr:col>
      <xdr:colOff>38100</xdr:colOff>
      <xdr:row>38</xdr:row>
      <xdr:rowOff>163708</xdr:rowOff>
    </xdr:to>
    <xdr:sp macro="" textlink="">
      <xdr:nvSpPr>
        <xdr:cNvPr id="533" name="楕円 532"/>
        <xdr:cNvSpPr/>
      </xdr:nvSpPr>
      <xdr:spPr>
        <a:xfrm>
          <a:off x="13652500" y="65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154835</xdr:rowOff>
    </xdr:from>
    <xdr:ext cx="469744" cy="259045"/>
    <xdr:sp macro="" textlink="">
      <xdr:nvSpPr>
        <xdr:cNvPr id="534" name="テキスト ボックス 533"/>
        <xdr:cNvSpPr txBox="1"/>
      </xdr:nvSpPr>
      <xdr:spPr>
        <a:xfrm>
          <a:off x="13468428" y="66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68120</xdr:rowOff>
    </xdr:from>
    <xdr:to>
      <xdr:col>67</xdr:col>
      <xdr:colOff>101600</xdr:colOff>
      <xdr:row>38</xdr:row>
      <xdr:rowOff>169720</xdr:rowOff>
    </xdr:to>
    <xdr:sp macro="" textlink="">
      <xdr:nvSpPr>
        <xdr:cNvPr id="535" name="楕円 534"/>
        <xdr:cNvSpPr/>
      </xdr:nvSpPr>
      <xdr:spPr>
        <a:xfrm>
          <a:off x="12763500" y="6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160847</xdr:rowOff>
    </xdr:from>
    <xdr:ext cx="378565" cy="259045"/>
    <xdr:sp macro="" textlink="">
      <xdr:nvSpPr>
        <xdr:cNvPr id="536" name="テキスト ボックス 535"/>
        <xdr:cNvSpPr txBox="1"/>
      </xdr:nvSpPr>
      <xdr:spPr>
        <a:xfrm>
          <a:off x="12625017" y="667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6" name="直線コネクタ 605"/>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7"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08" name="直線コネクタ 607"/>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09"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0" name="直線コネクタ 609"/>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89027</xdr:rowOff>
    </xdr:from>
    <xdr:to>
      <xdr:col>85</xdr:col>
      <xdr:colOff>127000</xdr:colOff>
      <xdr:row>76</xdr:row>
      <xdr:rowOff>17895</xdr:rowOff>
    </xdr:to>
    <xdr:cxnSp macro="">
      <xdr:nvCxnSpPr>
        <xdr:cNvPr id="611" name="直線コネクタ 610"/>
        <xdr:cNvCxnSpPr/>
      </xdr:nvCxnSpPr>
      <xdr:spPr>
        <a:xfrm>
          <a:off x="15481300" y="12947777"/>
          <a:ext cx="838200" cy="1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157091</xdr:rowOff>
    </xdr:from>
    <xdr:ext cx="534377" cy="259045"/>
    <xdr:sp macro="" textlink="">
      <xdr:nvSpPr>
        <xdr:cNvPr id="612" name="公債費平均値テキスト"/>
        <xdr:cNvSpPr txBox="1"/>
      </xdr:nvSpPr>
      <xdr:spPr>
        <a:xfrm>
          <a:off x="16370300" y="1301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3" name="フローチャート: 判断 612"/>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89027</xdr:rowOff>
    </xdr:from>
    <xdr:to>
      <xdr:col>81</xdr:col>
      <xdr:colOff>50800</xdr:colOff>
      <xdr:row>75</xdr:row>
      <xdr:rowOff>137871</xdr:rowOff>
    </xdr:to>
    <xdr:cxnSp macro="">
      <xdr:nvCxnSpPr>
        <xdr:cNvPr id="614" name="直線コネクタ 613"/>
        <xdr:cNvCxnSpPr/>
      </xdr:nvCxnSpPr>
      <xdr:spPr>
        <a:xfrm flipV="1">
          <a:off x="14592300" y="12947777"/>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5" name="フローチャート: 判断 614"/>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160481</xdr:rowOff>
    </xdr:from>
    <xdr:ext cx="534377" cy="259045"/>
    <xdr:sp macro="" textlink="">
      <xdr:nvSpPr>
        <xdr:cNvPr id="616" name="テキスト ボックス 615"/>
        <xdr:cNvSpPr txBox="1"/>
      </xdr:nvSpPr>
      <xdr:spPr>
        <a:xfrm>
          <a:off x="15201411" y="130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60833</xdr:rowOff>
    </xdr:from>
    <xdr:to>
      <xdr:col>76</xdr:col>
      <xdr:colOff>114300</xdr:colOff>
      <xdr:row>75</xdr:row>
      <xdr:rowOff>137871</xdr:rowOff>
    </xdr:to>
    <xdr:cxnSp macro="">
      <xdr:nvCxnSpPr>
        <xdr:cNvPr id="617" name="直線コネクタ 616"/>
        <xdr:cNvCxnSpPr/>
      </xdr:nvCxnSpPr>
      <xdr:spPr>
        <a:xfrm>
          <a:off x="13703300" y="12919583"/>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18" name="フローチャート: 判断 617"/>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50792</xdr:rowOff>
    </xdr:from>
    <xdr:ext cx="534377" cy="259045"/>
    <xdr:sp macro="" textlink="">
      <xdr:nvSpPr>
        <xdr:cNvPr id="619" name="テキスト ボックス 618"/>
        <xdr:cNvSpPr txBox="1"/>
      </xdr:nvSpPr>
      <xdr:spPr>
        <a:xfrm>
          <a:off x="14325111" y="13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129222</xdr:rowOff>
    </xdr:from>
    <xdr:to>
      <xdr:col>71</xdr:col>
      <xdr:colOff>177800</xdr:colOff>
      <xdr:row>75</xdr:row>
      <xdr:rowOff>60833</xdr:rowOff>
    </xdr:to>
    <xdr:cxnSp macro="">
      <xdr:nvCxnSpPr>
        <xdr:cNvPr id="620" name="直線コネクタ 619"/>
        <xdr:cNvCxnSpPr/>
      </xdr:nvCxnSpPr>
      <xdr:spPr>
        <a:xfrm>
          <a:off x="12814300" y="1281652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1" name="フローチャート: 判断 620"/>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50716</xdr:rowOff>
    </xdr:from>
    <xdr:ext cx="534377" cy="259045"/>
    <xdr:sp macro="" textlink="">
      <xdr:nvSpPr>
        <xdr:cNvPr id="622" name="テキスト ボックス 621"/>
        <xdr:cNvSpPr txBox="1"/>
      </xdr:nvSpPr>
      <xdr:spPr>
        <a:xfrm>
          <a:off x="13436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23" name="フローチャート: 判断 622"/>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153725</xdr:rowOff>
    </xdr:from>
    <xdr:ext cx="534377" cy="259045"/>
    <xdr:sp macro="" textlink="">
      <xdr:nvSpPr>
        <xdr:cNvPr id="624" name="テキスト ボックス 623"/>
        <xdr:cNvSpPr txBox="1"/>
      </xdr:nvSpPr>
      <xdr:spPr>
        <a:xfrm>
          <a:off x="12547111" y="124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138544</xdr:rowOff>
    </xdr:from>
    <xdr:to>
      <xdr:col>85</xdr:col>
      <xdr:colOff>177800</xdr:colOff>
      <xdr:row>76</xdr:row>
      <xdr:rowOff>68693</xdr:rowOff>
    </xdr:to>
    <xdr:sp macro="" textlink="">
      <xdr:nvSpPr>
        <xdr:cNvPr id="630" name="楕円 629"/>
        <xdr:cNvSpPr/>
      </xdr:nvSpPr>
      <xdr:spPr>
        <a:xfrm>
          <a:off x="162687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161421</xdr:rowOff>
    </xdr:from>
    <xdr:ext cx="534377" cy="259045"/>
    <xdr:sp macro="" textlink="">
      <xdr:nvSpPr>
        <xdr:cNvPr id="631" name="公債費該当値テキスト"/>
        <xdr:cNvSpPr txBox="1"/>
      </xdr:nvSpPr>
      <xdr:spPr>
        <a:xfrm>
          <a:off x="16370300" y="128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38227</xdr:rowOff>
    </xdr:from>
    <xdr:to>
      <xdr:col>81</xdr:col>
      <xdr:colOff>101600</xdr:colOff>
      <xdr:row>75</xdr:row>
      <xdr:rowOff>139827</xdr:rowOff>
    </xdr:to>
    <xdr:sp macro="" textlink="">
      <xdr:nvSpPr>
        <xdr:cNvPr id="632" name="楕円 631"/>
        <xdr:cNvSpPr/>
      </xdr:nvSpPr>
      <xdr:spPr>
        <a:xfrm>
          <a:off x="15430500" y="128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156354</xdr:rowOff>
    </xdr:from>
    <xdr:ext cx="534377" cy="259045"/>
    <xdr:sp macro="" textlink="">
      <xdr:nvSpPr>
        <xdr:cNvPr id="633" name="テキスト ボックス 632"/>
        <xdr:cNvSpPr txBox="1"/>
      </xdr:nvSpPr>
      <xdr:spPr>
        <a:xfrm>
          <a:off x="15201411" y="126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87071</xdr:rowOff>
    </xdr:from>
    <xdr:to>
      <xdr:col>76</xdr:col>
      <xdr:colOff>165100</xdr:colOff>
      <xdr:row>76</xdr:row>
      <xdr:rowOff>17221</xdr:rowOff>
    </xdr:to>
    <xdr:sp macro="" textlink="">
      <xdr:nvSpPr>
        <xdr:cNvPr id="634" name="楕円 633"/>
        <xdr:cNvSpPr/>
      </xdr:nvSpPr>
      <xdr:spPr>
        <a:xfrm>
          <a:off x="14541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33748</xdr:rowOff>
    </xdr:from>
    <xdr:ext cx="534377" cy="259045"/>
    <xdr:sp macro="" textlink="">
      <xdr:nvSpPr>
        <xdr:cNvPr id="635" name="テキスト ボックス 634"/>
        <xdr:cNvSpPr txBox="1"/>
      </xdr:nvSpPr>
      <xdr:spPr>
        <a:xfrm>
          <a:off x="14325111" y="127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10033</xdr:rowOff>
    </xdr:from>
    <xdr:to>
      <xdr:col>72</xdr:col>
      <xdr:colOff>38100</xdr:colOff>
      <xdr:row>75</xdr:row>
      <xdr:rowOff>111633</xdr:rowOff>
    </xdr:to>
    <xdr:sp macro="" textlink="">
      <xdr:nvSpPr>
        <xdr:cNvPr id="636" name="楕円 635"/>
        <xdr:cNvSpPr/>
      </xdr:nvSpPr>
      <xdr:spPr>
        <a:xfrm>
          <a:off x="13652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128160</xdr:rowOff>
    </xdr:from>
    <xdr:ext cx="534377" cy="259045"/>
    <xdr:sp macro="" textlink="">
      <xdr:nvSpPr>
        <xdr:cNvPr id="637" name="テキスト ボックス 636"/>
        <xdr:cNvSpPr txBox="1"/>
      </xdr:nvSpPr>
      <xdr:spPr>
        <a:xfrm>
          <a:off x="13436111" y="126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78422</xdr:rowOff>
    </xdr:from>
    <xdr:to>
      <xdr:col>67</xdr:col>
      <xdr:colOff>101600</xdr:colOff>
      <xdr:row>75</xdr:row>
      <xdr:rowOff>8572</xdr:rowOff>
    </xdr:to>
    <xdr:sp macro="" textlink="">
      <xdr:nvSpPr>
        <xdr:cNvPr id="638" name="楕円 637"/>
        <xdr:cNvSpPr/>
      </xdr:nvSpPr>
      <xdr:spPr>
        <a:xfrm>
          <a:off x="12763500" y="127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171149</xdr:rowOff>
    </xdr:from>
    <xdr:ext cx="534377" cy="259045"/>
    <xdr:sp macro="" textlink="">
      <xdr:nvSpPr>
        <xdr:cNvPr id="639" name="テキスト ボックス 638"/>
        <xdr:cNvSpPr txBox="1"/>
      </xdr:nvSpPr>
      <xdr:spPr>
        <a:xfrm>
          <a:off x="12547111" y="128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0" name="テキスト ボックス 649"/>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2" name="テキスト ボックス 65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54" name="テキスト ボックス 65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56" name="テキスト ボックス 65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57214</xdr:rowOff>
    </xdr:from>
    <xdr:to>
      <xdr:col>85</xdr:col>
      <xdr:colOff>126364</xdr:colOff>
      <xdr:row>99</xdr:row>
      <xdr:rowOff>98552</xdr:rowOff>
    </xdr:to>
    <xdr:cxnSp macro="">
      <xdr:nvCxnSpPr>
        <xdr:cNvPr id="662" name="直線コネクタ 661"/>
        <xdr:cNvCxnSpPr/>
      </xdr:nvCxnSpPr>
      <xdr:spPr>
        <a:xfrm flipV="1">
          <a:off x="16317595" y="15487714"/>
          <a:ext cx="1269" cy="158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102379</xdr:rowOff>
    </xdr:from>
    <xdr:ext cx="469744" cy="259045"/>
    <xdr:sp macro="" textlink="">
      <xdr:nvSpPr>
        <xdr:cNvPr id="663" name="積立金最小値テキスト"/>
        <xdr:cNvSpPr txBox="1"/>
      </xdr:nvSpPr>
      <xdr:spPr>
        <a:xfrm>
          <a:off x="16370300" y="170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98552</xdr:rowOff>
    </xdr:from>
    <xdr:to>
      <xdr:col>86</xdr:col>
      <xdr:colOff>25400</xdr:colOff>
      <xdr:row>99</xdr:row>
      <xdr:rowOff>98552</xdr:rowOff>
    </xdr:to>
    <xdr:cxnSp macro="">
      <xdr:nvCxnSpPr>
        <xdr:cNvPr id="664" name="直線コネクタ 663"/>
        <xdr:cNvCxnSpPr/>
      </xdr:nvCxnSpPr>
      <xdr:spPr>
        <a:xfrm>
          <a:off x="16230600" y="1707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3891</xdr:rowOff>
    </xdr:from>
    <xdr:ext cx="534377" cy="259045"/>
    <xdr:sp macro="" textlink="">
      <xdr:nvSpPr>
        <xdr:cNvPr id="665" name="積立金最大値テキスト"/>
        <xdr:cNvSpPr txBox="1"/>
      </xdr:nvSpPr>
      <xdr:spPr>
        <a:xfrm>
          <a:off x="16370300" y="152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57214</xdr:rowOff>
    </xdr:from>
    <xdr:to>
      <xdr:col>86</xdr:col>
      <xdr:colOff>25400</xdr:colOff>
      <xdr:row>90</xdr:row>
      <xdr:rowOff>57214</xdr:rowOff>
    </xdr:to>
    <xdr:cxnSp macro="">
      <xdr:nvCxnSpPr>
        <xdr:cNvPr id="666" name="直線コネクタ 665"/>
        <xdr:cNvCxnSpPr/>
      </xdr:nvCxnSpPr>
      <xdr:spPr>
        <a:xfrm>
          <a:off x="16230600" y="154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169990</xdr:rowOff>
    </xdr:from>
    <xdr:to>
      <xdr:col>85</xdr:col>
      <xdr:colOff>127000</xdr:colOff>
      <xdr:row>96</xdr:row>
      <xdr:rowOff>167703</xdr:rowOff>
    </xdr:to>
    <xdr:cxnSp macro="">
      <xdr:nvCxnSpPr>
        <xdr:cNvPr id="667" name="直線コネクタ 666"/>
        <xdr:cNvCxnSpPr/>
      </xdr:nvCxnSpPr>
      <xdr:spPr>
        <a:xfrm>
          <a:off x="15481300" y="16457740"/>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133303</xdr:rowOff>
    </xdr:from>
    <xdr:ext cx="469744" cy="259045"/>
    <xdr:sp macro="" textlink="">
      <xdr:nvSpPr>
        <xdr:cNvPr id="668" name="積立金平均値テキスト"/>
        <xdr:cNvSpPr txBox="1"/>
      </xdr:nvSpPr>
      <xdr:spPr>
        <a:xfrm>
          <a:off x="16370300" y="16078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110426</xdr:rowOff>
    </xdr:from>
    <xdr:to>
      <xdr:col>85</xdr:col>
      <xdr:colOff>177800</xdr:colOff>
      <xdr:row>95</xdr:row>
      <xdr:rowOff>40576</xdr:rowOff>
    </xdr:to>
    <xdr:sp macro="" textlink="">
      <xdr:nvSpPr>
        <xdr:cNvPr id="669" name="フローチャート: 判断 668"/>
        <xdr:cNvSpPr/>
      </xdr:nvSpPr>
      <xdr:spPr>
        <a:xfrm>
          <a:off x="16268700" y="162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169990</xdr:rowOff>
    </xdr:from>
    <xdr:to>
      <xdr:col>81</xdr:col>
      <xdr:colOff>50800</xdr:colOff>
      <xdr:row>97</xdr:row>
      <xdr:rowOff>131127</xdr:rowOff>
    </xdr:to>
    <xdr:cxnSp macro="">
      <xdr:nvCxnSpPr>
        <xdr:cNvPr id="670" name="直線コネクタ 669"/>
        <xdr:cNvCxnSpPr/>
      </xdr:nvCxnSpPr>
      <xdr:spPr>
        <a:xfrm flipV="1">
          <a:off x="14592300" y="16457740"/>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131190</xdr:rowOff>
    </xdr:from>
    <xdr:to>
      <xdr:col>81</xdr:col>
      <xdr:colOff>101600</xdr:colOff>
      <xdr:row>93</xdr:row>
      <xdr:rowOff>61340</xdr:rowOff>
    </xdr:to>
    <xdr:sp macro="" textlink="">
      <xdr:nvSpPr>
        <xdr:cNvPr id="671" name="フローチャート: 判断 670"/>
        <xdr:cNvSpPr/>
      </xdr:nvSpPr>
      <xdr:spPr>
        <a:xfrm>
          <a:off x="15430500" y="159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91</xdr:row>
      <xdr:rowOff>77867</xdr:rowOff>
    </xdr:from>
    <xdr:ext cx="469744" cy="259045"/>
    <xdr:sp macro="" textlink="">
      <xdr:nvSpPr>
        <xdr:cNvPr id="672" name="テキスト ボックス 671"/>
        <xdr:cNvSpPr txBox="1"/>
      </xdr:nvSpPr>
      <xdr:spPr>
        <a:xfrm>
          <a:off x="15233728" y="156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143890</xdr:rowOff>
    </xdr:from>
    <xdr:to>
      <xdr:col>76</xdr:col>
      <xdr:colOff>114300</xdr:colOff>
      <xdr:row>97</xdr:row>
      <xdr:rowOff>131127</xdr:rowOff>
    </xdr:to>
    <xdr:cxnSp macro="">
      <xdr:nvCxnSpPr>
        <xdr:cNvPr id="673" name="直線コネクタ 672"/>
        <xdr:cNvCxnSpPr/>
      </xdr:nvCxnSpPr>
      <xdr:spPr>
        <a:xfrm>
          <a:off x="13703300" y="16431640"/>
          <a:ext cx="889000" cy="3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40132</xdr:rowOff>
    </xdr:from>
    <xdr:to>
      <xdr:col>76</xdr:col>
      <xdr:colOff>165100</xdr:colOff>
      <xdr:row>95</xdr:row>
      <xdr:rowOff>141732</xdr:rowOff>
    </xdr:to>
    <xdr:sp macro="" textlink="">
      <xdr:nvSpPr>
        <xdr:cNvPr id="674" name="フローチャート: 判断 673"/>
        <xdr:cNvSpPr/>
      </xdr:nvSpPr>
      <xdr:spPr>
        <a:xfrm>
          <a:off x="14541500" y="1632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158259</xdr:rowOff>
    </xdr:from>
    <xdr:ext cx="469744" cy="259045"/>
    <xdr:sp macro="" textlink="">
      <xdr:nvSpPr>
        <xdr:cNvPr id="675" name="テキスト ボックス 674"/>
        <xdr:cNvSpPr txBox="1"/>
      </xdr:nvSpPr>
      <xdr:spPr>
        <a:xfrm>
          <a:off x="14357428" y="1610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90360</xdr:rowOff>
    </xdr:from>
    <xdr:to>
      <xdr:col>71</xdr:col>
      <xdr:colOff>177800</xdr:colOff>
      <xdr:row>95</xdr:row>
      <xdr:rowOff>143890</xdr:rowOff>
    </xdr:to>
    <xdr:cxnSp macro="">
      <xdr:nvCxnSpPr>
        <xdr:cNvPr id="676" name="直線コネクタ 675"/>
        <xdr:cNvCxnSpPr/>
      </xdr:nvCxnSpPr>
      <xdr:spPr>
        <a:xfrm>
          <a:off x="12814300" y="16378110"/>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150240</xdr:rowOff>
    </xdr:from>
    <xdr:to>
      <xdr:col>72</xdr:col>
      <xdr:colOff>38100</xdr:colOff>
      <xdr:row>93</xdr:row>
      <xdr:rowOff>80390</xdr:rowOff>
    </xdr:to>
    <xdr:sp macro="" textlink="">
      <xdr:nvSpPr>
        <xdr:cNvPr id="677" name="フローチャート: 判断 676"/>
        <xdr:cNvSpPr/>
      </xdr:nvSpPr>
      <xdr:spPr>
        <a:xfrm>
          <a:off x="13652500" y="159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96917</xdr:rowOff>
    </xdr:from>
    <xdr:ext cx="469744" cy="259045"/>
    <xdr:sp macro="" textlink="">
      <xdr:nvSpPr>
        <xdr:cNvPr id="678" name="テキスト ボックス 677"/>
        <xdr:cNvSpPr txBox="1"/>
      </xdr:nvSpPr>
      <xdr:spPr>
        <a:xfrm>
          <a:off x="13468428" y="156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96710</xdr:rowOff>
    </xdr:from>
    <xdr:to>
      <xdr:col>67</xdr:col>
      <xdr:colOff>101600</xdr:colOff>
      <xdr:row>91</xdr:row>
      <xdr:rowOff>26860</xdr:rowOff>
    </xdr:to>
    <xdr:sp macro="" textlink="">
      <xdr:nvSpPr>
        <xdr:cNvPr id="679" name="フローチャート: 判断 678"/>
        <xdr:cNvSpPr/>
      </xdr:nvSpPr>
      <xdr:spPr>
        <a:xfrm>
          <a:off x="12763500" y="155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89</xdr:row>
      <xdr:rowOff>43387</xdr:rowOff>
    </xdr:from>
    <xdr:ext cx="469744" cy="259045"/>
    <xdr:sp macro="" textlink="">
      <xdr:nvSpPr>
        <xdr:cNvPr id="680" name="テキスト ボックス 679"/>
        <xdr:cNvSpPr txBox="1"/>
      </xdr:nvSpPr>
      <xdr:spPr>
        <a:xfrm>
          <a:off x="12579428" y="1530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116903</xdr:rowOff>
    </xdr:from>
    <xdr:to>
      <xdr:col>85</xdr:col>
      <xdr:colOff>177800</xdr:colOff>
      <xdr:row>97</xdr:row>
      <xdr:rowOff>47053</xdr:rowOff>
    </xdr:to>
    <xdr:sp macro="" textlink="">
      <xdr:nvSpPr>
        <xdr:cNvPr id="686" name="楕円 685"/>
        <xdr:cNvSpPr/>
      </xdr:nvSpPr>
      <xdr:spPr>
        <a:xfrm>
          <a:off x="16268700" y="165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95330</xdr:rowOff>
    </xdr:from>
    <xdr:ext cx="469744" cy="259045"/>
    <xdr:sp macro="" textlink="">
      <xdr:nvSpPr>
        <xdr:cNvPr id="687" name="積立金該当値テキスト"/>
        <xdr:cNvSpPr txBox="1"/>
      </xdr:nvSpPr>
      <xdr:spPr>
        <a:xfrm>
          <a:off x="16370300" y="165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119190</xdr:rowOff>
    </xdr:from>
    <xdr:to>
      <xdr:col>81</xdr:col>
      <xdr:colOff>101600</xdr:colOff>
      <xdr:row>96</xdr:row>
      <xdr:rowOff>49340</xdr:rowOff>
    </xdr:to>
    <xdr:sp macro="" textlink="">
      <xdr:nvSpPr>
        <xdr:cNvPr id="688" name="楕円 687"/>
        <xdr:cNvSpPr/>
      </xdr:nvSpPr>
      <xdr:spPr>
        <a:xfrm>
          <a:off x="15430500" y="16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40467</xdr:rowOff>
    </xdr:from>
    <xdr:ext cx="469744" cy="259045"/>
    <xdr:sp macro="" textlink="">
      <xdr:nvSpPr>
        <xdr:cNvPr id="689" name="テキスト ボックス 688"/>
        <xdr:cNvSpPr txBox="1"/>
      </xdr:nvSpPr>
      <xdr:spPr>
        <a:xfrm>
          <a:off x="15233728" y="164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80327</xdr:rowOff>
    </xdr:from>
    <xdr:to>
      <xdr:col>76</xdr:col>
      <xdr:colOff>165100</xdr:colOff>
      <xdr:row>98</xdr:row>
      <xdr:rowOff>10477</xdr:rowOff>
    </xdr:to>
    <xdr:sp macro="" textlink="">
      <xdr:nvSpPr>
        <xdr:cNvPr id="690" name="楕円 689"/>
        <xdr:cNvSpPr/>
      </xdr:nvSpPr>
      <xdr:spPr>
        <a:xfrm>
          <a:off x="14541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1604</xdr:rowOff>
    </xdr:from>
    <xdr:ext cx="469744" cy="259045"/>
    <xdr:sp macro="" textlink="">
      <xdr:nvSpPr>
        <xdr:cNvPr id="691" name="テキスト ボックス 690"/>
        <xdr:cNvSpPr txBox="1"/>
      </xdr:nvSpPr>
      <xdr:spPr>
        <a:xfrm>
          <a:off x="14357428" y="168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93090</xdr:rowOff>
    </xdr:from>
    <xdr:to>
      <xdr:col>72</xdr:col>
      <xdr:colOff>38100</xdr:colOff>
      <xdr:row>96</xdr:row>
      <xdr:rowOff>23240</xdr:rowOff>
    </xdr:to>
    <xdr:sp macro="" textlink="">
      <xdr:nvSpPr>
        <xdr:cNvPr id="692" name="楕円 691"/>
        <xdr:cNvSpPr/>
      </xdr:nvSpPr>
      <xdr:spPr>
        <a:xfrm>
          <a:off x="13652500" y="163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14367</xdr:rowOff>
    </xdr:from>
    <xdr:ext cx="469744" cy="259045"/>
    <xdr:sp macro="" textlink="">
      <xdr:nvSpPr>
        <xdr:cNvPr id="693" name="テキスト ボックス 692"/>
        <xdr:cNvSpPr txBox="1"/>
      </xdr:nvSpPr>
      <xdr:spPr>
        <a:xfrm>
          <a:off x="13468428" y="164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39560</xdr:rowOff>
    </xdr:from>
    <xdr:to>
      <xdr:col>67</xdr:col>
      <xdr:colOff>101600</xdr:colOff>
      <xdr:row>95</xdr:row>
      <xdr:rowOff>141160</xdr:rowOff>
    </xdr:to>
    <xdr:sp macro="" textlink="">
      <xdr:nvSpPr>
        <xdr:cNvPr id="694" name="楕円 693"/>
        <xdr:cNvSpPr/>
      </xdr:nvSpPr>
      <xdr:spPr>
        <a:xfrm>
          <a:off x="12763500" y="163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132287</xdr:rowOff>
    </xdr:from>
    <xdr:ext cx="469744" cy="259045"/>
    <xdr:sp macro="" textlink="">
      <xdr:nvSpPr>
        <xdr:cNvPr id="695" name="テキスト ボックス 694"/>
        <xdr:cNvSpPr txBox="1"/>
      </xdr:nvSpPr>
      <xdr:spPr>
        <a:xfrm>
          <a:off x="12579428" y="164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5" name="直線コネクタ 714"/>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8"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19" name="直線コネクタ 718"/>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120497</xdr:rowOff>
    </xdr:from>
    <xdr:to>
      <xdr:col>116</xdr:col>
      <xdr:colOff>63500</xdr:colOff>
      <xdr:row>38</xdr:row>
      <xdr:rowOff>126441</xdr:rowOff>
    </xdr:to>
    <xdr:cxnSp macro="">
      <xdr:nvCxnSpPr>
        <xdr:cNvPr id="720" name="直線コネクタ 719"/>
        <xdr:cNvCxnSpPr/>
      </xdr:nvCxnSpPr>
      <xdr:spPr>
        <a:xfrm flipV="1">
          <a:off x="21323300" y="663559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1"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2" name="フローチャート: 判断 721"/>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126441</xdr:rowOff>
    </xdr:from>
    <xdr:to>
      <xdr:col>111</xdr:col>
      <xdr:colOff>177800</xdr:colOff>
      <xdr:row>38</xdr:row>
      <xdr:rowOff>129642</xdr:rowOff>
    </xdr:to>
    <xdr:cxnSp macro="">
      <xdr:nvCxnSpPr>
        <xdr:cNvPr id="723" name="直線コネクタ 722"/>
        <xdr:cNvCxnSpPr/>
      </xdr:nvCxnSpPr>
      <xdr:spPr>
        <a:xfrm flipV="1">
          <a:off x="20434300" y="664154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4" name="フローチャート: 判断 723"/>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5" name="テキスト ボックス 724"/>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129642</xdr:rowOff>
    </xdr:to>
    <xdr:cxnSp macro="">
      <xdr:nvCxnSpPr>
        <xdr:cNvPr id="726" name="直線コネクタ 725"/>
        <xdr:cNvCxnSpPr/>
      </xdr:nvCxnSpPr>
      <xdr:spPr>
        <a:xfrm>
          <a:off x="19545300" y="662736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28" name="テキスト ボックス 727"/>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112725</xdr:rowOff>
    </xdr:to>
    <xdr:cxnSp macro="">
      <xdr:nvCxnSpPr>
        <xdr:cNvPr id="729" name="直線コネクタ 728"/>
        <xdr:cNvCxnSpPr/>
      </xdr:nvCxnSpPr>
      <xdr:spPr>
        <a:xfrm flipV="1">
          <a:off x="18656300" y="6627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0" name="フローチャート: 判断 729"/>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1" name="テキスト ボックス 730"/>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32" name="フローチャート: 判断 731"/>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119702</xdr:rowOff>
    </xdr:from>
    <xdr:ext cx="378565" cy="259045"/>
    <xdr:sp macro="" textlink="">
      <xdr:nvSpPr>
        <xdr:cNvPr id="733" name="テキスト ボックス 732"/>
        <xdr:cNvSpPr txBox="1"/>
      </xdr:nvSpPr>
      <xdr:spPr>
        <a:xfrm>
          <a:off x="18467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69697</xdr:rowOff>
    </xdr:from>
    <xdr:to>
      <xdr:col>116</xdr:col>
      <xdr:colOff>114300</xdr:colOff>
      <xdr:row>38</xdr:row>
      <xdr:rowOff>171297</xdr:rowOff>
    </xdr:to>
    <xdr:sp macro="" textlink="">
      <xdr:nvSpPr>
        <xdr:cNvPr id="739" name="楕円 738"/>
        <xdr:cNvSpPr/>
      </xdr:nvSpPr>
      <xdr:spPr>
        <a:xfrm>
          <a:off x="22110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156074</xdr:rowOff>
    </xdr:from>
    <xdr:ext cx="313932" cy="259045"/>
    <xdr:sp macro="" textlink="">
      <xdr:nvSpPr>
        <xdr:cNvPr id="740" name="投資及び出資金該当値テキスト"/>
        <xdr:cNvSpPr txBox="1"/>
      </xdr:nvSpPr>
      <xdr:spPr>
        <a:xfrm>
          <a:off x="22212300" y="6499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75641</xdr:rowOff>
    </xdr:from>
    <xdr:to>
      <xdr:col>112</xdr:col>
      <xdr:colOff>38100</xdr:colOff>
      <xdr:row>39</xdr:row>
      <xdr:rowOff>5791</xdr:rowOff>
    </xdr:to>
    <xdr:sp macro="" textlink="">
      <xdr:nvSpPr>
        <xdr:cNvPr id="741" name="楕円 740"/>
        <xdr:cNvSpPr/>
      </xdr:nvSpPr>
      <xdr:spPr>
        <a:xfrm>
          <a:off x="21272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168368</xdr:rowOff>
    </xdr:from>
    <xdr:ext cx="313932" cy="259045"/>
    <xdr:sp macro="" textlink="">
      <xdr:nvSpPr>
        <xdr:cNvPr id="742" name="テキスト ボックス 741"/>
        <xdr:cNvSpPr txBox="1"/>
      </xdr:nvSpPr>
      <xdr:spPr>
        <a:xfrm>
          <a:off x="211536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78842</xdr:rowOff>
    </xdr:from>
    <xdr:to>
      <xdr:col>107</xdr:col>
      <xdr:colOff>101600</xdr:colOff>
      <xdr:row>39</xdr:row>
      <xdr:rowOff>8992</xdr:rowOff>
    </xdr:to>
    <xdr:sp macro="" textlink="">
      <xdr:nvSpPr>
        <xdr:cNvPr id="743" name="楕円 742"/>
        <xdr:cNvSpPr/>
      </xdr:nvSpPr>
      <xdr:spPr>
        <a:xfrm>
          <a:off x="2038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119</xdr:rowOff>
    </xdr:from>
    <xdr:ext cx="313932" cy="259045"/>
    <xdr:sp macro="" textlink="">
      <xdr:nvSpPr>
        <xdr:cNvPr id="744" name="テキスト ボックス 743"/>
        <xdr:cNvSpPr txBox="1"/>
      </xdr:nvSpPr>
      <xdr:spPr>
        <a:xfrm>
          <a:off x="2027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45" name="楕円 744"/>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154195</xdr:rowOff>
    </xdr:from>
    <xdr:ext cx="313932" cy="259045"/>
    <xdr:sp macro="" textlink="">
      <xdr:nvSpPr>
        <xdr:cNvPr id="746" name="テキスト ボックス 745"/>
        <xdr:cNvSpPr txBox="1"/>
      </xdr:nvSpPr>
      <xdr:spPr>
        <a:xfrm>
          <a:off x="19388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61925</xdr:rowOff>
    </xdr:from>
    <xdr:to>
      <xdr:col>98</xdr:col>
      <xdr:colOff>38100</xdr:colOff>
      <xdr:row>38</xdr:row>
      <xdr:rowOff>163525</xdr:rowOff>
    </xdr:to>
    <xdr:sp macro="" textlink="">
      <xdr:nvSpPr>
        <xdr:cNvPr id="747" name="楕円 746"/>
        <xdr:cNvSpPr/>
      </xdr:nvSpPr>
      <xdr:spPr>
        <a:xfrm>
          <a:off x="18605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154652</xdr:rowOff>
    </xdr:from>
    <xdr:ext cx="313932" cy="259045"/>
    <xdr:sp macro="" textlink="">
      <xdr:nvSpPr>
        <xdr:cNvPr id="748" name="テキスト ボックス 747"/>
        <xdr:cNvSpPr txBox="1"/>
      </xdr:nvSpPr>
      <xdr:spPr>
        <a:xfrm>
          <a:off x="18499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8" name="テキスト ボックス 76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2" name="直線コネクタ 771"/>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3"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4" name="直線コネクタ 773"/>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5"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6" name="直線コネクタ 775"/>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79839</xdr:rowOff>
    </xdr:from>
    <xdr:to>
      <xdr:col>116</xdr:col>
      <xdr:colOff>63500</xdr:colOff>
      <xdr:row>54</xdr:row>
      <xdr:rowOff>26445</xdr:rowOff>
    </xdr:to>
    <xdr:cxnSp macro="">
      <xdr:nvCxnSpPr>
        <xdr:cNvPr id="777" name="直線コネクタ 776"/>
        <xdr:cNvCxnSpPr/>
      </xdr:nvCxnSpPr>
      <xdr:spPr>
        <a:xfrm>
          <a:off x="21323300" y="9166689"/>
          <a:ext cx="8382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78"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79" name="フローチャート: 判断 778"/>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21089</xdr:rowOff>
    </xdr:from>
    <xdr:to>
      <xdr:col>111</xdr:col>
      <xdr:colOff>177800</xdr:colOff>
      <xdr:row>53</xdr:row>
      <xdr:rowOff>79839</xdr:rowOff>
    </xdr:to>
    <xdr:cxnSp macro="">
      <xdr:nvCxnSpPr>
        <xdr:cNvPr id="780" name="直線コネクタ 779"/>
        <xdr:cNvCxnSpPr/>
      </xdr:nvCxnSpPr>
      <xdr:spPr>
        <a:xfrm>
          <a:off x="20434300" y="910793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1" name="フローチャート: 判断 780"/>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82" name="テキスト ボックス 781"/>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114652</xdr:rowOff>
    </xdr:from>
    <xdr:to>
      <xdr:col>107</xdr:col>
      <xdr:colOff>50800</xdr:colOff>
      <xdr:row>53</xdr:row>
      <xdr:rowOff>21089</xdr:rowOff>
    </xdr:to>
    <xdr:cxnSp macro="">
      <xdr:nvCxnSpPr>
        <xdr:cNvPr id="783" name="直線コネクタ 782"/>
        <xdr:cNvCxnSpPr/>
      </xdr:nvCxnSpPr>
      <xdr:spPr>
        <a:xfrm>
          <a:off x="19545300" y="9030052"/>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4" name="フローチャート: 判断 783"/>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5" name="テキスト ボックス 784"/>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38626</xdr:rowOff>
    </xdr:from>
    <xdr:to>
      <xdr:col>102</xdr:col>
      <xdr:colOff>114300</xdr:colOff>
      <xdr:row>52</xdr:row>
      <xdr:rowOff>114652</xdr:rowOff>
    </xdr:to>
    <xdr:cxnSp macro="">
      <xdr:nvCxnSpPr>
        <xdr:cNvPr id="786" name="直線コネクタ 785"/>
        <xdr:cNvCxnSpPr/>
      </xdr:nvCxnSpPr>
      <xdr:spPr>
        <a:xfrm>
          <a:off x="18656300" y="8954026"/>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7" name="フローチャート: 判断 786"/>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8" name="テキスト ボックス 787"/>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203</xdr:rowOff>
    </xdr:from>
    <xdr:to>
      <xdr:col>98</xdr:col>
      <xdr:colOff>38100</xdr:colOff>
      <xdr:row>52</xdr:row>
      <xdr:rowOff>101803</xdr:rowOff>
    </xdr:to>
    <xdr:sp macro="" textlink="">
      <xdr:nvSpPr>
        <xdr:cNvPr id="789" name="フローチャート: 判断 788"/>
        <xdr:cNvSpPr/>
      </xdr:nvSpPr>
      <xdr:spPr>
        <a:xfrm>
          <a:off x="18605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92930</xdr:rowOff>
    </xdr:from>
    <xdr:ext cx="534377" cy="259045"/>
    <xdr:sp macro="" textlink="">
      <xdr:nvSpPr>
        <xdr:cNvPr id="790" name="テキスト ボックス 789"/>
        <xdr:cNvSpPr txBox="1"/>
      </xdr:nvSpPr>
      <xdr:spPr>
        <a:xfrm>
          <a:off x="18389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147095</xdr:rowOff>
    </xdr:from>
    <xdr:to>
      <xdr:col>116</xdr:col>
      <xdr:colOff>114300</xdr:colOff>
      <xdr:row>54</xdr:row>
      <xdr:rowOff>77245</xdr:rowOff>
    </xdr:to>
    <xdr:sp macro="" textlink="">
      <xdr:nvSpPr>
        <xdr:cNvPr id="796" name="楕円 795"/>
        <xdr:cNvSpPr/>
      </xdr:nvSpPr>
      <xdr:spPr>
        <a:xfrm>
          <a:off x="22110700" y="92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169972</xdr:rowOff>
    </xdr:from>
    <xdr:ext cx="534377" cy="259045"/>
    <xdr:sp macro="" textlink="">
      <xdr:nvSpPr>
        <xdr:cNvPr id="797" name="貸付金該当値テキスト"/>
        <xdr:cNvSpPr txBox="1"/>
      </xdr:nvSpPr>
      <xdr:spPr>
        <a:xfrm>
          <a:off x="22212300" y="90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29039</xdr:rowOff>
    </xdr:from>
    <xdr:to>
      <xdr:col>112</xdr:col>
      <xdr:colOff>38100</xdr:colOff>
      <xdr:row>53</xdr:row>
      <xdr:rowOff>130639</xdr:rowOff>
    </xdr:to>
    <xdr:sp macro="" textlink="">
      <xdr:nvSpPr>
        <xdr:cNvPr id="798" name="楕円 797"/>
        <xdr:cNvSpPr/>
      </xdr:nvSpPr>
      <xdr:spPr>
        <a:xfrm>
          <a:off x="21272500" y="91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147166</xdr:rowOff>
    </xdr:from>
    <xdr:ext cx="534377" cy="259045"/>
    <xdr:sp macro="" textlink="">
      <xdr:nvSpPr>
        <xdr:cNvPr id="799" name="テキスト ボックス 798"/>
        <xdr:cNvSpPr txBox="1"/>
      </xdr:nvSpPr>
      <xdr:spPr>
        <a:xfrm>
          <a:off x="21043411" y="88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141739</xdr:rowOff>
    </xdr:from>
    <xdr:to>
      <xdr:col>107</xdr:col>
      <xdr:colOff>101600</xdr:colOff>
      <xdr:row>53</xdr:row>
      <xdr:rowOff>71889</xdr:rowOff>
    </xdr:to>
    <xdr:sp macro="" textlink="">
      <xdr:nvSpPr>
        <xdr:cNvPr id="800" name="楕円 799"/>
        <xdr:cNvSpPr/>
      </xdr:nvSpPr>
      <xdr:spPr>
        <a:xfrm>
          <a:off x="20383500" y="90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88416</xdr:rowOff>
    </xdr:from>
    <xdr:ext cx="534377" cy="259045"/>
    <xdr:sp macro="" textlink="">
      <xdr:nvSpPr>
        <xdr:cNvPr id="801" name="テキスト ボックス 800"/>
        <xdr:cNvSpPr txBox="1"/>
      </xdr:nvSpPr>
      <xdr:spPr>
        <a:xfrm>
          <a:off x="20167111" y="88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63852</xdr:rowOff>
    </xdr:from>
    <xdr:to>
      <xdr:col>102</xdr:col>
      <xdr:colOff>165100</xdr:colOff>
      <xdr:row>52</xdr:row>
      <xdr:rowOff>165452</xdr:rowOff>
    </xdr:to>
    <xdr:sp macro="" textlink="">
      <xdr:nvSpPr>
        <xdr:cNvPr id="802" name="楕円 801"/>
        <xdr:cNvSpPr/>
      </xdr:nvSpPr>
      <xdr:spPr>
        <a:xfrm>
          <a:off x="19494500" y="8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10529</xdr:rowOff>
    </xdr:from>
    <xdr:ext cx="534377" cy="259045"/>
    <xdr:sp macro="" textlink="">
      <xdr:nvSpPr>
        <xdr:cNvPr id="803" name="テキスト ボックス 802"/>
        <xdr:cNvSpPr txBox="1"/>
      </xdr:nvSpPr>
      <xdr:spPr>
        <a:xfrm>
          <a:off x="19278111" y="87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159276</xdr:rowOff>
    </xdr:from>
    <xdr:to>
      <xdr:col>98</xdr:col>
      <xdr:colOff>38100</xdr:colOff>
      <xdr:row>52</xdr:row>
      <xdr:rowOff>89426</xdr:rowOff>
    </xdr:to>
    <xdr:sp macro="" textlink="">
      <xdr:nvSpPr>
        <xdr:cNvPr id="804" name="楕円 803"/>
        <xdr:cNvSpPr/>
      </xdr:nvSpPr>
      <xdr:spPr>
        <a:xfrm>
          <a:off x="18605500" y="89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105953</xdr:rowOff>
    </xdr:from>
    <xdr:ext cx="534377" cy="259045"/>
    <xdr:sp macro="" textlink="">
      <xdr:nvSpPr>
        <xdr:cNvPr id="805" name="テキスト ボックス 804"/>
        <xdr:cNvSpPr txBox="1"/>
      </xdr:nvSpPr>
      <xdr:spPr>
        <a:xfrm>
          <a:off x="18389111" y="8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5" name="テキスト ボックス 81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7" name="直線コネクタ 826"/>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8"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29" name="直線コネクタ 828"/>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0"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1" name="直線コネクタ 830"/>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51689</xdr:rowOff>
    </xdr:from>
    <xdr:to>
      <xdr:col>116</xdr:col>
      <xdr:colOff>63500</xdr:colOff>
      <xdr:row>78</xdr:row>
      <xdr:rowOff>168847</xdr:rowOff>
    </xdr:to>
    <xdr:cxnSp macro="">
      <xdr:nvCxnSpPr>
        <xdr:cNvPr id="832" name="直線コネクタ 831"/>
        <xdr:cNvCxnSpPr/>
      </xdr:nvCxnSpPr>
      <xdr:spPr>
        <a:xfrm flipV="1">
          <a:off x="21323300" y="12396089"/>
          <a:ext cx="838200" cy="11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3"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4" name="フローチャート: 判断 833"/>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161226</xdr:rowOff>
    </xdr:from>
    <xdr:to>
      <xdr:col>111</xdr:col>
      <xdr:colOff>177800</xdr:colOff>
      <xdr:row>78</xdr:row>
      <xdr:rowOff>168847</xdr:rowOff>
    </xdr:to>
    <xdr:cxnSp macro="">
      <xdr:nvCxnSpPr>
        <xdr:cNvPr id="835" name="直線コネクタ 834"/>
        <xdr:cNvCxnSpPr/>
      </xdr:nvCxnSpPr>
      <xdr:spPr>
        <a:xfrm>
          <a:off x="20434300" y="13534326"/>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6" name="フローチャート: 判断 835"/>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126065</xdr:rowOff>
    </xdr:from>
    <xdr:ext cx="378565" cy="259045"/>
    <xdr:sp macro="" textlink="">
      <xdr:nvSpPr>
        <xdr:cNvPr id="837" name="テキスト ボックス 836"/>
        <xdr:cNvSpPr txBox="1"/>
      </xdr:nvSpPr>
      <xdr:spPr>
        <a:xfrm>
          <a:off x="211213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159702</xdr:rowOff>
    </xdr:from>
    <xdr:to>
      <xdr:col>107</xdr:col>
      <xdr:colOff>50800</xdr:colOff>
      <xdr:row>78</xdr:row>
      <xdr:rowOff>161226</xdr:rowOff>
    </xdr:to>
    <xdr:cxnSp macro="">
      <xdr:nvCxnSpPr>
        <xdr:cNvPr id="838" name="直線コネクタ 837"/>
        <xdr:cNvCxnSpPr/>
      </xdr:nvCxnSpPr>
      <xdr:spPr>
        <a:xfrm>
          <a:off x="19545300" y="135328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39" name="フローチャート: 判断 838"/>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131970</xdr:rowOff>
    </xdr:from>
    <xdr:ext cx="378565" cy="259045"/>
    <xdr:sp macro="" textlink="">
      <xdr:nvSpPr>
        <xdr:cNvPr id="840" name="テキスト ボックス 839"/>
        <xdr:cNvSpPr txBox="1"/>
      </xdr:nvSpPr>
      <xdr:spPr>
        <a:xfrm>
          <a:off x="20245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158369</xdr:rowOff>
    </xdr:from>
    <xdr:to>
      <xdr:col>102</xdr:col>
      <xdr:colOff>114300</xdr:colOff>
      <xdr:row>78</xdr:row>
      <xdr:rowOff>159702</xdr:rowOff>
    </xdr:to>
    <xdr:cxnSp macro="">
      <xdr:nvCxnSpPr>
        <xdr:cNvPr id="841" name="直線コネクタ 840"/>
        <xdr:cNvCxnSpPr/>
      </xdr:nvCxnSpPr>
      <xdr:spPr>
        <a:xfrm>
          <a:off x="18656300" y="1353146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2" name="フローチャート: 判断 841"/>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142828</xdr:rowOff>
    </xdr:from>
    <xdr:ext cx="378565" cy="259045"/>
    <xdr:sp macro="" textlink="">
      <xdr:nvSpPr>
        <xdr:cNvPr id="843" name="テキスト ボックス 842"/>
        <xdr:cNvSpPr txBox="1"/>
      </xdr:nvSpPr>
      <xdr:spPr>
        <a:xfrm>
          <a:off x="193560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44" name="フローチャート: 判断 843"/>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122445</xdr:rowOff>
    </xdr:from>
    <xdr:ext cx="378565" cy="259045"/>
    <xdr:sp macro="" textlink="">
      <xdr:nvSpPr>
        <xdr:cNvPr id="845" name="テキスト ボックス 844"/>
        <xdr:cNvSpPr txBox="1"/>
      </xdr:nvSpPr>
      <xdr:spPr>
        <a:xfrm>
          <a:off x="18467017" y="1315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889</xdr:rowOff>
    </xdr:from>
    <xdr:to>
      <xdr:col>116</xdr:col>
      <xdr:colOff>114300</xdr:colOff>
      <xdr:row>72</xdr:row>
      <xdr:rowOff>102489</xdr:rowOff>
    </xdr:to>
    <xdr:sp macro="" textlink="">
      <xdr:nvSpPr>
        <xdr:cNvPr id="851" name="楕円 850"/>
        <xdr:cNvSpPr/>
      </xdr:nvSpPr>
      <xdr:spPr>
        <a:xfrm>
          <a:off x="221107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150766</xdr:rowOff>
    </xdr:from>
    <xdr:ext cx="469744" cy="259045"/>
    <xdr:sp macro="" textlink="">
      <xdr:nvSpPr>
        <xdr:cNvPr id="852" name="繰出金該当値テキスト"/>
        <xdr:cNvSpPr txBox="1"/>
      </xdr:nvSpPr>
      <xdr:spPr>
        <a:xfrm>
          <a:off x="22212300" y="1232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118047</xdr:rowOff>
    </xdr:from>
    <xdr:to>
      <xdr:col>112</xdr:col>
      <xdr:colOff>38100</xdr:colOff>
      <xdr:row>79</xdr:row>
      <xdr:rowOff>48197</xdr:rowOff>
    </xdr:to>
    <xdr:sp macro="" textlink="">
      <xdr:nvSpPr>
        <xdr:cNvPr id="853" name="楕円 852"/>
        <xdr:cNvSpPr/>
      </xdr:nvSpPr>
      <xdr:spPr>
        <a:xfrm>
          <a:off x="212725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39324</xdr:rowOff>
    </xdr:from>
    <xdr:ext cx="378565" cy="259045"/>
    <xdr:sp macro="" textlink="">
      <xdr:nvSpPr>
        <xdr:cNvPr id="854" name="テキスト ボックス 853"/>
        <xdr:cNvSpPr txBox="1"/>
      </xdr:nvSpPr>
      <xdr:spPr>
        <a:xfrm>
          <a:off x="21121317" y="1358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110426</xdr:rowOff>
    </xdr:from>
    <xdr:to>
      <xdr:col>107</xdr:col>
      <xdr:colOff>101600</xdr:colOff>
      <xdr:row>79</xdr:row>
      <xdr:rowOff>40576</xdr:rowOff>
    </xdr:to>
    <xdr:sp macro="" textlink="">
      <xdr:nvSpPr>
        <xdr:cNvPr id="855" name="楕円 854"/>
        <xdr:cNvSpPr/>
      </xdr:nvSpPr>
      <xdr:spPr>
        <a:xfrm>
          <a:off x="20383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31703</xdr:rowOff>
    </xdr:from>
    <xdr:ext cx="378565" cy="259045"/>
    <xdr:sp macro="" textlink="">
      <xdr:nvSpPr>
        <xdr:cNvPr id="856" name="テキスト ボックス 855"/>
        <xdr:cNvSpPr txBox="1"/>
      </xdr:nvSpPr>
      <xdr:spPr>
        <a:xfrm>
          <a:off x="20245017" y="1357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108902</xdr:rowOff>
    </xdr:from>
    <xdr:to>
      <xdr:col>102</xdr:col>
      <xdr:colOff>165100</xdr:colOff>
      <xdr:row>79</xdr:row>
      <xdr:rowOff>39052</xdr:rowOff>
    </xdr:to>
    <xdr:sp macro="" textlink="">
      <xdr:nvSpPr>
        <xdr:cNvPr id="857" name="楕円 856"/>
        <xdr:cNvSpPr/>
      </xdr:nvSpPr>
      <xdr:spPr>
        <a:xfrm>
          <a:off x="19494500" y="13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30179</xdr:rowOff>
    </xdr:from>
    <xdr:ext cx="378565" cy="259045"/>
    <xdr:sp macro="" textlink="">
      <xdr:nvSpPr>
        <xdr:cNvPr id="858" name="テキスト ボックス 857"/>
        <xdr:cNvSpPr txBox="1"/>
      </xdr:nvSpPr>
      <xdr:spPr>
        <a:xfrm>
          <a:off x="19356017" y="1357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107569</xdr:rowOff>
    </xdr:from>
    <xdr:to>
      <xdr:col>98</xdr:col>
      <xdr:colOff>38100</xdr:colOff>
      <xdr:row>79</xdr:row>
      <xdr:rowOff>37719</xdr:rowOff>
    </xdr:to>
    <xdr:sp macro="" textlink="">
      <xdr:nvSpPr>
        <xdr:cNvPr id="859" name="楕円 858"/>
        <xdr:cNvSpPr/>
      </xdr:nvSpPr>
      <xdr:spPr>
        <a:xfrm>
          <a:off x="18605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28846</xdr:rowOff>
    </xdr:from>
    <xdr:ext cx="378565" cy="259045"/>
    <xdr:sp macro="" textlink="">
      <xdr:nvSpPr>
        <xdr:cNvPr id="860" name="テキスト ボックス 859"/>
        <xdr:cNvSpPr txBox="1"/>
      </xdr:nvSpPr>
      <xdr:spPr>
        <a:xfrm>
          <a:off x="18467017" y="1357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歳出決算総額は、住民一人当たり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446,279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a:t>
          </a:r>
        </a:p>
        <a:p>
          <a:endParaRPr lang="ja-JP" altLang="en-US" sz="11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・主な構成項目である人件費は、住民一人当たり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105,797</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円となっており、平成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12</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万円程度で推移していたが、平成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年度からは教職員の政令市への移管に伴い減少しており、グループ内平均と比較して低い水準にある。 </a:t>
          </a:r>
        </a:p>
        <a:p>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・補助費等は、住民一人当たり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108,409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円となっており、国民健康保険財政調整交付金の廃止や、政令市への税源移譲に伴う交付金の減などの影響により減少しているが、依然として全国平均及びグループ内平均と比較して高い水準にある。</a:t>
          </a:r>
        </a:p>
        <a:p>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・また、災害復旧事業費は、住民一人当たり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8,192</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円となっており、北海道胆振東部地震等に係る災害対策などの影響により、全国平均と比較して高い水準にある。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89408</xdr:rowOff>
    </xdr:from>
    <xdr:to>
      <xdr:col>24</xdr:col>
      <xdr:colOff>63500</xdr:colOff>
      <xdr:row>38</xdr:row>
      <xdr:rowOff>141986</xdr:rowOff>
    </xdr:to>
    <xdr:cxnSp macro="">
      <xdr:nvCxnSpPr>
        <xdr:cNvPr id="59" name="直線コネクタ 58"/>
        <xdr:cNvCxnSpPr/>
      </xdr:nvCxnSpPr>
      <xdr:spPr>
        <a:xfrm>
          <a:off x="3797300" y="66045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139209</xdr:rowOff>
    </xdr:from>
    <xdr:ext cx="378565" cy="259045"/>
    <xdr:sp macro="" textlink="">
      <xdr:nvSpPr>
        <xdr:cNvPr id="60" name="議会費平均値テキスト"/>
        <xdr:cNvSpPr txBox="1"/>
      </xdr:nvSpPr>
      <xdr:spPr>
        <a:xfrm>
          <a:off x="4686300" y="5968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89408</xdr:rowOff>
    </xdr:from>
    <xdr:to>
      <xdr:col>19</xdr:col>
      <xdr:colOff>177800</xdr:colOff>
      <xdr:row>38</xdr:row>
      <xdr:rowOff>91694</xdr:rowOff>
    </xdr:to>
    <xdr:cxnSp macro="">
      <xdr:nvCxnSpPr>
        <xdr:cNvPr id="62" name="直線コネクタ 61"/>
        <xdr:cNvCxnSpPr/>
      </xdr:nvCxnSpPr>
      <xdr:spPr>
        <a:xfrm flipV="1">
          <a:off x="2908300" y="6604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60723</xdr:rowOff>
    </xdr:from>
    <xdr:ext cx="378565" cy="259045"/>
    <xdr:sp macro="" textlink="">
      <xdr:nvSpPr>
        <xdr:cNvPr id="64" name="テキスト ボックス 63"/>
        <xdr:cNvSpPr txBox="1"/>
      </xdr:nvSpPr>
      <xdr:spPr>
        <a:xfrm>
          <a:off x="35953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91694</xdr:rowOff>
    </xdr:from>
    <xdr:to>
      <xdr:col>15</xdr:col>
      <xdr:colOff>50800</xdr:colOff>
      <xdr:row>38</xdr:row>
      <xdr:rowOff>112268</xdr:rowOff>
    </xdr:to>
    <xdr:cxnSp macro="">
      <xdr:nvCxnSpPr>
        <xdr:cNvPr id="65" name="直線コネクタ 64"/>
        <xdr:cNvCxnSpPr/>
      </xdr:nvCxnSpPr>
      <xdr:spPr>
        <a:xfrm flipV="1">
          <a:off x="2019300" y="66067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147591</xdr:rowOff>
    </xdr:from>
    <xdr:ext cx="378565" cy="259045"/>
    <xdr:sp macro="" textlink="">
      <xdr:nvSpPr>
        <xdr:cNvPr id="67" name="テキスト ボックス 66"/>
        <xdr:cNvSpPr txBox="1"/>
      </xdr:nvSpPr>
      <xdr:spPr>
        <a:xfrm>
          <a:off x="2719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112268</xdr:rowOff>
    </xdr:from>
    <xdr:to>
      <xdr:col>10</xdr:col>
      <xdr:colOff>114300</xdr:colOff>
      <xdr:row>39</xdr:row>
      <xdr:rowOff>18542</xdr:rowOff>
    </xdr:to>
    <xdr:cxnSp macro="">
      <xdr:nvCxnSpPr>
        <xdr:cNvPr id="68" name="直線コネクタ 67"/>
        <xdr:cNvCxnSpPr/>
      </xdr:nvCxnSpPr>
      <xdr:spPr>
        <a:xfrm flipV="1">
          <a:off x="1130300" y="6627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168165</xdr:rowOff>
    </xdr:from>
    <xdr:ext cx="378565" cy="259045"/>
    <xdr:sp macro="" textlink="">
      <xdr:nvSpPr>
        <xdr:cNvPr id="70" name="テキスト ボックス 69"/>
        <xdr:cNvSpPr txBox="1"/>
      </xdr:nvSpPr>
      <xdr:spPr>
        <a:xfrm>
          <a:off x="1830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71" name="フローチャート: 判断 70"/>
        <xdr:cNvSpPr/>
      </xdr:nvSpPr>
      <xdr:spPr>
        <a:xfrm>
          <a:off x="1079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97299</xdr:rowOff>
    </xdr:from>
    <xdr:ext cx="378565" cy="259045"/>
    <xdr:sp macro="" textlink="">
      <xdr:nvSpPr>
        <xdr:cNvPr id="72" name="テキスト ボックス 71"/>
        <xdr:cNvSpPr txBox="1"/>
      </xdr:nvSpPr>
      <xdr:spPr>
        <a:xfrm>
          <a:off x="94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91186</xdr:rowOff>
    </xdr:from>
    <xdr:to>
      <xdr:col>24</xdr:col>
      <xdr:colOff>114300</xdr:colOff>
      <xdr:row>39</xdr:row>
      <xdr:rowOff>21336</xdr:rowOff>
    </xdr:to>
    <xdr:sp macro="" textlink="">
      <xdr:nvSpPr>
        <xdr:cNvPr id="78" name="楕円 77"/>
        <xdr:cNvSpPr/>
      </xdr:nvSpPr>
      <xdr:spPr>
        <a:xfrm>
          <a:off x="4584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6113</xdr:rowOff>
    </xdr:from>
    <xdr:ext cx="378565" cy="259045"/>
    <xdr:sp macro="" textlink="">
      <xdr:nvSpPr>
        <xdr:cNvPr id="79" name="議会費該当値テキスト"/>
        <xdr:cNvSpPr txBox="1"/>
      </xdr:nvSpPr>
      <xdr:spPr>
        <a:xfrm>
          <a:off x="4686300" y="6521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38608</xdr:rowOff>
    </xdr:from>
    <xdr:to>
      <xdr:col>20</xdr:col>
      <xdr:colOff>38100</xdr:colOff>
      <xdr:row>38</xdr:row>
      <xdr:rowOff>140208</xdr:rowOff>
    </xdr:to>
    <xdr:sp macro="" textlink="">
      <xdr:nvSpPr>
        <xdr:cNvPr id="80" name="楕円 79"/>
        <xdr:cNvSpPr/>
      </xdr:nvSpPr>
      <xdr:spPr>
        <a:xfrm>
          <a:off x="3746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131335</xdr:rowOff>
    </xdr:from>
    <xdr:ext cx="378565" cy="259045"/>
    <xdr:sp macro="" textlink="">
      <xdr:nvSpPr>
        <xdr:cNvPr id="81" name="テキスト ボックス 80"/>
        <xdr:cNvSpPr txBox="1"/>
      </xdr:nvSpPr>
      <xdr:spPr>
        <a:xfrm>
          <a:off x="35953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40894</xdr:rowOff>
    </xdr:from>
    <xdr:to>
      <xdr:col>15</xdr:col>
      <xdr:colOff>101600</xdr:colOff>
      <xdr:row>38</xdr:row>
      <xdr:rowOff>142494</xdr:rowOff>
    </xdr:to>
    <xdr:sp macro="" textlink="">
      <xdr:nvSpPr>
        <xdr:cNvPr id="82" name="楕円 81"/>
        <xdr:cNvSpPr/>
      </xdr:nvSpPr>
      <xdr:spPr>
        <a:xfrm>
          <a:off x="2857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133621</xdr:rowOff>
    </xdr:from>
    <xdr:ext cx="378565" cy="259045"/>
    <xdr:sp macro="" textlink="">
      <xdr:nvSpPr>
        <xdr:cNvPr id="83" name="テキスト ボックス 82"/>
        <xdr:cNvSpPr txBox="1"/>
      </xdr:nvSpPr>
      <xdr:spPr>
        <a:xfrm>
          <a:off x="2719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61468</xdr:rowOff>
    </xdr:from>
    <xdr:to>
      <xdr:col>10</xdr:col>
      <xdr:colOff>165100</xdr:colOff>
      <xdr:row>38</xdr:row>
      <xdr:rowOff>163068</xdr:rowOff>
    </xdr:to>
    <xdr:sp macro="" textlink="">
      <xdr:nvSpPr>
        <xdr:cNvPr id="84" name="楕円 83"/>
        <xdr:cNvSpPr/>
      </xdr:nvSpPr>
      <xdr:spPr>
        <a:xfrm>
          <a:off x="196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154195</xdr:rowOff>
    </xdr:from>
    <xdr:ext cx="378565" cy="259045"/>
    <xdr:sp macro="" textlink="">
      <xdr:nvSpPr>
        <xdr:cNvPr id="85" name="テキスト ボックス 84"/>
        <xdr:cNvSpPr txBox="1"/>
      </xdr:nvSpPr>
      <xdr:spPr>
        <a:xfrm>
          <a:off x="183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139192</xdr:rowOff>
    </xdr:from>
    <xdr:to>
      <xdr:col>6</xdr:col>
      <xdr:colOff>38100</xdr:colOff>
      <xdr:row>39</xdr:row>
      <xdr:rowOff>69342</xdr:rowOff>
    </xdr:to>
    <xdr:sp macro="" textlink="">
      <xdr:nvSpPr>
        <xdr:cNvPr id="86" name="楕円 85"/>
        <xdr:cNvSpPr/>
      </xdr:nvSpPr>
      <xdr:spPr>
        <a:xfrm>
          <a:off x="107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60469</xdr:rowOff>
    </xdr:from>
    <xdr:ext cx="378565" cy="259045"/>
    <xdr:sp macro="" textlink="">
      <xdr:nvSpPr>
        <xdr:cNvPr id="87" name="テキスト ボックス 86"/>
        <xdr:cNvSpPr txBox="1"/>
      </xdr:nvSpPr>
      <xdr:spPr>
        <a:xfrm>
          <a:off x="94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149416</xdr:rowOff>
    </xdr:from>
    <xdr:to>
      <xdr:col>24</xdr:col>
      <xdr:colOff>63500</xdr:colOff>
      <xdr:row>59</xdr:row>
      <xdr:rowOff>140</xdr:rowOff>
    </xdr:to>
    <xdr:cxnSp macro="">
      <xdr:nvCxnSpPr>
        <xdr:cNvPr id="115" name="直線コネクタ 114"/>
        <xdr:cNvCxnSpPr/>
      </xdr:nvCxnSpPr>
      <xdr:spPr>
        <a:xfrm flipV="1">
          <a:off x="3797300" y="1009351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159588</xdr:rowOff>
    </xdr:from>
    <xdr:to>
      <xdr:col>19</xdr:col>
      <xdr:colOff>177800</xdr:colOff>
      <xdr:row>59</xdr:row>
      <xdr:rowOff>140</xdr:rowOff>
    </xdr:to>
    <xdr:cxnSp macro="">
      <xdr:nvCxnSpPr>
        <xdr:cNvPr id="118" name="直線コネクタ 117"/>
        <xdr:cNvCxnSpPr/>
      </xdr:nvCxnSpPr>
      <xdr:spPr>
        <a:xfrm>
          <a:off x="2908300" y="1010368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0" name="テキスト ボックス 119"/>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74130</xdr:rowOff>
    </xdr:from>
    <xdr:to>
      <xdr:col>15</xdr:col>
      <xdr:colOff>50800</xdr:colOff>
      <xdr:row>58</xdr:row>
      <xdr:rowOff>159588</xdr:rowOff>
    </xdr:to>
    <xdr:cxnSp macro="">
      <xdr:nvCxnSpPr>
        <xdr:cNvPr id="121" name="直線コネクタ 120"/>
        <xdr:cNvCxnSpPr/>
      </xdr:nvCxnSpPr>
      <xdr:spPr>
        <a:xfrm>
          <a:off x="2019300" y="10018230"/>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74130</xdr:rowOff>
    </xdr:from>
    <xdr:to>
      <xdr:col>10</xdr:col>
      <xdr:colOff>114300</xdr:colOff>
      <xdr:row>58</xdr:row>
      <xdr:rowOff>136576</xdr:rowOff>
    </xdr:to>
    <xdr:cxnSp macro="">
      <xdr:nvCxnSpPr>
        <xdr:cNvPr id="124" name="直線コネクタ 123"/>
        <xdr:cNvCxnSpPr/>
      </xdr:nvCxnSpPr>
      <xdr:spPr>
        <a:xfrm flipV="1">
          <a:off x="1130300" y="10018230"/>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7" name="フローチャート: 判断 126"/>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154487</xdr:rowOff>
    </xdr:from>
    <xdr:ext cx="534377" cy="259045"/>
    <xdr:sp macro="" textlink="">
      <xdr:nvSpPr>
        <xdr:cNvPr id="128" name="テキスト ボックス 127"/>
        <xdr:cNvSpPr txBox="1"/>
      </xdr:nvSpPr>
      <xdr:spPr>
        <a:xfrm>
          <a:off x="863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98616</xdr:rowOff>
    </xdr:from>
    <xdr:to>
      <xdr:col>24</xdr:col>
      <xdr:colOff>114300</xdr:colOff>
      <xdr:row>59</xdr:row>
      <xdr:rowOff>28766</xdr:rowOff>
    </xdr:to>
    <xdr:sp macro="" textlink="">
      <xdr:nvSpPr>
        <xdr:cNvPr id="134" name="楕円 133"/>
        <xdr:cNvSpPr/>
      </xdr:nvSpPr>
      <xdr:spPr>
        <a:xfrm>
          <a:off x="45847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13543</xdr:rowOff>
    </xdr:from>
    <xdr:ext cx="534377" cy="259045"/>
    <xdr:sp macro="" textlink="">
      <xdr:nvSpPr>
        <xdr:cNvPr id="135" name="総務費該当値テキスト"/>
        <xdr:cNvSpPr txBox="1"/>
      </xdr:nvSpPr>
      <xdr:spPr>
        <a:xfrm>
          <a:off x="4686300" y="99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120790</xdr:rowOff>
    </xdr:from>
    <xdr:to>
      <xdr:col>20</xdr:col>
      <xdr:colOff>38100</xdr:colOff>
      <xdr:row>59</xdr:row>
      <xdr:rowOff>50940</xdr:rowOff>
    </xdr:to>
    <xdr:sp macro="" textlink="">
      <xdr:nvSpPr>
        <xdr:cNvPr id="136" name="楕円 135"/>
        <xdr:cNvSpPr/>
      </xdr:nvSpPr>
      <xdr:spPr>
        <a:xfrm>
          <a:off x="37465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42067</xdr:rowOff>
    </xdr:from>
    <xdr:ext cx="534377" cy="259045"/>
    <xdr:sp macro="" textlink="">
      <xdr:nvSpPr>
        <xdr:cNvPr id="137" name="テキスト ボックス 136"/>
        <xdr:cNvSpPr txBox="1"/>
      </xdr:nvSpPr>
      <xdr:spPr>
        <a:xfrm>
          <a:off x="3517411" y="101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108788</xdr:rowOff>
    </xdr:from>
    <xdr:to>
      <xdr:col>15</xdr:col>
      <xdr:colOff>101600</xdr:colOff>
      <xdr:row>59</xdr:row>
      <xdr:rowOff>38938</xdr:rowOff>
    </xdr:to>
    <xdr:sp macro="" textlink="">
      <xdr:nvSpPr>
        <xdr:cNvPr id="138" name="楕円 137"/>
        <xdr:cNvSpPr/>
      </xdr:nvSpPr>
      <xdr:spPr>
        <a:xfrm>
          <a:off x="28575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55465</xdr:rowOff>
    </xdr:from>
    <xdr:ext cx="534377" cy="259045"/>
    <xdr:sp macro="" textlink="">
      <xdr:nvSpPr>
        <xdr:cNvPr id="139" name="テキスト ボックス 138"/>
        <xdr:cNvSpPr txBox="1"/>
      </xdr:nvSpPr>
      <xdr:spPr>
        <a:xfrm>
          <a:off x="2641111" y="98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23330</xdr:rowOff>
    </xdr:from>
    <xdr:to>
      <xdr:col>10</xdr:col>
      <xdr:colOff>165100</xdr:colOff>
      <xdr:row>58</xdr:row>
      <xdr:rowOff>124930</xdr:rowOff>
    </xdr:to>
    <xdr:sp macro="" textlink="">
      <xdr:nvSpPr>
        <xdr:cNvPr id="140" name="楕円 139"/>
        <xdr:cNvSpPr/>
      </xdr:nvSpPr>
      <xdr:spPr>
        <a:xfrm>
          <a:off x="1968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141457</xdr:rowOff>
    </xdr:from>
    <xdr:ext cx="534377" cy="259045"/>
    <xdr:sp macro="" textlink="">
      <xdr:nvSpPr>
        <xdr:cNvPr id="141" name="テキスト ボックス 140"/>
        <xdr:cNvSpPr txBox="1"/>
      </xdr:nvSpPr>
      <xdr:spPr>
        <a:xfrm>
          <a:off x="1752111" y="97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85776</xdr:rowOff>
    </xdr:from>
    <xdr:to>
      <xdr:col>6</xdr:col>
      <xdr:colOff>38100</xdr:colOff>
      <xdr:row>59</xdr:row>
      <xdr:rowOff>15926</xdr:rowOff>
    </xdr:to>
    <xdr:sp macro="" textlink="">
      <xdr:nvSpPr>
        <xdr:cNvPr id="142" name="楕円 141"/>
        <xdr:cNvSpPr/>
      </xdr:nvSpPr>
      <xdr:spPr>
        <a:xfrm>
          <a:off x="1079500" y="100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7053</xdr:rowOff>
    </xdr:from>
    <xdr:ext cx="534377" cy="259045"/>
    <xdr:sp macro="" textlink="">
      <xdr:nvSpPr>
        <xdr:cNvPr id="143" name="テキスト ボックス 142"/>
        <xdr:cNvSpPr txBox="1"/>
      </xdr:nvSpPr>
      <xdr:spPr>
        <a:xfrm>
          <a:off x="863111" y="101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80218</xdr:rowOff>
    </xdr:from>
    <xdr:to>
      <xdr:col>24</xdr:col>
      <xdr:colOff>62865</xdr:colOff>
      <xdr:row>77</xdr:row>
      <xdr:rowOff>31527</xdr:rowOff>
    </xdr:to>
    <xdr:cxnSp macro="">
      <xdr:nvCxnSpPr>
        <xdr:cNvPr id="164" name="直線コネクタ 163"/>
        <xdr:cNvCxnSpPr/>
      </xdr:nvCxnSpPr>
      <xdr:spPr>
        <a:xfrm flipV="1">
          <a:off x="4633595" y="12253168"/>
          <a:ext cx="1270" cy="98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35354</xdr:rowOff>
    </xdr:from>
    <xdr:ext cx="534377" cy="259045"/>
    <xdr:sp macro="" textlink="">
      <xdr:nvSpPr>
        <xdr:cNvPr id="165" name="民生費最小値テキスト"/>
        <xdr:cNvSpPr txBox="1"/>
      </xdr:nvSpPr>
      <xdr:spPr>
        <a:xfrm>
          <a:off x="4686300" y="132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31527</xdr:rowOff>
    </xdr:from>
    <xdr:to>
      <xdr:col>24</xdr:col>
      <xdr:colOff>152400</xdr:colOff>
      <xdr:row>77</xdr:row>
      <xdr:rowOff>31527</xdr:rowOff>
    </xdr:to>
    <xdr:cxnSp macro="">
      <xdr:nvCxnSpPr>
        <xdr:cNvPr id="166" name="直線コネクタ 165"/>
        <xdr:cNvCxnSpPr/>
      </xdr:nvCxnSpPr>
      <xdr:spPr>
        <a:xfrm>
          <a:off x="4546600" y="1323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26895</xdr:rowOff>
    </xdr:from>
    <xdr:ext cx="534377" cy="259045"/>
    <xdr:sp macro="" textlink="">
      <xdr:nvSpPr>
        <xdr:cNvPr id="167" name="民生費最大値テキスト"/>
        <xdr:cNvSpPr txBox="1"/>
      </xdr:nvSpPr>
      <xdr:spPr>
        <a:xfrm>
          <a:off x="4686300" y="12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80218</xdr:rowOff>
    </xdr:from>
    <xdr:to>
      <xdr:col>24</xdr:col>
      <xdr:colOff>152400</xdr:colOff>
      <xdr:row>71</xdr:row>
      <xdr:rowOff>80218</xdr:rowOff>
    </xdr:to>
    <xdr:cxnSp macro="">
      <xdr:nvCxnSpPr>
        <xdr:cNvPr id="168" name="直線コネクタ 167"/>
        <xdr:cNvCxnSpPr/>
      </xdr:nvCxnSpPr>
      <xdr:spPr>
        <a:xfrm>
          <a:off x="4546600" y="1225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61885</xdr:rowOff>
    </xdr:from>
    <xdr:to>
      <xdr:col>24</xdr:col>
      <xdr:colOff>63500</xdr:colOff>
      <xdr:row>73</xdr:row>
      <xdr:rowOff>82276</xdr:rowOff>
    </xdr:to>
    <xdr:cxnSp macro="">
      <xdr:nvCxnSpPr>
        <xdr:cNvPr id="169" name="直線コネクタ 168"/>
        <xdr:cNvCxnSpPr/>
      </xdr:nvCxnSpPr>
      <xdr:spPr>
        <a:xfrm flipV="1">
          <a:off x="3797300" y="12577735"/>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158310</xdr:rowOff>
    </xdr:from>
    <xdr:ext cx="534377" cy="259045"/>
    <xdr:sp macro="" textlink="">
      <xdr:nvSpPr>
        <xdr:cNvPr id="170" name="民生費平均値テキスト"/>
        <xdr:cNvSpPr txBox="1"/>
      </xdr:nvSpPr>
      <xdr:spPr>
        <a:xfrm>
          <a:off x="4686300" y="1267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8433</xdr:rowOff>
    </xdr:from>
    <xdr:to>
      <xdr:col>24</xdr:col>
      <xdr:colOff>114300</xdr:colOff>
      <xdr:row>74</xdr:row>
      <xdr:rowOff>110033</xdr:rowOff>
    </xdr:to>
    <xdr:sp macro="" textlink="">
      <xdr:nvSpPr>
        <xdr:cNvPr id="171" name="フローチャート: 判断 170"/>
        <xdr:cNvSpPr/>
      </xdr:nvSpPr>
      <xdr:spPr>
        <a:xfrm>
          <a:off x="45847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82276</xdr:rowOff>
    </xdr:from>
    <xdr:to>
      <xdr:col>19</xdr:col>
      <xdr:colOff>177800</xdr:colOff>
      <xdr:row>74</xdr:row>
      <xdr:rowOff>28372</xdr:rowOff>
    </xdr:to>
    <xdr:cxnSp macro="">
      <xdr:nvCxnSpPr>
        <xdr:cNvPr id="172" name="直線コネクタ 171"/>
        <xdr:cNvCxnSpPr/>
      </xdr:nvCxnSpPr>
      <xdr:spPr>
        <a:xfrm flipV="1">
          <a:off x="2908300" y="12598126"/>
          <a:ext cx="8890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100833</xdr:rowOff>
    </xdr:from>
    <xdr:to>
      <xdr:col>20</xdr:col>
      <xdr:colOff>38100</xdr:colOff>
      <xdr:row>74</xdr:row>
      <xdr:rowOff>30983</xdr:rowOff>
    </xdr:to>
    <xdr:sp macro="" textlink="">
      <xdr:nvSpPr>
        <xdr:cNvPr id="173" name="フローチャート: 判断 172"/>
        <xdr:cNvSpPr/>
      </xdr:nvSpPr>
      <xdr:spPr>
        <a:xfrm>
          <a:off x="3746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22110</xdr:rowOff>
    </xdr:from>
    <xdr:ext cx="534377" cy="259045"/>
    <xdr:sp macro="" textlink="">
      <xdr:nvSpPr>
        <xdr:cNvPr id="174" name="テキスト ボックス 173"/>
        <xdr:cNvSpPr txBox="1"/>
      </xdr:nvSpPr>
      <xdr:spPr>
        <a:xfrm>
          <a:off x="35174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28372</xdr:rowOff>
    </xdr:from>
    <xdr:to>
      <xdr:col>15</xdr:col>
      <xdr:colOff>50800</xdr:colOff>
      <xdr:row>74</xdr:row>
      <xdr:rowOff>127219</xdr:rowOff>
    </xdr:to>
    <xdr:cxnSp macro="">
      <xdr:nvCxnSpPr>
        <xdr:cNvPr id="175" name="直線コネクタ 174"/>
        <xdr:cNvCxnSpPr/>
      </xdr:nvCxnSpPr>
      <xdr:spPr>
        <a:xfrm flipV="1">
          <a:off x="2019300" y="12715672"/>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26264</xdr:rowOff>
    </xdr:from>
    <xdr:to>
      <xdr:col>15</xdr:col>
      <xdr:colOff>101600</xdr:colOff>
      <xdr:row>75</xdr:row>
      <xdr:rowOff>127864</xdr:rowOff>
    </xdr:to>
    <xdr:sp macro="" textlink="">
      <xdr:nvSpPr>
        <xdr:cNvPr id="176" name="フローチャート: 判断 175"/>
        <xdr:cNvSpPr/>
      </xdr:nvSpPr>
      <xdr:spPr>
        <a:xfrm>
          <a:off x="2857500" y="128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118991</xdr:rowOff>
    </xdr:from>
    <xdr:ext cx="534377" cy="259045"/>
    <xdr:sp macro="" textlink="">
      <xdr:nvSpPr>
        <xdr:cNvPr id="177" name="テキスト ボックス 176"/>
        <xdr:cNvSpPr txBox="1"/>
      </xdr:nvSpPr>
      <xdr:spPr>
        <a:xfrm>
          <a:off x="2641111" y="129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127219</xdr:rowOff>
    </xdr:from>
    <xdr:to>
      <xdr:col>10</xdr:col>
      <xdr:colOff>114300</xdr:colOff>
      <xdr:row>75</xdr:row>
      <xdr:rowOff>29652</xdr:rowOff>
    </xdr:to>
    <xdr:cxnSp macro="">
      <xdr:nvCxnSpPr>
        <xdr:cNvPr id="178" name="直線コネクタ 177"/>
        <xdr:cNvCxnSpPr/>
      </xdr:nvCxnSpPr>
      <xdr:spPr>
        <a:xfrm flipV="1">
          <a:off x="1130300" y="12814519"/>
          <a:ext cx="889000" cy="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104628</xdr:rowOff>
    </xdr:from>
    <xdr:to>
      <xdr:col>10</xdr:col>
      <xdr:colOff>165100</xdr:colOff>
      <xdr:row>76</xdr:row>
      <xdr:rowOff>34778</xdr:rowOff>
    </xdr:to>
    <xdr:sp macro="" textlink="">
      <xdr:nvSpPr>
        <xdr:cNvPr id="179" name="フローチャート: 判断 178"/>
        <xdr:cNvSpPr/>
      </xdr:nvSpPr>
      <xdr:spPr>
        <a:xfrm>
          <a:off x="1968500" y="129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25905</xdr:rowOff>
    </xdr:from>
    <xdr:ext cx="534377" cy="259045"/>
    <xdr:sp macro="" textlink="">
      <xdr:nvSpPr>
        <xdr:cNvPr id="180" name="テキスト ボックス 179"/>
        <xdr:cNvSpPr txBox="1"/>
      </xdr:nvSpPr>
      <xdr:spPr>
        <a:xfrm>
          <a:off x="1752111" y="130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9713</xdr:rowOff>
    </xdr:from>
    <xdr:to>
      <xdr:col>6</xdr:col>
      <xdr:colOff>38100</xdr:colOff>
      <xdr:row>74</xdr:row>
      <xdr:rowOff>111313</xdr:rowOff>
    </xdr:to>
    <xdr:sp macro="" textlink="">
      <xdr:nvSpPr>
        <xdr:cNvPr id="181" name="フローチャート: 判断 180"/>
        <xdr:cNvSpPr/>
      </xdr:nvSpPr>
      <xdr:spPr>
        <a:xfrm>
          <a:off x="1079500" y="126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127840</xdr:rowOff>
    </xdr:from>
    <xdr:ext cx="534377" cy="259045"/>
    <xdr:sp macro="" textlink="">
      <xdr:nvSpPr>
        <xdr:cNvPr id="182" name="テキスト ボックス 181"/>
        <xdr:cNvSpPr txBox="1"/>
      </xdr:nvSpPr>
      <xdr:spPr>
        <a:xfrm>
          <a:off x="863111" y="124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11085</xdr:rowOff>
    </xdr:from>
    <xdr:to>
      <xdr:col>24</xdr:col>
      <xdr:colOff>114300</xdr:colOff>
      <xdr:row>73</xdr:row>
      <xdr:rowOff>112685</xdr:rowOff>
    </xdr:to>
    <xdr:sp macro="" textlink="">
      <xdr:nvSpPr>
        <xdr:cNvPr id="188" name="楕円 187"/>
        <xdr:cNvSpPr/>
      </xdr:nvSpPr>
      <xdr:spPr>
        <a:xfrm>
          <a:off x="4584700" y="125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33962</xdr:rowOff>
    </xdr:from>
    <xdr:ext cx="534377" cy="259045"/>
    <xdr:sp macro="" textlink="">
      <xdr:nvSpPr>
        <xdr:cNvPr id="189" name="民生費該当値テキスト"/>
        <xdr:cNvSpPr txBox="1"/>
      </xdr:nvSpPr>
      <xdr:spPr>
        <a:xfrm>
          <a:off x="4686300" y="123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31476</xdr:rowOff>
    </xdr:from>
    <xdr:to>
      <xdr:col>20</xdr:col>
      <xdr:colOff>38100</xdr:colOff>
      <xdr:row>73</xdr:row>
      <xdr:rowOff>133076</xdr:rowOff>
    </xdr:to>
    <xdr:sp macro="" textlink="">
      <xdr:nvSpPr>
        <xdr:cNvPr id="190" name="楕円 189"/>
        <xdr:cNvSpPr/>
      </xdr:nvSpPr>
      <xdr:spPr>
        <a:xfrm>
          <a:off x="3746500" y="125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149603</xdr:rowOff>
    </xdr:from>
    <xdr:ext cx="534377" cy="259045"/>
    <xdr:sp macro="" textlink="">
      <xdr:nvSpPr>
        <xdr:cNvPr id="191" name="テキスト ボックス 190"/>
        <xdr:cNvSpPr txBox="1"/>
      </xdr:nvSpPr>
      <xdr:spPr>
        <a:xfrm>
          <a:off x="3517411" y="123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149022</xdr:rowOff>
    </xdr:from>
    <xdr:to>
      <xdr:col>15</xdr:col>
      <xdr:colOff>101600</xdr:colOff>
      <xdr:row>74</xdr:row>
      <xdr:rowOff>79172</xdr:rowOff>
    </xdr:to>
    <xdr:sp macro="" textlink="">
      <xdr:nvSpPr>
        <xdr:cNvPr id="192" name="楕円 191"/>
        <xdr:cNvSpPr/>
      </xdr:nvSpPr>
      <xdr:spPr>
        <a:xfrm>
          <a:off x="28575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95699</xdr:rowOff>
    </xdr:from>
    <xdr:ext cx="534377" cy="259045"/>
    <xdr:sp macro="" textlink="">
      <xdr:nvSpPr>
        <xdr:cNvPr id="193" name="テキスト ボックス 192"/>
        <xdr:cNvSpPr txBox="1"/>
      </xdr:nvSpPr>
      <xdr:spPr>
        <a:xfrm>
          <a:off x="2641111" y="124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76419</xdr:rowOff>
    </xdr:from>
    <xdr:to>
      <xdr:col>10</xdr:col>
      <xdr:colOff>165100</xdr:colOff>
      <xdr:row>75</xdr:row>
      <xdr:rowOff>6569</xdr:rowOff>
    </xdr:to>
    <xdr:sp macro="" textlink="">
      <xdr:nvSpPr>
        <xdr:cNvPr id="194" name="楕円 193"/>
        <xdr:cNvSpPr/>
      </xdr:nvSpPr>
      <xdr:spPr>
        <a:xfrm>
          <a:off x="1968500" y="127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23096</xdr:rowOff>
    </xdr:from>
    <xdr:ext cx="534377" cy="259045"/>
    <xdr:sp macro="" textlink="">
      <xdr:nvSpPr>
        <xdr:cNvPr id="195" name="テキスト ボックス 194"/>
        <xdr:cNvSpPr txBox="1"/>
      </xdr:nvSpPr>
      <xdr:spPr>
        <a:xfrm>
          <a:off x="1752111" y="1253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150302</xdr:rowOff>
    </xdr:from>
    <xdr:to>
      <xdr:col>6</xdr:col>
      <xdr:colOff>38100</xdr:colOff>
      <xdr:row>75</xdr:row>
      <xdr:rowOff>80452</xdr:rowOff>
    </xdr:to>
    <xdr:sp macro="" textlink="">
      <xdr:nvSpPr>
        <xdr:cNvPr id="196" name="楕円 195"/>
        <xdr:cNvSpPr/>
      </xdr:nvSpPr>
      <xdr:spPr>
        <a:xfrm>
          <a:off x="1079500" y="128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71579</xdr:rowOff>
    </xdr:from>
    <xdr:ext cx="534377" cy="259045"/>
    <xdr:sp macro="" textlink="">
      <xdr:nvSpPr>
        <xdr:cNvPr id="197" name="テキスト ボックス 196"/>
        <xdr:cNvSpPr txBox="1"/>
      </xdr:nvSpPr>
      <xdr:spPr>
        <a:xfrm>
          <a:off x="863111" y="1293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4" name="直線コネクタ 223"/>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5"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6" name="直線コネクタ 225"/>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7"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28" name="直線コネクタ 227"/>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58547</xdr:rowOff>
    </xdr:from>
    <xdr:to>
      <xdr:col>24</xdr:col>
      <xdr:colOff>63500</xdr:colOff>
      <xdr:row>98</xdr:row>
      <xdr:rowOff>144414</xdr:rowOff>
    </xdr:to>
    <xdr:cxnSp macro="">
      <xdr:nvCxnSpPr>
        <xdr:cNvPr id="229" name="直線コネクタ 228"/>
        <xdr:cNvCxnSpPr/>
      </xdr:nvCxnSpPr>
      <xdr:spPr>
        <a:xfrm>
          <a:off x="3797300" y="16689197"/>
          <a:ext cx="838200" cy="2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64628</xdr:rowOff>
    </xdr:from>
    <xdr:ext cx="534377" cy="259045"/>
    <xdr:sp macro="" textlink="">
      <xdr:nvSpPr>
        <xdr:cNvPr id="230" name="衛生費平均値テキスト"/>
        <xdr:cNvSpPr txBox="1"/>
      </xdr:nvSpPr>
      <xdr:spPr>
        <a:xfrm>
          <a:off x="4686300" y="1618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1" name="フローチャート: 判断 230"/>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58547</xdr:rowOff>
    </xdr:from>
    <xdr:to>
      <xdr:col>19</xdr:col>
      <xdr:colOff>177800</xdr:colOff>
      <xdr:row>98</xdr:row>
      <xdr:rowOff>14112</xdr:rowOff>
    </xdr:to>
    <xdr:cxnSp macro="">
      <xdr:nvCxnSpPr>
        <xdr:cNvPr id="232" name="直線コネクタ 231"/>
        <xdr:cNvCxnSpPr/>
      </xdr:nvCxnSpPr>
      <xdr:spPr>
        <a:xfrm flipV="1">
          <a:off x="2908300" y="16689197"/>
          <a:ext cx="889000" cy="1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3" name="フローチャート: 判断 232"/>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129588</xdr:rowOff>
    </xdr:from>
    <xdr:ext cx="534377" cy="259045"/>
    <xdr:sp macro="" textlink="">
      <xdr:nvSpPr>
        <xdr:cNvPr id="234" name="テキスト ボックス 233"/>
        <xdr:cNvSpPr txBox="1"/>
      </xdr:nvSpPr>
      <xdr:spPr>
        <a:xfrm>
          <a:off x="3517411" y="159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25400</xdr:rowOff>
    </xdr:from>
    <xdr:to>
      <xdr:col>15</xdr:col>
      <xdr:colOff>50800</xdr:colOff>
      <xdr:row>98</xdr:row>
      <xdr:rowOff>14112</xdr:rowOff>
    </xdr:to>
    <xdr:cxnSp macro="">
      <xdr:nvCxnSpPr>
        <xdr:cNvPr id="235" name="直線コネクタ 234"/>
        <xdr:cNvCxnSpPr/>
      </xdr:nvCxnSpPr>
      <xdr:spPr>
        <a:xfrm>
          <a:off x="2019300" y="16656050"/>
          <a:ext cx="889000" cy="1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6" name="フローチャート: 判断 235"/>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146020</xdr:rowOff>
    </xdr:from>
    <xdr:ext cx="534377" cy="259045"/>
    <xdr:sp macro="" textlink="">
      <xdr:nvSpPr>
        <xdr:cNvPr id="237" name="テキスト ボックス 236"/>
        <xdr:cNvSpPr txBox="1"/>
      </xdr:nvSpPr>
      <xdr:spPr>
        <a:xfrm>
          <a:off x="2641111" y="160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25400</xdr:rowOff>
    </xdr:from>
    <xdr:to>
      <xdr:col>10</xdr:col>
      <xdr:colOff>114300</xdr:colOff>
      <xdr:row>98</xdr:row>
      <xdr:rowOff>68263</xdr:rowOff>
    </xdr:to>
    <xdr:cxnSp macro="">
      <xdr:nvCxnSpPr>
        <xdr:cNvPr id="238" name="直線コネクタ 237"/>
        <xdr:cNvCxnSpPr/>
      </xdr:nvCxnSpPr>
      <xdr:spPr>
        <a:xfrm flipV="1">
          <a:off x="1130300" y="1665605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39" name="フローチャート: 判断 238"/>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55436</xdr:rowOff>
    </xdr:from>
    <xdr:ext cx="534377" cy="259045"/>
    <xdr:sp macro="" textlink="">
      <xdr:nvSpPr>
        <xdr:cNvPr id="240" name="テキスト ボックス 239"/>
        <xdr:cNvSpPr txBox="1"/>
      </xdr:nvSpPr>
      <xdr:spPr>
        <a:xfrm>
          <a:off x="1752111" y="160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10891</xdr:rowOff>
    </xdr:from>
    <xdr:to>
      <xdr:col>6</xdr:col>
      <xdr:colOff>38100</xdr:colOff>
      <xdr:row>93</xdr:row>
      <xdr:rowOff>112491</xdr:rowOff>
    </xdr:to>
    <xdr:sp macro="" textlink="">
      <xdr:nvSpPr>
        <xdr:cNvPr id="241" name="フローチャート: 判断 240"/>
        <xdr:cNvSpPr/>
      </xdr:nvSpPr>
      <xdr:spPr>
        <a:xfrm>
          <a:off x="1079500" y="159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129018</xdr:rowOff>
    </xdr:from>
    <xdr:ext cx="534377" cy="259045"/>
    <xdr:sp macro="" textlink="">
      <xdr:nvSpPr>
        <xdr:cNvPr id="242" name="テキスト ボックス 241"/>
        <xdr:cNvSpPr txBox="1"/>
      </xdr:nvSpPr>
      <xdr:spPr>
        <a:xfrm>
          <a:off x="863111" y="157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93614</xdr:rowOff>
    </xdr:from>
    <xdr:to>
      <xdr:col>24</xdr:col>
      <xdr:colOff>114300</xdr:colOff>
      <xdr:row>99</xdr:row>
      <xdr:rowOff>23764</xdr:rowOff>
    </xdr:to>
    <xdr:sp macro="" textlink="">
      <xdr:nvSpPr>
        <xdr:cNvPr id="248" name="楕円 247"/>
        <xdr:cNvSpPr/>
      </xdr:nvSpPr>
      <xdr:spPr>
        <a:xfrm>
          <a:off x="4584700" y="168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8541</xdr:rowOff>
    </xdr:from>
    <xdr:ext cx="534377" cy="259045"/>
    <xdr:sp macro="" textlink="">
      <xdr:nvSpPr>
        <xdr:cNvPr id="249" name="衛生費該当値テキスト"/>
        <xdr:cNvSpPr txBox="1"/>
      </xdr:nvSpPr>
      <xdr:spPr>
        <a:xfrm>
          <a:off x="4686300" y="168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7747</xdr:rowOff>
    </xdr:from>
    <xdr:to>
      <xdr:col>20</xdr:col>
      <xdr:colOff>38100</xdr:colOff>
      <xdr:row>97</xdr:row>
      <xdr:rowOff>109347</xdr:rowOff>
    </xdr:to>
    <xdr:sp macro="" textlink="">
      <xdr:nvSpPr>
        <xdr:cNvPr id="250" name="楕円 249"/>
        <xdr:cNvSpPr/>
      </xdr:nvSpPr>
      <xdr:spPr>
        <a:xfrm>
          <a:off x="37465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100474</xdr:rowOff>
    </xdr:from>
    <xdr:ext cx="534377" cy="259045"/>
    <xdr:sp macro="" textlink="">
      <xdr:nvSpPr>
        <xdr:cNvPr id="251" name="テキスト ボックス 250"/>
        <xdr:cNvSpPr txBox="1"/>
      </xdr:nvSpPr>
      <xdr:spPr>
        <a:xfrm>
          <a:off x="3517411"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134762</xdr:rowOff>
    </xdr:from>
    <xdr:to>
      <xdr:col>15</xdr:col>
      <xdr:colOff>101600</xdr:colOff>
      <xdr:row>98</xdr:row>
      <xdr:rowOff>64912</xdr:rowOff>
    </xdr:to>
    <xdr:sp macro="" textlink="">
      <xdr:nvSpPr>
        <xdr:cNvPr id="252" name="楕円 251"/>
        <xdr:cNvSpPr/>
      </xdr:nvSpPr>
      <xdr:spPr>
        <a:xfrm>
          <a:off x="2857500" y="167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56039</xdr:rowOff>
    </xdr:from>
    <xdr:ext cx="534377" cy="259045"/>
    <xdr:sp macro="" textlink="">
      <xdr:nvSpPr>
        <xdr:cNvPr id="253" name="テキスト ボックス 252"/>
        <xdr:cNvSpPr txBox="1"/>
      </xdr:nvSpPr>
      <xdr:spPr>
        <a:xfrm>
          <a:off x="2641111" y="168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146050</xdr:rowOff>
    </xdr:from>
    <xdr:to>
      <xdr:col>10</xdr:col>
      <xdr:colOff>165100</xdr:colOff>
      <xdr:row>97</xdr:row>
      <xdr:rowOff>76200</xdr:rowOff>
    </xdr:to>
    <xdr:sp macro="" textlink="">
      <xdr:nvSpPr>
        <xdr:cNvPr id="254" name="楕円 253"/>
        <xdr:cNvSpPr/>
      </xdr:nvSpPr>
      <xdr:spPr>
        <a:xfrm>
          <a:off x="1968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67327</xdr:rowOff>
    </xdr:from>
    <xdr:ext cx="534377" cy="259045"/>
    <xdr:sp macro="" textlink="">
      <xdr:nvSpPr>
        <xdr:cNvPr id="255" name="テキスト ボックス 254"/>
        <xdr:cNvSpPr txBox="1"/>
      </xdr:nvSpPr>
      <xdr:spPr>
        <a:xfrm>
          <a:off x="1752111"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17463</xdr:rowOff>
    </xdr:from>
    <xdr:to>
      <xdr:col>6</xdr:col>
      <xdr:colOff>38100</xdr:colOff>
      <xdr:row>98</xdr:row>
      <xdr:rowOff>119063</xdr:rowOff>
    </xdr:to>
    <xdr:sp macro="" textlink="">
      <xdr:nvSpPr>
        <xdr:cNvPr id="256" name="楕円 255"/>
        <xdr:cNvSpPr/>
      </xdr:nvSpPr>
      <xdr:spPr>
        <a:xfrm>
          <a:off x="1079500" y="16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110190</xdr:rowOff>
    </xdr:from>
    <xdr:ext cx="534377" cy="259045"/>
    <xdr:sp macro="" textlink="">
      <xdr:nvSpPr>
        <xdr:cNvPr id="257" name="テキスト ボックス 256"/>
        <xdr:cNvSpPr txBox="1"/>
      </xdr:nvSpPr>
      <xdr:spPr>
        <a:xfrm>
          <a:off x="863111" y="16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8" name="テキスト ボックス 267"/>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2" name="テキスト ボックス 271"/>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159131</xdr:rowOff>
    </xdr:from>
    <xdr:to>
      <xdr:col>54</xdr:col>
      <xdr:colOff>189865</xdr:colOff>
      <xdr:row>38</xdr:row>
      <xdr:rowOff>164846</xdr:rowOff>
    </xdr:to>
    <xdr:cxnSp macro="">
      <xdr:nvCxnSpPr>
        <xdr:cNvPr id="276" name="直線コネクタ 275"/>
        <xdr:cNvCxnSpPr/>
      </xdr:nvCxnSpPr>
      <xdr:spPr>
        <a:xfrm flipV="1">
          <a:off x="10475595" y="6159881"/>
          <a:ext cx="1270" cy="52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168673</xdr:rowOff>
    </xdr:from>
    <xdr:ext cx="378565" cy="259045"/>
    <xdr:sp macro="" textlink="">
      <xdr:nvSpPr>
        <xdr:cNvPr id="277" name="労働費最小値テキスト"/>
        <xdr:cNvSpPr txBox="1"/>
      </xdr:nvSpPr>
      <xdr:spPr>
        <a:xfrm>
          <a:off x="10528300"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164846</xdr:rowOff>
    </xdr:from>
    <xdr:to>
      <xdr:col>55</xdr:col>
      <xdr:colOff>88900</xdr:colOff>
      <xdr:row>38</xdr:row>
      <xdr:rowOff>164846</xdr:rowOff>
    </xdr:to>
    <xdr:cxnSp macro="">
      <xdr:nvCxnSpPr>
        <xdr:cNvPr id="278" name="直線コネクタ 277"/>
        <xdr:cNvCxnSpPr/>
      </xdr:nvCxnSpPr>
      <xdr:spPr>
        <a:xfrm>
          <a:off x="10388600" y="667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105808</xdr:rowOff>
    </xdr:from>
    <xdr:ext cx="469744" cy="259045"/>
    <xdr:sp macro="" textlink="">
      <xdr:nvSpPr>
        <xdr:cNvPr id="279" name="労働費最大値テキスト"/>
        <xdr:cNvSpPr txBox="1"/>
      </xdr:nvSpPr>
      <xdr:spPr>
        <a:xfrm>
          <a:off x="10528300" y="5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159131</xdr:rowOff>
    </xdr:from>
    <xdr:to>
      <xdr:col>55</xdr:col>
      <xdr:colOff>88900</xdr:colOff>
      <xdr:row>35</xdr:row>
      <xdr:rowOff>159131</xdr:rowOff>
    </xdr:to>
    <xdr:cxnSp macro="">
      <xdr:nvCxnSpPr>
        <xdr:cNvPr id="280" name="直線コネクタ 279"/>
        <xdr:cNvCxnSpPr/>
      </xdr:nvCxnSpPr>
      <xdr:spPr>
        <a:xfrm>
          <a:off x="10388600" y="615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118554</xdr:rowOff>
    </xdr:from>
    <xdr:to>
      <xdr:col>55</xdr:col>
      <xdr:colOff>0</xdr:colOff>
      <xdr:row>37</xdr:row>
      <xdr:rowOff>136271</xdr:rowOff>
    </xdr:to>
    <xdr:cxnSp macro="">
      <xdr:nvCxnSpPr>
        <xdr:cNvPr id="281" name="直線コネクタ 280"/>
        <xdr:cNvCxnSpPr/>
      </xdr:nvCxnSpPr>
      <xdr:spPr>
        <a:xfrm>
          <a:off x="9639300" y="6462204"/>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78059</xdr:rowOff>
    </xdr:from>
    <xdr:ext cx="469744" cy="259045"/>
    <xdr:sp macro="" textlink="">
      <xdr:nvSpPr>
        <xdr:cNvPr id="282" name="労働費平均値テキスト"/>
        <xdr:cNvSpPr txBox="1"/>
      </xdr:nvSpPr>
      <xdr:spPr>
        <a:xfrm>
          <a:off x="10528300" y="625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55182</xdr:rowOff>
    </xdr:from>
    <xdr:to>
      <xdr:col>55</xdr:col>
      <xdr:colOff>50800</xdr:colOff>
      <xdr:row>37</xdr:row>
      <xdr:rowOff>156782</xdr:rowOff>
    </xdr:to>
    <xdr:sp macro="" textlink="">
      <xdr:nvSpPr>
        <xdr:cNvPr id="283" name="フローチャート: 判断 282"/>
        <xdr:cNvSpPr/>
      </xdr:nvSpPr>
      <xdr:spPr>
        <a:xfrm>
          <a:off x="104267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132271</xdr:rowOff>
    </xdr:from>
    <xdr:to>
      <xdr:col>50</xdr:col>
      <xdr:colOff>114300</xdr:colOff>
      <xdr:row>37</xdr:row>
      <xdr:rowOff>118554</xdr:rowOff>
    </xdr:to>
    <xdr:cxnSp macro="">
      <xdr:nvCxnSpPr>
        <xdr:cNvPr id="284" name="直線コネクタ 283"/>
        <xdr:cNvCxnSpPr/>
      </xdr:nvCxnSpPr>
      <xdr:spPr>
        <a:xfrm>
          <a:off x="8750300" y="6304471"/>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30607</xdr:rowOff>
    </xdr:from>
    <xdr:to>
      <xdr:col>50</xdr:col>
      <xdr:colOff>165100</xdr:colOff>
      <xdr:row>37</xdr:row>
      <xdr:rowOff>132207</xdr:rowOff>
    </xdr:to>
    <xdr:sp macro="" textlink="">
      <xdr:nvSpPr>
        <xdr:cNvPr id="285" name="フローチャート: 判断 28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148734</xdr:rowOff>
    </xdr:from>
    <xdr:ext cx="469744" cy="259045"/>
    <xdr:sp macro="" textlink="">
      <xdr:nvSpPr>
        <xdr:cNvPr id="286" name="テキスト ボックス 285"/>
        <xdr:cNvSpPr txBox="1"/>
      </xdr:nvSpPr>
      <xdr:spPr>
        <a:xfrm>
          <a:off x="93917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132271</xdr:rowOff>
    </xdr:from>
    <xdr:to>
      <xdr:col>45</xdr:col>
      <xdr:colOff>177800</xdr:colOff>
      <xdr:row>36</xdr:row>
      <xdr:rowOff>149416</xdr:rowOff>
    </xdr:to>
    <xdr:cxnSp macro="">
      <xdr:nvCxnSpPr>
        <xdr:cNvPr id="287" name="直線コネクタ 286"/>
        <xdr:cNvCxnSpPr/>
      </xdr:nvCxnSpPr>
      <xdr:spPr>
        <a:xfrm flipV="1">
          <a:off x="7861300" y="630447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4890</xdr:rowOff>
    </xdr:from>
    <xdr:to>
      <xdr:col>46</xdr:col>
      <xdr:colOff>38100</xdr:colOff>
      <xdr:row>36</xdr:row>
      <xdr:rowOff>106490</xdr:rowOff>
    </xdr:to>
    <xdr:sp macro="" textlink="">
      <xdr:nvSpPr>
        <xdr:cNvPr id="288" name="フローチャート: 判断 287"/>
        <xdr:cNvSpPr/>
      </xdr:nvSpPr>
      <xdr:spPr>
        <a:xfrm>
          <a:off x="8699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123017</xdr:rowOff>
    </xdr:from>
    <xdr:ext cx="469744" cy="259045"/>
    <xdr:sp macro="" textlink="">
      <xdr:nvSpPr>
        <xdr:cNvPr id="289" name="テキスト ボックス 288"/>
        <xdr:cNvSpPr txBox="1"/>
      </xdr:nvSpPr>
      <xdr:spPr>
        <a:xfrm>
          <a:off x="8515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138557</xdr:rowOff>
    </xdr:from>
    <xdr:to>
      <xdr:col>41</xdr:col>
      <xdr:colOff>50800</xdr:colOff>
      <xdr:row>36</xdr:row>
      <xdr:rowOff>149416</xdr:rowOff>
    </xdr:to>
    <xdr:cxnSp macro="">
      <xdr:nvCxnSpPr>
        <xdr:cNvPr id="290" name="直線コネクタ 289"/>
        <xdr:cNvCxnSpPr/>
      </xdr:nvCxnSpPr>
      <xdr:spPr>
        <a:xfrm>
          <a:off x="6972300" y="5967857"/>
          <a:ext cx="889000" cy="3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3175</xdr:rowOff>
    </xdr:from>
    <xdr:to>
      <xdr:col>41</xdr:col>
      <xdr:colOff>101600</xdr:colOff>
      <xdr:row>35</xdr:row>
      <xdr:rowOff>104775</xdr:rowOff>
    </xdr:to>
    <xdr:sp macro="" textlink="">
      <xdr:nvSpPr>
        <xdr:cNvPr id="291" name="フローチャート: 判断 290"/>
        <xdr:cNvSpPr/>
      </xdr:nvSpPr>
      <xdr:spPr>
        <a:xfrm>
          <a:off x="7810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121302</xdr:rowOff>
    </xdr:from>
    <xdr:ext cx="469744" cy="259045"/>
    <xdr:sp macro="" textlink="">
      <xdr:nvSpPr>
        <xdr:cNvPr id="292" name="テキスト ボックス 291"/>
        <xdr:cNvSpPr txBox="1"/>
      </xdr:nvSpPr>
      <xdr:spPr>
        <a:xfrm>
          <a:off x="7626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46038</xdr:rowOff>
    </xdr:from>
    <xdr:to>
      <xdr:col>36</xdr:col>
      <xdr:colOff>165100</xdr:colOff>
      <xdr:row>31</xdr:row>
      <xdr:rowOff>147638</xdr:rowOff>
    </xdr:to>
    <xdr:sp macro="" textlink="">
      <xdr:nvSpPr>
        <xdr:cNvPr id="293" name="フローチャート: 判断 292"/>
        <xdr:cNvSpPr/>
      </xdr:nvSpPr>
      <xdr:spPr>
        <a:xfrm>
          <a:off x="6921500" y="536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164165</xdr:rowOff>
    </xdr:from>
    <xdr:ext cx="469744" cy="259045"/>
    <xdr:sp macro="" textlink="">
      <xdr:nvSpPr>
        <xdr:cNvPr id="294" name="テキスト ボックス 293"/>
        <xdr:cNvSpPr txBox="1"/>
      </xdr:nvSpPr>
      <xdr:spPr>
        <a:xfrm>
          <a:off x="6737428"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85471</xdr:rowOff>
    </xdr:from>
    <xdr:to>
      <xdr:col>55</xdr:col>
      <xdr:colOff>50800</xdr:colOff>
      <xdr:row>38</xdr:row>
      <xdr:rowOff>15621</xdr:rowOff>
    </xdr:to>
    <xdr:sp macro="" textlink="">
      <xdr:nvSpPr>
        <xdr:cNvPr id="300" name="楕円 299"/>
        <xdr:cNvSpPr/>
      </xdr:nvSpPr>
      <xdr:spPr>
        <a:xfrm>
          <a:off x="10426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63898</xdr:rowOff>
    </xdr:from>
    <xdr:ext cx="469744" cy="259045"/>
    <xdr:sp macro="" textlink="">
      <xdr:nvSpPr>
        <xdr:cNvPr id="301" name="労働費該当値テキスト"/>
        <xdr:cNvSpPr txBox="1"/>
      </xdr:nvSpPr>
      <xdr:spPr>
        <a:xfrm>
          <a:off x="10528300"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67754</xdr:rowOff>
    </xdr:from>
    <xdr:to>
      <xdr:col>50</xdr:col>
      <xdr:colOff>165100</xdr:colOff>
      <xdr:row>37</xdr:row>
      <xdr:rowOff>169354</xdr:rowOff>
    </xdr:to>
    <xdr:sp macro="" textlink="">
      <xdr:nvSpPr>
        <xdr:cNvPr id="302" name="楕円 301"/>
        <xdr:cNvSpPr/>
      </xdr:nvSpPr>
      <xdr:spPr>
        <a:xfrm>
          <a:off x="9588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160482</xdr:rowOff>
    </xdr:from>
    <xdr:ext cx="469744" cy="259045"/>
    <xdr:sp macro="" textlink="">
      <xdr:nvSpPr>
        <xdr:cNvPr id="303" name="テキスト ボックス 302"/>
        <xdr:cNvSpPr txBox="1"/>
      </xdr:nvSpPr>
      <xdr:spPr>
        <a:xfrm>
          <a:off x="9391728" y="65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81471</xdr:rowOff>
    </xdr:from>
    <xdr:to>
      <xdr:col>46</xdr:col>
      <xdr:colOff>38100</xdr:colOff>
      <xdr:row>37</xdr:row>
      <xdr:rowOff>11621</xdr:rowOff>
    </xdr:to>
    <xdr:sp macro="" textlink="">
      <xdr:nvSpPr>
        <xdr:cNvPr id="304" name="楕円 303"/>
        <xdr:cNvSpPr/>
      </xdr:nvSpPr>
      <xdr:spPr>
        <a:xfrm>
          <a:off x="869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2748</xdr:rowOff>
    </xdr:from>
    <xdr:ext cx="469744" cy="259045"/>
    <xdr:sp macro="" textlink="">
      <xdr:nvSpPr>
        <xdr:cNvPr id="305" name="テキスト ボックス 304"/>
        <xdr:cNvSpPr txBox="1"/>
      </xdr:nvSpPr>
      <xdr:spPr>
        <a:xfrm>
          <a:off x="8515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98616</xdr:rowOff>
    </xdr:from>
    <xdr:to>
      <xdr:col>41</xdr:col>
      <xdr:colOff>101600</xdr:colOff>
      <xdr:row>37</xdr:row>
      <xdr:rowOff>28766</xdr:rowOff>
    </xdr:to>
    <xdr:sp macro="" textlink="">
      <xdr:nvSpPr>
        <xdr:cNvPr id="306" name="楕円 305"/>
        <xdr:cNvSpPr/>
      </xdr:nvSpPr>
      <xdr:spPr>
        <a:xfrm>
          <a:off x="7810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19893</xdr:rowOff>
    </xdr:from>
    <xdr:ext cx="469744" cy="259045"/>
    <xdr:sp macro="" textlink="">
      <xdr:nvSpPr>
        <xdr:cNvPr id="307" name="テキスト ボックス 306"/>
        <xdr:cNvSpPr txBox="1"/>
      </xdr:nvSpPr>
      <xdr:spPr>
        <a:xfrm>
          <a:off x="7626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87757</xdr:rowOff>
    </xdr:from>
    <xdr:to>
      <xdr:col>36</xdr:col>
      <xdr:colOff>165100</xdr:colOff>
      <xdr:row>35</xdr:row>
      <xdr:rowOff>17907</xdr:rowOff>
    </xdr:to>
    <xdr:sp macro="" textlink="">
      <xdr:nvSpPr>
        <xdr:cNvPr id="308" name="楕円 307"/>
        <xdr:cNvSpPr/>
      </xdr:nvSpPr>
      <xdr:spPr>
        <a:xfrm>
          <a:off x="6921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9034</xdr:rowOff>
    </xdr:from>
    <xdr:ext cx="469744" cy="259045"/>
    <xdr:sp macro="" textlink="">
      <xdr:nvSpPr>
        <xdr:cNvPr id="309" name="テキスト ボックス 308"/>
        <xdr:cNvSpPr txBox="1"/>
      </xdr:nvSpPr>
      <xdr:spPr>
        <a:xfrm>
          <a:off x="6737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2" name="直線コネクタ 331"/>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3"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4" name="直線コネクタ 333"/>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5"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6" name="直線コネクタ 335"/>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137071</xdr:rowOff>
    </xdr:from>
    <xdr:to>
      <xdr:col>55</xdr:col>
      <xdr:colOff>0</xdr:colOff>
      <xdr:row>50</xdr:row>
      <xdr:rowOff>162751</xdr:rowOff>
    </xdr:to>
    <xdr:cxnSp macro="">
      <xdr:nvCxnSpPr>
        <xdr:cNvPr id="337" name="直線コネクタ 336"/>
        <xdr:cNvCxnSpPr/>
      </xdr:nvCxnSpPr>
      <xdr:spPr>
        <a:xfrm flipV="1">
          <a:off x="9639300" y="8709571"/>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38"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39" name="フローチャート: 判断 338"/>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162751</xdr:rowOff>
    </xdr:from>
    <xdr:to>
      <xdr:col>50</xdr:col>
      <xdr:colOff>114300</xdr:colOff>
      <xdr:row>51</xdr:row>
      <xdr:rowOff>42850</xdr:rowOff>
    </xdr:to>
    <xdr:cxnSp macro="">
      <xdr:nvCxnSpPr>
        <xdr:cNvPr id="340" name="直線コネクタ 339"/>
        <xdr:cNvCxnSpPr/>
      </xdr:nvCxnSpPr>
      <xdr:spPr>
        <a:xfrm flipV="1">
          <a:off x="8750300" y="8735251"/>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1" name="フローチャート: 判断 340"/>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2" name="テキスト ボックス 341"/>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42850</xdr:rowOff>
    </xdr:from>
    <xdr:to>
      <xdr:col>45</xdr:col>
      <xdr:colOff>177800</xdr:colOff>
      <xdr:row>52</xdr:row>
      <xdr:rowOff>82397</xdr:rowOff>
    </xdr:to>
    <xdr:cxnSp macro="">
      <xdr:nvCxnSpPr>
        <xdr:cNvPr id="343" name="直線コネクタ 342"/>
        <xdr:cNvCxnSpPr/>
      </xdr:nvCxnSpPr>
      <xdr:spPr>
        <a:xfrm flipV="1">
          <a:off x="7861300" y="8786800"/>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4" name="フローチャート: 判断 343"/>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116133</xdr:rowOff>
    </xdr:from>
    <xdr:ext cx="534377" cy="259045"/>
    <xdr:sp macro="" textlink="">
      <xdr:nvSpPr>
        <xdr:cNvPr id="345" name="テキスト ボックス 344"/>
        <xdr:cNvSpPr txBox="1"/>
      </xdr:nvSpPr>
      <xdr:spPr>
        <a:xfrm>
          <a:off x="84831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160845</xdr:rowOff>
    </xdr:from>
    <xdr:to>
      <xdr:col>41</xdr:col>
      <xdr:colOff>50800</xdr:colOff>
      <xdr:row>52</xdr:row>
      <xdr:rowOff>82397</xdr:rowOff>
    </xdr:to>
    <xdr:cxnSp macro="">
      <xdr:nvCxnSpPr>
        <xdr:cNvPr id="346" name="直線コネクタ 345"/>
        <xdr:cNvCxnSpPr/>
      </xdr:nvCxnSpPr>
      <xdr:spPr>
        <a:xfrm>
          <a:off x="6972300" y="8904795"/>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47" name="フローチャート: 判断 346"/>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12882</xdr:rowOff>
    </xdr:from>
    <xdr:ext cx="534377" cy="259045"/>
    <xdr:sp macro="" textlink="">
      <xdr:nvSpPr>
        <xdr:cNvPr id="348" name="テキスト ボックス 347"/>
        <xdr:cNvSpPr txBox="1"/>
      </xdr:nvSpPr>
      <xdr:spPr>
        <a:xfrm>
          <a:off x="7594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49" name="フローチャート: 判断 348"/>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40123</xdr:rowOff>
    </xdr:from>
    <xdr:ext cx="534377" cy="259045"/>
    <xdr:sp macro="" textlink="">
      <xdr:nvSpPr>
        <xdr:cNvPr id="350" name="テキスト ボックス 349"/>
        <xdr:cNvSpPr txBox="1"/>
      </xdr:nvSpPr>
      <xdr:spPr>
        <a:xfrm>
          <a:off x="6705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86271</xdr:rowOff>
    </xdr:from>
    <xdr:to>
      <xdr:col>55</xdr:col>
      <xdr:colOff>50800</xdr:colOff>
      <xdr:row>51</xdr:row>
      <xdr:rowOff>16421</xdr:rowOff>
    </xdr:to>
    <xdr:sp macro="" textlink="">
      <xdr:nvSpPr>
        <xdr:cNvPr id="356" name="楕円 355"/>
        <xdr:cNvSpPr/>
      </xdr:nvSpPr>
      <xdr:spPr>
        <a:xfrm>
          <a:off x="10426700" y="86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39298</xdr:rowOff>
    </xdr:from>
    <xdr:ext cx="534377" cy="259045"/>
    <xdr:sp macro="" textlink="">
      <xdr:nvSpPr>
        <xdr:cNvPr id="357" name="農林水産業費該当値テキスト"/>
        <xdr:cNvSpPr txBox="1"/>
      </xdr:nvSpPr>
      <xdr:spPr>
        <a:xfrm>
          <a:off x="10528300" y="86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111951</xdr:rowOff>
    </xdr:from>
    <xdr:to>
      <xdr:col>50</xdr:col>
      <xdr:colOff>165100</xdr:colOff>
      <xdr:row>51</xdr:row>
      <xdr:rowOff>42101</xdr:rowOff>
    </xdr:to>
    <xdr:sp macro="" textlink="">
      <xdr:nvSpPr>
        <xdr:cNvPr id="358" name="楕円 357"/>
        <xdr:cNvSpPr/>
      </xdr:nvSpPr>
      <xdr:spPr>
        <a:xfrm>
          <a:off x="9588500" y="8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58628</xdr:rowOff>
    </xdr:from>
    <xdr:ext cx="534377" cy="259045"/>
    <xdr:sp macro="" textlink="">
      <xdr:nvSpPr>
        <xdr:cNvPr id="359" name="テキスト ボックス 358"/>
        <xdr:cNvSpPr txBox="1"/>
      </xdr:nvSpPr>
      <xdr:spPr>
        <a:xfrm>
          <a:off x="9359411" y="84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163500</xdr:rowOff>
    </xdr:from>
    <xdr:to>
      <xdr:col>46</xdr:col>
      <xdr:colOff>38100</xdr:colOff>
      <xdr:row>51</xdr:row>
      <xdr:rowOff>93650</xdr:rowOff>
    </xdr:to>
    <xdr:sp macro="" textlink="">
      <xdr:nvSpPr>
        <xdr:cNvPr id="360" name="楕円 359"/>
        <xdr:cNvSpPr/>
      </xdr:nvSpPr>
      <xdr:spPr>
        <a:xfrm>
          <a:off x="8699500" y="87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110177</xdr:rowOff>
    </xdr:from>
    <xdr:ext cx="534377" cy="259045"/>
    <xdr:sp macro="" textlink="">
      <xdr:nvSpPr>
        <xdr:cNvPr id="361" name="テキスト ボックス 360"/>
        <xdr:cNvSpPr txBox="1"/>
      </xdr:nvSpPr>
      <xdr:spPr>
        <a:xfrm>
          <a:off x="8483111" y="85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31597</xdr:rowOff>
    </xdr:from>
    <xdr:to>
      <xdr:col>41</xdr:col>
      <xdr:colOff>101600</xdr:colOff>
      <xdr:row>52</xdr:row>
      <xdr:rowOff>133197</xdr:rowOff>
    </xdr:to>
    <xdr:sp macro="" textlink="">
      <xdr:nvSpPr>
        <xdr:cNvPr id="362" name="楕円 361"/>
        <xdr:cNvSpPr/>
      </xdr:nvSpPr>
      <xdr:spPr>
        <a:xfrm>
          <a:off x="7810500" y="89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149724</xdr:rowOff>
    </xdr:from>
    <xdr:ext cx="534377" cy="259045"/>
    <xdr:sp macro="" textlink="">
      <xdr:nvSpPr>
        <xdr:cNvPr id="363" name="テキスト ボックス 362"/>
        <xdr:cNvSpPr txBox="1"/>
      </xdr:nvSpPr>
      <xdr:spPr>
        <a:xfrm>
          <a:off x="7594111" y="87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110045</xdr:rowOff>
    </xdr:from>
    <xdr:to>
      <xdr:col>36</xdr:col>
      <xdr:colOff>165100</xdr:colOff>
      <xdr:row>52</xdr:row>
      <xdr:rowOff>40195</xdr:rowOff>
    </xdr:to>
    <xdr:sp macro="" textlink="">
      <xdr:nvSpPr>
        <xdr:cNvPr id="364" name="楕円 363"/>
        <xdr:cNvSpPr/>
      </xdr:nvSpPr>
      <xdr:spPr>
        <a:xfrm>
          <a:off x="6921500" y="8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56722</xdr:rowOff>
    </xdr:from>
    <xdr:ext cx="534377" cy="259045"/>
    <xdr:sp macro="" textlink="">
      <xdr:nvSpPr>
        <xdr:cNvPr id="365" name="テキスト ボックス 364"/>
        <xdr:cNvSpPr txBox="1"/>
      </xdr:nvSpPr>
      <xdr:spPr>
        <a:xfrm>
          <a:off x="6705111" y="8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89" name="直線コネクタ 388"/>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0"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1" name="直線コネクタ 390"/>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2"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3" name="直線コネクタ 392"/>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57273</xdr:rowOff>
    </xdr:from>
    <xdr:to>
      <xdr:col>55</xdr:col>
      <xdr:colOff>0</xdr:colOff>
      <xdr:row>75</xdr:row>
      <xdr:rowOff>96168</xdr:rowOff>
    </xdr:to>
    <xdr:cxnSp macro="">
      <xdr:nvCxnSpPr>
        <xdr:cNvPr id="394" name="直線コネクタ 393"/>
        <xdr:cNvCxnSpPr/>
      </xdr:nvCxnSpPr>
      <xdr:spPr>
        <a:xfrm>
          <a:off x="9639300" y="12916023"/>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87186</xdr:rowOff>
    </xdr:from>
    <xdr:ext cx="534377" cy="259045"/>
    <xdr:sp macro="" textlink="">
      <xdr:nvSpPr>
        <xdr:cNvPr id="395" name="商工費平均値テキスト"/>
        <xdr:cNvSpPr txBox="1"/>
      </xdr:nvSpPr>
      <xdr:spPr>
        <a:xfrm>
          <a:off x="10528300" y="1260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396" name="フローチャート: 判断 395"/>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14101</xdr:rowOff>
    </xdr:from>
    <xdr:to>
      <xdr:col>50</xdr:col>
      <xdr:colOff>114300</xdr:colOff>
      <xdr:row>75</xdr:row>
      <xdr:rowOff>57273</xdr:rowOff>
    </xdr:to>
    <xdr:cxnSp macro="">
      <xdr:nvCxnSpPr>
        <xdr:cNvPr id="397" name="直線コネクタ 396"/>
        <xdr:cNvCxnSpPr/>
      </xdr:nvCxnSpPr>
      <xdr:spPr>
        <a:xfrm>
          <a:off x="8750300" y="12872851"/>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398" name="フローチャート: 判断 397"/>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100696</xdr:rowOff>
    </xdr:from>
    <xdr:ext cx="534377" cy="259045"/>
    <xdr:sp macro="" textlink="">
      <xdr:nvSpPr>
        <xdr:cNvPr id="399" name="テキスト ボックス 398"/>
        <xdr:cNvSpPr txBox="1"/>
      </xdr:nvSpPr>
      <xdr:spPr>
        <a:xfrm>
          <a:off x="93594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76247</xdr:rowOff>
    </xdr:from>
    <xdr:to>
      <xdr:col>45</xdr:col>
      <xdr:colOff>177800</xdr:colOff>
      <xdr:row>75</xdr:row>
      <xdr:rowOff>14101</xdr:rowOff>
    </xdr:to>
    <xdr:cxnSp macro="">
      <xdr:nvCxnSpPr>
        <xdr:cNvPr id="400" name="直線コネクタ 399"/>
        <xdr:cNvCxnSpPr/>
      </xdr:nvCxnSpPr>
      <xdr:spPr>
        <a:xfrm>
          <a:off x="7861300" y="12763547"/>
          <a:ext cx="889000" cy="1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1" name="フローチャート: 判断 400"/>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110819</xdr:rowOff>
    </xdr:from>
    <xdr:ext cx="534377" cy="259045"/>
    <xdr:sp macro="" textlink="">
      <xdr:nvSpPr>
        <xdr:cNvPr id="402" name="テキスト ボックス 401"/>
        <xdr:cNvSpPr txBox="1"/>
      </xdr:nvSpPr>
      <xdr:spPr>
        <a:xfrm>
          <a:off x="8483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14623</xdr:rowOff>
    </xdr:from>
    <xdr:to>
      <xdr:col>41</xdr:col>
      <xdr:colOff>50800</xdr:colOff>
      <xdr:row>74</xdr:row>
      <xdr:rowOff>76247</xdr:rowOff>
    </xdr:to>
    <xdr:cxnSp macro="">
      <xdr:nvCxnSpPr>
        <xdr:cNvPr id="403" name="直線コネクタ 402"/>
        <xdr:cNvCxnSpPr/>
      </xdr:nvCxnSpPr>
      <xdr:spPr>
        <a:xfrm>
          <a:off x="6972300" y="12701923"/>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4" name="フローチャート: 判断 403"/>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62944</xdr:rowOff>
    </xdr:from>
    <xdr:ext cx="534377" cy="259045"/>
    <xdr:sp macro="" textlink="">
      <xdr:nvSpPr>
        <xdr:cNvPr id="405" name="テキスト ボックス 404"/>
        <xdr:cNvSpPr txBox="1"/>
      </xdr:nvSpPr>
      <xdr:spPr>
        <a:xfrm>
          <a:off x="7594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73224</xdr:rowOff>
    </xdr:from>
    <xdr:to>
      <xdr:col>36</xdr:col>
      <xdr:colOff>165100</xdr:colOff>
      <xdr:row>73</xdr:row>
      <xdr:rowOff>3374</xdr:rowOff>
    </xdr:to>
    <xdr:sp macro="" textlink="">
      <xdr:nvSpPr>
        <xdr:cNvPr id="406" name="フローチャート: 判断 405"/>
        <xdr:cNvSpPr/>
      </xdr:nvSpPr>
      <xdr:spPr>
        <a:xfrm>
          <a:off x="6921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19901</xdr:rowOff>
    </xdr:from>
    <xdr:ext cx="534377" cy="259045"/>
    <xdr:sp macro="" textlink="">
      <xdr:nvSpPr>
        <xdr:cNvPr id="407" name="テキスト ボックス 406"/>
        <xdr:cNvSpPr txBox="1"/>
      </xdr:nvSpPr>
      <xdr:spPr>
        <a:xfrm>
          <a:off x="6705111" y="121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45368</xdr:rowOff>
    </xdr:from>
    <xdr:to>
      <xdr:col>55</xdr:col>
      <xdr:colOff>50800</xdr:colOff>
      <xdr:row>75</xdr:row>
      <xdr:rowOff>146968</xdr:rowOff>
    </xdr:to>
    <xdr:sp macro="" textlink="">
      <xdr:nvSpPr>
        <xdr:cNvPr id="413" name="楕円 412"/>
        <xdr:cNvSpPr/>
      </xdr:nvSpPr>
      <xdr:spPr>
        <a:xfrm>
          <a:off x="10426700" y="12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23795</xdr:rowOff>
    </xdr:from>
    <xdr:ext cx="534377" cy="259045"/>
    <xdr:sp macro="" textlink="">
      <xdr:nvSpPr>
        <xdr:cNvPr id="414" name="商工費該当値テキスト"/>
        <xdr:cNvSpPr txBox="1"/>
      </xdr:nvSpPr>
      <xdr:spPr>
        <a:xfrm>
          <a:off x="10528300" y="128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6473</xdr:rowOff>
    </xdr:from>
    <xdr:to>
      <xdr:col>50</xdr:col>
      <xdr:colOff>165100</xdr:colOff>
      <xdr:row>75</xdr:row>
      <xdr:rowOff>108073</xdr:rowOff>
    </xdr:to>
    <xdr:sp macro="" textlink="">
      <xdr:nvSpPr>
        <xdr:cNvPr id="415" name="楕円 414"/>
        <xdr:cNvSpPr/>
      </xdr:nvSpPr>
      <xdr:spPr>
        <a:xfrm>
          <a:off x="9588500" y="128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99200</xdr:rowOff>
    </xdr:from>
    <xdr:ext cx="534377" cy="259045"/>
    <xdr:sp macro="" textlink="">
      <xdr:nvSpPr>
        <xdr:cNvPr id="416" name="テキスト ボックス 415"/>
        <xdr:cNvSpPr txBox="1"/>
      </xdr:nvSpPr>
      <xdr:spPr>
        <a:xfrm>
          <a:off x="9359411" y="12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134751</xdr:rowOff>
    </xdr:from>
    <xdr:to>
      <xdr:col>46</xdr:col>
      <xdr:colOff>38100</xdr:colOff>
      <xdr:row>75</xdr:row>
      <xdr:rowOff>64901</xdr:rowOff>
    </xdr:to>
    <xdr:sp macro="" textlink="">
      <xdr:nvSpPr>
        <xdr:cNvPr id="417" name="楕円 416"/>
        <xdr:cNvSpPr/>
      </xdr:nvSpPr>
      <xdr:spPr>
        <a:xfrm>
          <a:off x="8699500" y="128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56028</xdr:rowOff>
    </xdr:from>
    <xdr:ext cx="534377" cy="259045"/>
    <xdr:sp macro="" textlink="">
      <xdr:nvSpPr>
        <xdr:cNvPr id="418" name="テキスト ボックス 417"/>
        <xdr:cNvSpPr txBox="1"/>
      </xdr:nvSpPr>
      <xdr:spPr>
        <a:xfrm>
          <a:off x="8483111" y="129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25447</xdr:rowOff>
    </xdr:from>
    <xdr:to>
      <xdr:col>41</xdr:col>
      <xdr:colOff>101600</xdr:colOff>
      <xdr:row>74</xdr:row>
      <xdr:rowOff>127047</xdr:rowOff>
    </xdr:to>
    <xdr:sp macro="" textlink="">
      <xdr:nvSpPr>
        <xdr:cNvPr id="419" name="楕円 418"/>
        <xdr:cNvSpPr/>
      </xdr:nvSpPr>
      <xdr:spPr>
        <a:xfrm>
          <a:off x="7810500" y="127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118174</xdr:rowOff>
    </xdr:from>
    <xdr:ext cx="534377" cy="259045"/>
    <xdr:sp macro="" textlink="">
      <xdr:nvSpPr>
        <xdr:cNvPr id="420" name="テキスト ボックス 419"/>
        <xdr:cNvSpPr txBox="1"/>
      </xdr:nvSpPr>
      <xdr:spPr>
        <a:xfrm>
          <a:off x="7594111" y="128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135273</xdr:rowOff>
    </xdr:from>
    <xdr:to>
      <xdr:col>36</xdr:col>
      <xdr:colOff>165100</xdr:colOff>
      <xdr:row>74</xdr:row>
      <xdr:rowOff>65423</xdr:rowOff>
    </xdr:to>
    <xdr:sp macro="" textlink="">
      <xdr:nvSpPr>
        <xdr:cNvPr id="421" name="楕円 420"/>
        <xdr:cNvSpPr/>
      </xdr:nvSpPr>
      <xdr:spPr>
        <a:xfrm>
          <a:off x="6921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56550</xdr:rowOff>
    </xdr:from>
    <xdr:ext cx="534377" cy="259045"/>
    <xdr:sp macro="" textlink="">
      <xdr:nvSpPr>
        <xdr:cNvPr id="422" name="テキスト ボックス 421"/>
        <xdr:cNvSpPr txBox="1"/>
      </xdr:nvSpPr>
      <xdr:spPr>
        <a:xfrm>
          <a:off x="6705111" y="127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105273</xdr:rowOff>
    </xdr:from>
    <xdr:to>
      <xdr:col>55</xdr:col>
      <xdr:colOff>0</xdr:colOff>
      <xdr:row>96</xdr:row>
      <xdr:rowOff>149713</xdr:rowOff>
    </xdr:to>
    <xdr:cxnSp macro="">
      <xdr:nvCxnSpPr>
        <xdr:cNvPr id="448" name="直線コネクタ 447"/>
        <xdr:cNvCxnSpPr/>
      </xdr:nvCxnSpPr>
      <xdr:spPr>
        <a:xfrm flipV="1">
          <a:off x="9639300" y="16564473"/>
          <a:ext cx="8382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149713</xdr:rowOff>
    </xdr:from>
    <xdr:to>
      <xdr:col>50</xdr:col>
      <xdr:colOff>114300</xdr:colOff>
      <xdr:row>97</xdr:row>
      <xdr:rowOff>13444</xdr:rowOff>
    </xdr:to>
    <xdr:cxnSp macro="">
      <xdr:nvCxnSpPr>
        <xdr:cNvPr id="451" name="直線コネクタ 450"/>
        <xdr:cNvCxnSpPr/>
      </xdr:nvCxnSpPr>
      <xdr:spPr>
        <a:xfrm flipV="1">
          <a:off x="8750300" y="16608913"/>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13444</xdr:rowOff>
    </xdr:from>
    <xdr:to>
      <xdr:col>45</xdr:col>
      <xdr:colOff>177800</xdr:colOff>
      <xdr:row>97</xdr:row>
      <xdr:rowOff>49631</xdr:rowOff>
    </xdr:to>
    <xdr:cxnSp macro="">
      <xdr:nvCxnSpPr>
        <xdr:cNvPr id="454" name="直線コネクタ 453"/>
        <xdr:cNvCxnSpPr/>
      </xdr:nvCxnSpPr>
      <xdr:spPr>
        <a:xfrm flipV="1">
          <a:off x="7861300" y="16644094"/>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46595</xdr:rowOff>
    </xdr:from>
    <xdr:ext cx="534377" cy="259045"/>
    <xdr:sp macro="" textlink="">
      <xdr:nvSpPr>
        <xdr:cNvPr id="456" name="テキスト ボックス 455"/>
        <xdr:cNvSpPr txBox="1"/>
      </xdr:nvSpPr>
      <xdr:spPr>
        <a:xfrm>
          <a:off x="8483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6838</xdr:rowOff>
    </xdr:from>
    <xdr:to>
      <xdr:col>41</xdr:col>
      <xdr:colOff>50800</xdr:colOff>
      <xdr:row>97</xdr:row>
      <xdr:rowOff>49631</xdr:rowOff>
    </xdr:to>
    <xdr:cxnSp macro="">
      <xdr:nvCxnSpPr>
        <xdr:cNvPr id="457" name="直線コネクタ 456"/>
        <xdr:cNvCxnSpPr/>
      </xdr:nvCxnSpPr>
      <xdr:spPr>
        <a:xfrm>
          <a:off x="6972300" y="16637488"/>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0" name="フローチャート: 判断 459"/>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26136</xdr:rowOff>
    </xdr:from>
    <xdr:ext cx="534377" cy="259045"/>
    <xdr:sp macro="" textlink="">
      <xdr:nvSpPr>
        <xdr:cNvPr id="461" name="テキスト ボックス 460"/>
        <xdr:cNvSpPr txBox="1"/>
      </xdr:nvSpPr>
      <xdr:spPr>
        <a:xfrm>
          <a:off x="6705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54473</xdr:rowOff>
    </xdr:from>
    <xdr:to>
      <xdr:col>55</xdr:col>
      <xdr:colOff>50800</xdr:colOff>
      <xdr:row>96</xdr:row>
      <xdr:rowOff>156073</xdr:rowOff>
    </xdr:to>
    <xdr:sp macro="" textlink="">
      <xdr:nvSpPr>
        <xdr:cNvPr id="467" name="楕円 466"/>
        <xdr:cNvSpPr/>
      </xdr:nvSpPr>
      <xdr:spPr>
        <a:xfrm>
          <a:off x="10426700" y="165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32900</xdr:rowOff>
    </xdr:from>
    <xdr:ext cx="534377" cy="259045"/>
    <xdr:sp macro="" textlink="">
      <xdr:nvSpPr>
        <xdr:cNvPr id="468" name="土木費該当値テキスト"/>
        <xdr:cNvSpPr txBox="1"/>
      </xdr:nvSpPr>
      <xdr:spPr>
        <a:xfrm>
          <a:off x="10528300" y="164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98913</xdr:rowOff>
    </xdr:from>
    <xdr:to>
      <xdr:col>50</xdr:col>
      <xdr:colOff>165100</xdr:colOff>
      <xdr:row>97</xdr:row>
      <xdr:rowOff>29063</xdr:rowOff>
    </xdr:to>
    <xdr:sp macro="" textlink="">
      <xdr:nvSpPr>
        <xdr:cNvPr id="469" name="楕円 468"/>
        <xdr:cNvSpPr/>
      </xdr:nvSpPr>
      <xdr:spPr>
        <a:xfrm>
          <a:off x="9588500" y="165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20190</xdr:rowOff>
    </xdr:from>
    <xdr:ext cx="534377" cy="259045"/>
    <xdr:sp macro="" textlink="">
      <xdr:nvSpPr>
        <xdr:cNvPr id="470" name="テキスト ボックス 469"/>
        <xdr:cNvSpPr txBox="1"/>
      </xdr:nvSpPr>
      <xdr:spPr>
        <a:xfrm>
          <a:off x="9359411" y="166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134094</xdr:rowOff>
    </xdr:from>
    <xdr:to>
      <xdr:col>46</xdr:col>
      <xdr:colOff>38100</xdr:colOff>
      <xdr:row>97</xdr:row>
      <xdr:rowOff>64244</xdr:rowOff>
    </xdr:to>
    <xdr:sp macro="" textlink="">
      <xdr:nvSpPr>
        <xdr:cNvPr id="471" name="楕円 470"/>
        <xdr:cNvSpPr/>
      </xdr:nvSpPr>
      <xdr:spPr>
        <a:xfrm>
          <a:off x="8699500" y="1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55371</xdr:rowOff>
    </xdr:from>
    <xdr:ext cx="534377" cy="259045"/>
    <xdr:sp macro="" textlink="">
      <xdr:nvSpPr>
        <xdr:cNvPr id="472" name="テキスト ボックス 471"/>
        <xdr:cNvSpPr txBox="1"/>
      </xdr:nvSpPr>
      <xdr:spPr>
        <a:xfrm>
          <a:off x="848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170281</xdr:rowOff>
    </xdr:from>
    <xdr:to>
      <xdr:col>41</xdr:col>
      <xdr:colOff>101600</xdr:colOff>
      <xdr:row>97</xdr:row>
      <xdr:rowOff>100431</xdr:rowOff>
    </xdr:to>
    <xdr:sp macro="" textlink="">
      <xdr:nvSpPr>
        <xdr:cNvPr id="473" name="楕円 472"/>
        <xdr:cNvSpPr/>
      </xdr:nvSpPr>
      <xdr:spPr>
        <a:xfrm>
          <a:off x="7810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91558</xdr:rowOff>
    </xdr:from>
    <xdr:ext cx="534377" cy="259045"/>
    <xdr:sp macro="" textlink="">
      <xdr:nvSpPr>
        <xdr:cNvPr id="474" name="テキスト ボックス 473"/>
        <xdr:cNvSpPr txBox="1"/>
      </xdr:nvSpPr>
      <xdr:spPr>
        <a:xfrm>
          <a:off x="7594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127488</xdr:rowOff>
    </xdr:from>
    <xdr:to>
      <xdr:col>36</xdr:col>
      <xdr:colOff>165100</xdr:colOff>
      <xdr:row>97</xdr:row>
      <xdr:rowOff>57638</xdr:rowOff>
    </xdr:to>
    <xdr:sp macro="" textlink="">
      <xdr:nvSpPr>
        <xdr:cNvPr id="475" name="楕円 474"/>
        <xdr:cNvSpPr/>
      </xdr:nvSpPr>
      <xdr:spPr>
        <a:xfrm>
          <a:off x="69215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48765</xdr:rowOff>
    </xdr:from>
    <xdr:ext cx="534377" cy="259045"/>
    <xdr:sp macro="" textlink="">
      <xdr:nvSpPr>
        <xdr:cNvPr id="476" name="テキスト ボックス 475"/>
        <xdr:cNvSpPr txBox="1"/>
      </xdr:nvSpPr>
      <xdr:spPr>
        <a:xfrm>
          <a:off x="6705111" y="166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131509</xdr:rowOff>
    </xdr:from>
    <xdr:to>
      <xdr:col>85</xdr:col>
      <xdr:colOff>127000</xdr:colOff>
      <xdr:row>34</xdr:row>
      <xdr:rowOff>132080</xdr:rowOff>
    </xdr:to>
    <xdr:cxnSp macro="">
      <xdr:nvCxnSpPr>
        <xdr:cNvPr id="504" name="直線コネクタ 503"/>
        <xdr:cNvCxnSpPr/>
      </xdr:nvCxnSpPr>
      <xdr:spPr>
        <a:xfrm>
          <a:off x="15481300" y="596080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77233</xdr:rowOff>
    </xdr:from>
    <xdr:ext cx="534377" cy="259045"/>
    <xdr:sp macro="" textlink="">
      <xdr:nvSpPr>
        <xdr:cNvPr id="505" name="警察費平均値テキスト"/>
        <xdr:cNvSpPr txBox="1"/>
      </xdr:nvSpPr>
      <xdr:spPr>
        <a:xfrm>
          <a:off x="16370300" y="5906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131509</xdr:rowOff>
    </xdr:from>
    <xdr:to>
      <xdr:col>81</xdr:col>
      <xdr:colOff>50800</xdr:colOff>
      <xdr:row>35</xdr:row>
      <xdr:rowOff>47117</xdr:rowOff>
    </xdr:to>
    <xdr:cxnSp macro="">
      <xdr:nvCxnSpPr>
        <xdr:cNvPr id="507" name="直線コネクタ 506"/>
        <xdr:cNvCxnSpPr/>
      </xdr:nvCxnSpPr>
      <xdr:spPr>
        <a:xfrm flipV="1">
          <a:off x="14592300" y="5960809"/>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113809</xdr:rowOff>
    </xdr:from>
    <xdr:ext cx="534377" cy="259045"/>
    <xdr:sp macro="" textlink="">
      <xdr:nvSpPr>
        <xdr:cNvPr id="509" name="テキスト ボックス 508"/>
        <xdr:cNvSpPr txBox="1"/>
      </xdr:nvSpPr>
      <xdr:spPr>
        <a:xfrm>
          <a:off x="15201411" y="61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47117</xdr:rowOff>
    </xdr:from>
    <xdr:to>
      <xdr:col>76</xdr:col>
      <xdr:colOff>114300</xdr:colOff>
      <xdr:row>35</xdr:row>
      <xdr:rowOff>147320</xdr:rowOff>
    </xdr:to>
    <xdr:cxnSp macro="">
      <xdr:nvCxnSpPr>
        <xdr:cNvPr id="510" name="直線コネクタ 509"/>
        <xdr:cNvCxnSpPr/>
      </xdr:nvCxnSpPr>
      <xdr:spPr>
        <a:xfrm flipV="1">
          <a:off x="13703300" y="604786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2" name="テキスト ボックス 511"/>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147320</xdr:rowOff>
    </xdr:from>
    <xdr:to>
      <xdr:col>71</xdr:col>
      <xdr:colOff>177800</xdr:colOff>
      <xdr:row>36</xdr:row>
      <xdr:rowOff>7112</xdr:rowOff>
    </xdr:to>
    <xdr:cxnSp macro="">
      <xdr:nvCxnSpPr>
        <xdr:cNvPr id="513" name="直線コネクタ 512"/>
        <xdr:cNvCxnSpPr/>
      </xdr:nvCxnSpPr>
      <xdr:spPr>
        <a:xfrm flipV="1">
          <a:off x="12814300" y="614807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5" name="テキスト ボックス 514"/>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16" name="フローチャート: 判断 515"/>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17" name="テキスト ボックス 516"/>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81280</xdr:rowOff>
    </xdr:from>
    <xdr:to>
      <xdr:col>85</xdr:col>
      <xdr:colOff>177800</xdr:colOff>
      <xdr:row>35</xdr:row>
      <xdr:rowOff>11430</xdr:rowOff>
    </xdr:to>
    <xdr:sp macro="" textlink="">
      <xdr:nvSpPr>
        <xdr:cNvPr id="523" name="楕円 522"/>
        <xdr:cNvSpPr/>
      </xdr:nvSpPr>
      <xdr:spPr>
        <a:xfrm>
          <a:off x="16268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104157</xdr:rowOff>
    </xdr:from>
    <xdr:ext cx="534377" cy="259045"/>
    <xdr:sp macro="" textlink="">
      <xdr:nvSpPr>
        <xdr:cNvPr id="524" name="警察費該当値テキスト"/>
        <xdr:cNvSpPr txBox="1"/>
      </xdr:nvSpPr>
      <xdr:spPr>
        <a:xfrm>
          <a:off x="16370300" y="5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80709</xdr:rowOff>
    </xdr:from>
    <xdr:to>
      <xdr:col>81</xdr:col>
      <xdr:colOff>101600</xdr:colOff>
      <xdr:row>35</xdr:row>
      <xdr:rowOff>10859</xdr:rowOff>
    </xdr:to>
    <xdr:sp macro="" textlink="">
      <xdr:nvSpPr>
        <xdr:cNvPr id="525" name="楕円 524"/>
        <xdr:cNvSpPr/>
      </xdr:nvSpPr>
      <xdr:spPr>
        <a:xfrm>
          <a:off x="15430500" y="59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27386</xdr:rowOff>
    </xdr:from>
    <xdr:ext cx="534377" cy="259045"/>
    <xdr:sp macro="" textlink="">
      <xdr:nvSpPr>
        <xdr:cNvPr id="526" name="テキスト ボックス 525"/>
        <xdr:cNvSpPr txBox="1"/>
      </xdr:nvSpPr>
      <xdr:spPr>
        <a:xfrm>
          <a:off x="15201411" y="56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167767</xdr:rowOff>
    </xdr:from>
    <xdr:to>
      <xdr:col>76</xdr:col>
      <xdr:colOff>165100</xdr:colOff>
      <xdr:row>35</xdr:row>
      <xdr:rowOff>97917</xdr:rowOff>
    </xdr:to>
    <xdr:sp macro="" textlink="">
      <xdr:nvSpPr>
        <xdr:cNvPr id="527" name="楕円 526"/>
        <xdr:cNvSpPr/>
      </xdr:nvSpPr>
      <xdr:spPr>
        <a:xfrm>
          <a:off x="14541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114444</xdr:rowOff>
    </xdr:from>
    <xdr:ext cx="534377" cy="259045"/>
    <xdr:sp macro="" textlink="">
      <xdr:nvSpPr>
        <xdr:cNvPr id="528" name="テキスト ボックス 527"/>
        <xdr:cNvSpPr txBox="1"/>
      </xdr:nvSpPr>
      <xdr:spPr>
        <a:xfrm>
          <a:off x="14325111" y="57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96520</xdr:rowOff>
    </xdr:from>
    <xdr:to>
      <xdr:col>72</xdr:col>
      <xdr:colOff>38100</xdr:colOff>
      <xdr:row>36</xdr:row>
      <xdr:rowOff>26670</xdr:rowOff>
    </xdr:to>
    <xdr:sp macro="" textlink="">
      <xdr:nvSpPr>
        <xdr:cNvPr id="529" name="楕円 528"/>
        <xdr:cNvSpPr/>
      </xdr:nvSpPr>
      <xdr:spPr>
        <a:xfrm>
          <a:off x="13652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43197</xdr:rowOff>
    </xdr:from>
    <xdr:ext cx="534377" cy="259045"/>
    <xdr:sp macro="" textlink="">
      <xdr:nvSpPr>
        <xdr:cNvPr id="530" name="テキスト ボックス 529"/>
        <xdr:cNvSpPr txBox="1"/>
      </xdr:nvSpPr>
      <xdr:spPr>
        <a:xfrm>
          <a:off x="13436111" y="5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127762</xdr:rowOff>
    </xdr:from>
    <xdr:to>
      <xdr:col>67</xdr:col>
      <xdr:colOff>101600</xdr:colOff>
      <xdr:row>36</xdr:row>
      <xdr:rowOff>57912</xdr:rowOff>
    </xdr:to>
    <xdr:sp macro="" textlink="">
      <xdr:nvSpPr>
        <xdr:cNvPr id="531" name="楕円 530"/>
        <xdr:cNvSpPr/>
      </xdr:nvSpPr>
      <xdr:spPr>
        <a:xfrm>
          <a:off x="12763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49039</xdr:rowOff>
    </xdr:from>
    <xdr:ext cx="534377" cy="259045"/>
    <xdr:sp macro="" textlink="">
      <xdr:nvSpPr>
        <xdr:cNvPr id="532" name="テキスト ボックス 531"/>
        <xdr:cNvSpPr txBox="1"/>
      </xdr:nvSpPr>
      <xdr:spPr>
        <a:xfrm>
          <a:off x="12547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40745</xdr:rowOff>
    </xdr:from>
    <xdr:to>
      <xdr:col>85</xdr:col>
      <xdr:colOff>127000</xdr:colOff>
      <xdr:row>57</xdr:row>
      <xdr:rowOff>74349</xdr:rowOff>
    </xdr:to>
    <xdr:cxnSp macro="">
      <xdr:nvCxnSpPr>
        <xdr:cNvPr id="564" name="直線コネクタ 563"/>
        <xdr:cNvCxnSpPr/>
      </xdr:nvCxnSpPr>
      <xdr:spPr>
        <a:xfrm>
          <a:off x="15481300" y="981339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57028</xdr:rowOff>
    </xdr:from>
    <xdr:ext cx="534377" cy="259045"/>
    <xdr:sp macro="" textlink="">
      <xdr:nvSpPr>
        <xdr:cNvPr id="565" name="教育費平均値テキスト"/>
        <xdr:cNvSpPr txBox="1"/>
      </xdr:nvSpPr>
      <xdr:spPr>
        <a:xfrm>
          <a:off x="16370300" y="94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14456</xdr:rowOff>
    </xdr:from>
    <xdr:to>
      <xdr:col>81</xdr:col>
      <xdr:colOff>50800</xdr:colOff>
      <xdr:row>57</xdr:row>
      <xdr:rowOff>40745</xdr:rowOff>
    </xdr:to>
    <xdr:cxnSp macro="">
      <xdr:nvCxnSpPr>
        <xdr:cNvPr id="567" name="直線コネクタ 566"/>
        <xdr:cNvCxnSpPr/>
      </xdr:nvCxnSpPr>
      <xdr:spPr>
        <a:xfrm>
          <a:off x="14592300" y="9444206"/>
          <a:ext cx="889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150648</xdr:rowOff>
    </xdr:from>
    <xdr:ext cx="534377" cy="259045"/>
    <xdr:sp macro="" textlink="">
      <xdr:nvSpPr>
        <xdr:cNvPr id="569" name="テキスト ボックス 568"/>
        <xdr:cNvSpPr txBox="1"/>
      </xdr:nvSpPr>
      <xdr:spPr>
        <a:xfrm>
          <a:off x="15201411" y="9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14456</xdr:rowOff>
    </xdr:from>
    <xdr:to>
      <xdr:col>76</xdr:col>
      <xdr:colOff>114300</xdr:colOff>
      <xdr:row>55</xdr:row>
      <xdr:rowOff>92037</xdr:rowOff>
    </xdr:to>
    <xdr:cxnSp macro="">
      <xdr:nvCxnSpPr>
        <xdr:cNvPr id="570" name="直線コネクタ 569"/>
        <xdr:cNvCxnSpPr/>
      </xdr:nvCxnSpPr>
      <xdr:spPr>
        <a:xfrm flipV="1">
          <a:off x="13703300" y="9444206"/>
          <a:ext cx="889000" cy="7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2" name="テキスト ボックス 571"/>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92037</xdr:rowOff>
    </xdr:from>
    <xdr:to>
      <xdr:col>71</xdr:col>
      <xdr:colOff>177800</xdr:colOff>
      <xdr:row>55</xdr:row>
      <xdr:rowOff>110639</xdr:rowOff>
    </xdr:to>
    <xdr:cxnSp macro="">
      <xdr:nvCxnSpPr>
        <xdr:cNvPr id="573" name="直線コネクタ 572"/>
        <xdr:cNvCxnSpPr/>
      </xdr:nvCxnSpPr>
      <xdr:spPr>
        <a:xfrm flipV="1">
          <a:off x="12814300" y="9521787"/>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156506</xdr:rowOff>
    </xdr:from>
    <xdr:ext cx="534377" cy="259045"/>
    <xdr:sp macro="" textlink="">
      <xdr:nvSpPr>
        <xdr:cNvPr id="575" name="テキスト ボックス 574"/>
        <xdr:cNvSpPr txBox="1"/>
      </xdr:nvSpPr>
      <xdr:spPr>
        <a:xfrm>
          <a:off x="13436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76" name="フローチャート: 判断 575"/>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149362</xdr:rowOff>
    </xdr:from>
    <xdr:ext cx="599010" cy="259045"/>
    <xdr:sp macro="" textlink="">
      <xdr:nvSpPr>
        <xdr:cNvPr id="577" name="テキスト ボックス 576"/>
        <xdr:cNvSpPr txBox="1"/>
      </xdr:nvSpPr>
      <xdr:spPr>
        <a:xfrm>
          <a:off x="12514795" y="90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23549</xdr:rowOff>
    </xdr:from>
    <xdr:to>
      <xdr:col>85</xdr:col>
      <xdr:colOff>177800</xdr:colOff>
      <xdr:row>57</xdr:row>
      <xdr:rowOff>125149</xdr:rowOff>
    </xdr:to>
    <xdr:sp macro="" textlink="">
      <xdr:nvSpPr>
        <xdr:cNvPr id="583" name="楕円 582"/>
        <xdr:cNvSpPr/>
      </xdr:nvSpPr>
      <xdr:spPr>
        <a:xfrm>
          <a:off x="16268700" y="97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1976</xdr:rowOff>
    </xdr:from>
    <xdr:ext cx="534377" cy="259045"/>
    <xdr:sp macro="" textlink="">
      <xdr:nvSpPr>
        <xdr:cNvPr id="584" name="教育費該当値テキスト"/>
        <xdr:cNvSpPr txBox="1"/>
      </xdr:nvSpPr>
      <xdr:spPr>
        <a:xfrm>
          <a:off x="16370300" y="97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161395</xdr:rowOff>
    </xdr:from>
    <xdr:to>
      <xdr:col>81</xdr:col>
      <xdr:colOff>101600</xdr:colOff>
      <xdr:row>57</xdr:row>
      <xdr:rowOff>91545</xdr:rowOff>
    </xdr:to>
    <xdr:sp macro="" textlink="">
      <xdr:nvSpPr>
        <xdr:cNvPr id="585" name="楕円 584"/>
        <xdr:cNvSpPr/>
      </xdr:nvSpPr>
      <xdr:spPr>
        <a:xfrm>
          <a:off x="15430500" y="97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82672</xdr:rowOff>
    </xdr:from>
    <xdr:ext cx="534377" cy="259045"/>
    <xdr:sp macro="" textlink="">
      <xdr:nvSpPr>
        <xdr:cNvPr id="586" name="テキスト ボックス 585"/>
        <xdr:cNvSpPr txBox="1"/>
      </xdr:nvSpPr>
      <xdr:spPr>
        <a:xfrm>
          <a:off x="15201411" y="98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135106</xdr:rowOff>
    </xdr:from>
    <xdr:to>
      <xdr:col>76</xdr:col>
      <xdr:colOff>165100</xdr:colOff>
      <xdr:row>55</xdr:row>
      <xdr:rowOff>65256</xdr:rowOff>
    </xdr:to>
    <xdr:sp macro="" textlink="">
      <xdr:nvSpPr>
        <xdr:cNvPr id="587" name="楕円 586"/>
        <xdr:cNvSpPr/>
      </xdr:nvSpPr>
      <xdr:spPr>
        <a:xfrm>
          <a:off x="14541500" y="9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81783</xdr:rowOff>
    </xdr:from>
    <xdr:ext cx="534377" cy="259045"/>
    <xdr:sp macro="" textlink="">
      <xdr:nvSpPr>
        <xdr:cNvPr id="588" name="テキスト ボックス 587"/>
        <xdr:cNvSpPr txBox="1"/>
      </xdr:nvSpPr>
      <xdr:spPr>
        <a:xfrm>
          <a:off x="14325111" y="91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41237</xdr:rowOff>
    </xdr:from>
    <xdr:to>
      <xdr:col>72</xdr:col>
      <xdr:colOff>38100</xdr:colOff>
      <xdr:row>55</xdr:row>
      <xdr:rowOff>142837</xdr:rowOff>
    </xdr:to>
    <xdr:sp macro="" textlink="">
      <xdr:nvSpPr>
        <xdr:cNvPr id="589" name="楕円 588"/>
        <xdr:cNvSpPr/>
      </xdr:nvSpPr>
      <xdr:spPr>
        <a:xfrm>
          <a:off x="136525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133964</xdr:rowOff>
    </xdr:from>
    <xdr:ext cx="534377" cy="259045"/>
    <xdr:sp macro="" textlink="">
      <xdr:nvSpPr>
        <xdr:cNvPr id="590" name="テキスト ボックス 589"/>
        <xdr:cNvSpPr txBox="1"/>
      </xdr:nvSpPr>
      <xdr:spPr>
        <a:xfrm>
          <a:off x="13436111" y="95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59839</xdr:rowOff>
    </xdr:from>
    <xdr:to>
      <xdr:col>67</xdr:col>
      <xdr:colOff>101600</xdr:colOff>
      <xdr:row>55</xdr:row>
      <xdr:rowOff>161439</xdr:rowOff>
    </xdr:to>
    <xdr:sp macro="" textlink="">
      <xdr:nvSpPr>
        <xdr:cNvPr id="591" name="楕円 590"/>
        <xdr:cNvSpPr/>
      </xdr:nvSpPr>
      <xdr:spPr>
        <a:xfrm>
          <a:off x="12763500" y="94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152566</xdr:rowOff>
    </xdr:from>
    <xdr:ext cx="534377" cy="259045"/>
    <xdr:sp macro="" textlink="">
      <xdr:nvSpPr>
        <xdr:cNvPr id="592" name="テキスト ボックス 591"/>
        <xdr:cNvSpPr txBox="1"/>
      </xdr:nvSpPr>
      <xdr:spPr>
        <a:xfrm>
          <a:off x="12547111" y="95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123881</xdr:rowOff>
    </xdr:from>
    <xdr:to>
      <xdr:col>85</xdr:col>
      <xdr:colOff>127000</xdr:colOff>
      <xdr:row>77</xdr:row>
      <xdr:rowOff>125230</xdr:rowOff>
    </xdr:to>
    <xdr:cxnSp macro="">
      <xdr:nvCxnSpPr>
        <xdr:cNvPr id="617" name="直線コネクタ 616"/>
        <xdr:cNvCxnSpPr/>
      </xdr:nvCxnSpPr>
      <xdr:spPr>
        <a:xfrm flipV="1">
          <a:off x="15481300" y="13325531"/>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125230</xdr:rowOff>
    </xdr:from>
    <xdr:to>
      <xdr:col>81</xdr:col>
      <xdr:colOff>50800</xdr:colOff>
      <xdr:row>77</xdr:row>
      <xdr:rowOff>158102</xdr:rowOff>
    </xdr:to>
    <xdr:cxnSp macro="">
      <xdr:nvCxnSpPr>
        <xdr:cNvPr id="620" name="直線コネクタ 619"/>
        <xdr:cNvCxnSpPr/>
      </xdr:nvCxnSpPr>
      <xdr:spPr>
        <a:xfrm flipV="1">
          <a:off x="14592300" y="13326880"/>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158102</xdr:rowOff>
    </xdr:from>
    <xdr:to>
      <xdr:col>76</xdr:col>
      <xdr:colOff>114300</xdr:colOff>
      <xdr:row>78</xdr:row>
      <xdr:rowOff>112840</xdr:rowOff>
    </xdr:to>
    <xdr:cxnSp macro="">
      <xdr:nvCxnSpPr>
        <xdr:cNvPr id="623" name="直線コネクタ 622"/>
        <xdr:cNvCxnSpPr/>
      </xdr:nvCxnSpPr>
      <xdr:spPr>
        <a:xfrm flipV="1">
          <a:off x="13703300" y="13359752"/>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112910</xdr:rowOff>
    </xdr:from>
    <xdr:ext cx="469744" cy="259045"/>
    <xdr:sp macro="" textlink="">
      <xdr:nvSpPr>
        <xdr:cNvPr id="625" name="テキスト ボックス 624"/>
        <xdr:cNvSpPr txBox="1"/>
      </xdr:nvSpPr>
      <xdr:spPr>
        <a:xfrm>
          <a:off x="14357428" y="134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112840</xdr:rowOff>
    </xdr:from>
    <xdr:to>
      <xdr:col>71</xdr:col>
      <xdr:colOff>177800</xdr:colOff>
      <xdr:row>78</xdr:row>
      <xdr:rowOff>118920</xdr:rowOff>
    </xdr:to>
    <xdr:cxnSp macro="">
      <xdr:nvCxnSpPr>
        <xdr:cNvPr id="626" name="直線コネクタ 625"/>
        <xdr:cNvCxnSpPr/>
      </xdr:nvCxnSpPr>
      <xdr:spPr>
        <a:xfrm flipV="1">
          <a:off x="12814300" y="1348594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28" name="テキスト ボックス 627"/>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0" name="テキスト ボックス 629"/>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73081</xdr:rowOff>
    </xdr:from>
    <xdr:to>
      <xdr:col>85</xdr:col>
      <xdr:colOff>177800</xdr:colOff>
      <xdr:row>78</xdr:row>
      <xdr:rowOff>3231</xdr:rowOff>
    </xdr:to>
    <xdr:sp macro="" textlink="">
      <xdr:nvSpPr>
        <xdr:cNvPr id="636" name="楕円 635"/>
        <xdr:cNvSpPr/>
      </xdr:nvSpPr>
      <xdr:spPr>
        <a:xfrm>
          <a:off x="16268700" y="132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51508</xdr:rowOff>
    </xdr:from>
    <xdr:ext cx="469744" cy="259045"/>
    <xdr:sp macro="" textlink="">
      <xdr:nvSpPr>
        <xdr:cNvPr id="637" name="災害復旧費該当値テキスト"/>
        <xdr:cNvSpPr txBox="1"/>
      </xdr:nvSpPr>
      <xdr:spPr>
        <a:xfrm>
          <a:off x="16370300" y="132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74430</xdr:rowOff>
    </xdr:from>
    <xdr:to>
      <xdr:col>81</xdr:col>
      <xdr:colOff>101600</xdr:colOff>
      <xdr:row>78</xdr:row>
      <xdr:rowOff>4580</xdr:rowOff>
    </xdr:to>
    <xdr:sp macro="" textlink="">
      <xdr:nvSpPr>
        <xdr:cNvPr id="638" name="楕円 637"/>
        <xdr:cNvSpPr/>
      </xdr:nvSpPr>
      <xdr:spPr>
        <a:xfrm>
          <a:off x="15430500" y="13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167157</xdr:rowOff>
    </xdr:from>
    <xdr:ext cx="469744" cy="259045"/>
    <xdr:sp macro="" textlink="">
      <xdr:nvSpPr>
        <xdr:cNvPr id="639" name="テキスト ボックス 638"/>
        <xdr:cNvSpPr txBox="1"/>
      </xdr:nvSpPr>
      <xdr:spPr>
        <a:xfrm>
          <a:off x="15233728" y="13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107302</xdr:rowOff>
    </xdr:from>
    <xdr:to>
      <xdr:col>76</xdr:col>
      <xdr:colOff>165100</xdr:colOff>
      <xdr:row>78</xdr:row>
      <xdr:rowOff>37452</xdr:rowOff>
    </xdr:to>
    <xdr:sp macro="" textlink="">
      <xdr:nvSpPr>
        <xdr:cNvPr id="640" name="楕円 639"/>
        <xdr:cNvSpPr/>
      </xdr:nvSpPr>
      <xdr:spPr>
        <a:xfrm>
          <a:off x="14541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53979</xdr:rowOff>
    </xdr:from>
    <xdr:ext cx="469744" cy="259045"/>
    <xdr:sp macro="" textlink="">
      <xdr:nvSpPr>
        <xdr:cNvPr id="641" name="テキスト ボックス 640"/>
        <xdr:cNvSpPr txBox="1"/>
      </xdr:nvSpPr>
      <xdr:spPr>
        <a:xfrm>
          <a:off x="14357428" y="130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62040</xdr:rowOff>
    </xdr:from>
    <xdr:to>
      <xdr:col>72</xdr:col>
      <xdr:colOff>38100</xdr:colOff>
      <xdr:row>78</xdr:row>
      <xdr:rowOff>163640</xdr:rowOff>
    </xdr:to>
    <xdr:sp macro="" textlink="">
      <xdr:nvSpPr>
        <xdr:cNvPr id="642" name="楕円 641"/>
        <xdr:cNvSpPr/>
      </xdr:nvSpPr>
      <xdr:spPr>
        <a:xfrm>
          <a:off x="13652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154767</xdr:rowOff>
    </xdr:from>
    <xdr:ext cx="469744" cy="259045"/>
    <xdr:sp macro="" textlink="">
      <xdr:nvSpPr>
        <xdr:cNvPr id="643" name="テキスト ボックス 642"/>
        <xdr:cNvSpPr txBox="1"/>
      </xdr:nvSpPr>
      <xdr:spPr>
        <a:xfrm>
          <a:off x="13468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68120</xdr:rowOff>
    </xdr:from>
    <xdr:to>
      <xdr:col>67</xdr:col>
      <xdr:colOff>101600</xdr:colOff>
      <xdr:row>78</xdr:row>
      <xdr:rowOff>169720</xdr:rowOff>
    </xdr:to>
    <xdr:sp macro="" textlink="">
      <xdr:nvSpPr>
        <xdr:cNvPr id="644" name="楕円 643"/>
        <xdr:cNvSpPr/>
      </xdr:nvSpPr>
      <xdr:spPr>
        <a:xfrm>
          <a:off x="12763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160847</xdr:rowOff>
    </xdr:from>
    <xdr:ext cx="378565" cy="259045"/>
    <xdr:sp macro="" textlink="">
      <xdr:nvSpPr>
        <xdr:cNvPr id="645" name="テキスト ボックス 644"/>
        <xdr:cNvSpPr txBox="1"/>
      </xdr:nvSpPr>
      <xdr:spPr>
        <a:xfrm>
          <a:off x="12625017" y="1353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79084</xdr:rowOff>
    </xdr:from>
    <xdr:to>
      <xdr:col>85</xdr:col>
      <xdr:colOff>127000</xdr:colOff>
      <xdr:row>96</xdr:row>
      <xdr:rowOff>7341</xdr:rowOff>
    </xdr:to>
    <xdr:cxnSp macro="">
      <xdr:nvCxnSpPr>
        <xdr:cNvPr id="673" name="直線コネクタ 672"/>
        <xdr:cNvCxnSpPr/>
      </xdr:nvCxnSpPr>
      <xdr:spPr>
        <a:xfrm>
          <a:off x="15481300" y="16366834"/>
          <a:ext cx="8382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150613</xdr:rowOff>
    </xdr:from>
    <xdr:ext cx="534377" cy="259045"/>
    <xdr:sp macro="" textlink="">
      <xdr:nvSpPr>
        <xdr:cNvPr id="674" name="公債費平均値テキスト"/>
        <xdr:cNvSpPr txBox="1"/>
      </xdr:nvSpPr>
      <xdr:spPr>
        <a:xfrm>
          <a:off x="16370300" y="1643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79084</xdr:rowOff>
    </xdr:from>
    <xdr:to>
      <xdr:col>81</xdr:col>
      <xdr:colOff>50800</xdr:colOff>
      <xdr:row>95</xdr:row>
      <xdr:rowOff>128956</xdr:rowOff>
    </xdr:to>
    <xdr:cxnSp macro="">
      <xdr:nvCxnSpPr>
        <xdr:cNvPr id="676" name="直線コネクタ 675"/>
        <xdr:cNvCxnSpPr/>
      </xdr:nvCxnSpPr>
      <xdr:spPr>
        <a:xfrm flipV="1">
          <a:off x="14592300" y="1636683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154348</xdr:rowOff>
    </xdr:from>
    <xdr:ext cx="534377" cy="259045"/>
    <xdr:sp macro="" textlink="">
      <xdr:nvSpPr>
        <xdr:cNvPr id="678" name="テキスト ボックス 677"/>
        <xdr:cNvSpPr txBox="1"/>
      </xdr:nvSpPr>
      <xdr:spPr>
        <a:xfrm>
          <a:off x="15201411" y="164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51384</xdr:rowOff>
    </xdr:from>
    <xdr:to>
      <xdr:col>76</xdr:col>
      <xdr:colOff>114300</xdr:colOff>
      <xdr:row>95</xdr:row>
      <xdr:rowOff>128956</xdr:rowOff>
    </xdr:to>
    <xdr:cxnSp macro="">
      <xdr:nvCxnSpPr>
        <xdr:cNvPr id="679" name="直線コネクタ 678"/>
        <xdr:cNvCxnSpPr/>
      </xdr:nvCxnSpPr>
      <xdr:spPr>
        <a:xfrm>
          <a:off x="13703300" y="16339134"/>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44848</xdr:rowOff>
    </xdr:from>
    <xdr:ext cx="534377" cy="259045"/>
    <xdr:sp macro="" textlink="">
      <xdr:nvSpPr>
        <xdr:cNvPr id="681" name="テキスト ボックス 680"/>
        <xdr:cNvSpPr txBox="1"/>
      </xdr:nvSpPr>
      <xdr:spPr>
        <a:xfrm>
          <a:off x="14325111"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120459</xdr:rowOff>
    </xdr:from>
    <xdr:to>
      <xdr:col>71</xdr:col>
      <xdr:colOff>177800</xdr:colOff>
      <xdr:row>95</xdr:row>
      <xdr:rowOff>51384</xdr:rowOff>
    </xdr:to>
    <xdr:cxnSp macro="">
      <xdr:nvCxnSpPr>
        <xdr:cNvPr id="682" name="直線コネクタ 681"/>
        <xdr:cNvCxnSpPr/>
      </xdr:nvCxnSpPr>
      <xdr:spPr>
        <a:xfrm>
          <a:off x="12814300" y="1623675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44620</xdr:rowOff>
    </xdr:from>
    <xdr:ext cx="534377" cy="259045"/>
    <xdr:sp macro="" textlink="">
      <xdr:nvSpPr>
        <xdr:cNvPr id="684" name="テキスト ボックス 683"/>
        <xdr:cNvSpPr txBox="1"/>
      </xdr:nvSpPr>
      <xdr:spPr>
        <a:xfrm>
          <a:off x="13436111" y="165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5" name="フローチャート: 判断 684"/>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148925</xdr:rowOff>
    </xdr:from>
    <xdr:ext cx="534377" cy="259045"/>
    <xdr:sp macro="" textlink="">
      <xdr:nvSpPr>
        <xdr:cNvPr id="686" name="テキスト ボックス 685"/>
        <xdr:cNvSpPr txBox="1"/>
      </xdr:nvSpPr>
      <xdr:spPr>
        <a:xfrm>
          <a:off x="12547111" y="159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127991</xdr:rowOff>
    </xdr:from>
    <xdr:to>
      <xdr:col>85</xdr:col>
      <xdr:colOff>177800</xdr:colOff>
      <xdr:row>96</xdr:row>
      <xdr:rowOff>58141</xdr:rowOff>
    </xdr:to>
    <xdr:sp macro="" textlink="">
      <xdr:nvSpPr>
        <xdr:cNvPr id="692" name="楕円 691"/>
        <xdr:cNvSpPr/>
      </xdr:nvSpPr>
      <xdr:spPr>
        <a:xfrm>
          <a:off x="162687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150868</xdr:rowOff>
    </xdr:from>
    <xdr:ext cx="534377" cy="259045"/>
    <xdr:sp macro="" textlink="">
      <xdr:nvSpPr>
        <xdr:cNvPr id="693" name="公債費該当値テキスト"/>
        <xdr:cNvSpPr txBox="1"/>
      </xdr:nvSpPr>
      <xdr:spPr>
        <a:xfrm>
          <a:off x="16370300"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28284</xdr:rowOff>
    </xdr:from>
    <xdr:to>
      <xdr:col>81</xdr:col>
      <xdr:colOff>101600</xdr:colOff>
      <xdr:row>95</xdr:row>
      <xdr:rowOff>129884</xdr:rowOff>
    </xdr:to>
    <xdr:sp macro="" textlink="">
      <xdr:nvSpPr>
        <xdr:cNvPr id="694" name="楕円 693"/>
        <xdr:cNvSpPr/>
      </xdr:nvSpPr>
      <xdr:spPr>
        <a:xfrm>
          <a:off x="15430500" y="163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146411</xdr:rowOff>
    </xdr:from>
    <xdr:ext cx="534377" cy="259045"/>
    <xdr:sp macro="" textlink="">
      <xdr:nvSpPr>
        <xdr:cNvPr id="695" name="テキスト ボックス 694"/>
        <xdr:cNvSpPr txBox="1"/>
      </xdr:nvSpPr>
      <xdr:spPr>
        <a:xfrm>
          <a:off x="15201411" y="160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78156</xdr:rowOff>
    </xdr:from>
    <xdr:to>
      <xdr:col>76</xdr:col>
      <xdr:colOff>165100</xdr:colOff>
      <xdr:row>96</xdr:row>
      <xdr:rowOff>8306</xdr:rowOff>
    </xdr:to>
    <xdr:sp macro="" textlink="">
      <xdr:nvSpPr>
        <xdr:cNvPr id="696" name="楕円 695"/>
        <xdr:cNvSpPr/>
      </xdr:nvSpPr>
      <xdr:spPr>
        <a:xfrm>
          <a:off x="14541500" y="163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24833</xdr:rowOff>
    </xdr:from>
    <xdr:ext cx="534377" cy="259045"/>
    <xdr:sp macro="" textlink="">
      <xdr:nvSpPr>
        <xdr:cNvPr id="697" name="テキスト ボックス 696"/>
        <xdr:cNvSpPr txBox="1"/>
      </xdr:nvSpPr>
      <xdr:spPr>
        <a:xfrm>
          <a:off x="14325111" y="161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584</xdr:rowOff>
    </xdr:from>
    <xdr:to>
      <xdr:col>72</xdr:col>
      <xdr:colOff>38100</xdr:colOff>
      <xdr:row>95</xdr:row>
      <xdr:rowOff>102184</xdr:rowOff>
    </xdr:to>
    <xdr:sp macro="" textlink="">
      <xdr:nvSpPr>
        <xdr:cNvPr id="698" name="楕円 697"/>
        <xdr:cNvSpPr/>
      </xdr:nvSpPr>
      <xdr:spPr>
        <a:xfrm>
          <a:off x="13652500" y="162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118711</xdr:rowOff>
    </xdr:from>
    <xdr:ext cx="534377" cy="259045"/>
    <xdr:sp macro="" textlink="">
      <xdr:nvSpPr>
        <xdr:cNvPr id="699" name="テキスト ボックス 698"/>
        <xdr:cNvSpPr txBox="1"/>
      </xdr:nvSpPr>
      <xdr:spPr>
        <a:xfrm>
          <a:off x="13436111" y="160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69659</xdr:rowOff>
    </xdr:from>
    <xdr:to>
      <xdr:col>67</xdr:col>
      <xdr:colOff>101600</xdr:colOff>
      <xdr:row>94</xdr:row>
      <xdr:rowOff>171259</xdr:rowOff>
    </xdr:to>
    <xdr:sp macro="" textlink="">
      <xdr:nvSpPr>
        <xdr:cNvPr id="700" name="楕円 699"/>
        <xdr:cNvSpPr/>
      </xdr:nvSpPr>
      <xdr:spPr>
        <a:xfrm>
          <a:off x="12763500" y="161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162386</xdr:rowOff>
    </xdr:from>
    <xdr:ext cx="534377" cy="259045"/>
    <xdr:sp macro="" textlink="">
      <xdr:nvSpPr>
        <xdr:cNvPr id="701" name="テキスト ボックス 700"/>
        <xdr:cNvSpPr txBox="1"/>
      </xdr:nvSpPr>
      <xdr:spPr>
        <a:xfrm>
          <a:off x="12547111" y="162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0" name="フローチャート: 判断 739"/>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1" name="テキスト ボックス 740"/>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・土木費は、住民一人当たり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56,506</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年度と比較して</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1,944</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円の増となっており、道路、河川等の補助事業費の増により普通建設事業費が増加したことが主な要因である。</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・衛生費は、住民一人当たり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11,167</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年度と比較して</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1,801</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円の減となっており、大学病院施設増築工事の完了により普通建設事業費が減額したことなどが主な要因である。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北海道の財政は極めて厳しい状況が続いており、標準財政規模対比の財政調整基金残高及び実質収支額は、近年、上昇傾向にあるものの、未だ低い率となっている。</a:t>
          </a:r>
        </a:p>
        <a:p>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・財政調整基金については、平成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億円の取り崩しを行った一方、</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140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億円を積み立てたことから残高が増加した。</a:t>
          </a:r>
        </a:p>
        <a:p>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・歳入の確保、予算執行の効率化や節減努力に取り組んだことなどにより、実質収支は引き続き黒字となった。</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年度以降、全ての会計において赤字が解消されており、平成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年度は、税収の確保や効率的な予算の執行などにより、一般会計の黒字額が約</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84</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億円となった。</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また、新たに設置された国民健康保険事業特別会計においても、約</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億円の黒字となっている。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また、収支不足を補うため、減債基金の積立の一部を留保したことなどにより、積立不足額考慮算定額が加算されている。</a:t>
          </a:r>
        </a:p>
        <a:p>
          <a:endParaRPr lang="ja-JP" altLang="en-US" sz="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・公債費負担適正化計画（</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第</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実質公債費比率の適正管理のための取組</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（１）新規道債発行の抑制</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（２）減債基金の積立て（年間を通じた執行残等の財源</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などを活用）</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（３）低利な公的資金の確保や調達年限の多様化など</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・行財政運営方針（</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en-US" altLang="ja-JP" sz="1100" b="0" i="0" u="sng" strike="noStrike" baseline="0" smtClean="0">
              <a:solidFill>
                <a:schemeClr val="dk1"/>
              </a:solidFill>
              <a:latin typeface="ＭＳ ゴシック" panose="020B0609070205080204" pitchFamily="49" charset="-128"/>
              <a:ea typeface="ＭＳ ゴシック" panose="020B0609070205080204" pitchFamily="49" charset="-128"/>
              <a:cs typeface="+mn-cs"/>
            </a:rPr>
            <a:t>R2</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）の目標値</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H27</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水準（</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20.8%)</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を上回らない</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年度まで、収支対策として減債基金の積立を累計で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億円留保してきたことなどにより、積立不足が生じている。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・公債費負担適正化計画（</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H28.9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第</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実質公債費比率の適正管理のための取組</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（１）新規道債発行の抑制</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（２）減債基金の積立て（年間を通じた執行残等　　　　の財源などを活用）</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財政調整基金の残高が増加した一方、道債の繰上償還等のために減債基金を取り崩したこと、北海道胆振東部地震の発生に伴い北海道災害救助基金を取り崩したことなどにより、基金全体としては約</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億円の減となった。</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31</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年度まで道債の繰上償還の財源として減債基金の活用を予定していることや、特定目的基金では使途に応じた事業実施が見込まれて</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いることから、今後基金残高は減少傾向にある。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（基金の使途）</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北海道森林整備担い手対策基金：森林整備の担い手としての林業労働に従事する者の労働安全衛生の確保に関する経費等の財源に充てるための基金。</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北海道北方領土隣接地域振興等基金：北方領土問題等の解決促進のための事業に要する経費に充てるための基金。</a:t>
          </a:r>
        </a:p>
        <a:p>
          <a:endParaRPr lang="en-US" altLang="ja-JP" sz="130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北海道災害救助基金：北海道胆振東部地震の発生に伴い、救助費用として約</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億円を取り崩したことによる減。</a:t>
          </a:r>
        </a:p>
        <a:p>
          <a:endParaRPr lang="en-US" altLang="ja-JP" sz="130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北海道森林整備担い手対策基金：繰替運用の解消に伴い一般会計に繰り入れるため、令和元年度に</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億円程度を取り崩す見込み。</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北海文化基金：繰替運用の解消に伴い一般会計に繰り入れるため、令和元年度に</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億円程度を取り崩す見込み。</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北海地域福祉基金：繰替運用の解消に伴い一般会計に繰り入れるため、令和元年度に</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78</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億円程度を取り崩す見込み。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歳入確保額、経費削減額の増等による増加</a:t>
          </a:r>
        </a:p>
        <a:p>
          <a:endParaRPr lang="en-US" altLang="ja-JP" sz="130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厳しい財政状況が続く中、後年度予算の財源確保として、年間を通じた執行残等の財源を活用しながら積立てに努めるほか、将来的には、実質赤字比率の早期健全化基準である標準財政規模の</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3.75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％相当額</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概ね</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500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億円程度</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の積立てを目指す。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（増減理由）</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道債の繰上償還等のため取り崩しを行ったことによる減少</a:t>
          </a:r>
        </a:p>
        <a:p>
          <a:endParaRPr lang="en-US" altLang="ja-JP" sz="1300" smtClean="0">
            <a:solidFill>
              <a:schemeClr val="dk1"/>
            </a:solidFill>
            <a:latin typeface="ＭＳ ゴシック" panose="020B0609070205080204" pitchFamily="49" charset="-128"/>
            <a:ea typeface="ＭＳ ゴシック" panose="020B0609070205080204" pitchFamily="49" charset="-128"/>
            <a:cs typeface="+mn-cs"/>
          </a:endParaRPr>
        </a:p>
        <a:p>
          <a:endParaRPr lang="ja-JP" altLang="en-US" sz="130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（今後の方針）</a:t>
          </a: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直近で実質公債費比率の上昇が見込まれる平成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年度から令和２年度の３年間における比率の改善を図るべく、令和元年度において、繰上償還の財源として</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億円程度活用予定。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有形固定資産減価償却率は、類似団体の平均値を若干下回っている。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年６月に策定した「北海道インフラ長寿命化計画（行動計画）」において、それぞれの公共施設等について、令和２年度までに個別施設計画を策定することとしており、今後も当該計画や平成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年３月に策定した「北海道ファシリティマネジメント推進方針」に基づき、計画的な修繕・更新等による施設の長寿命化に取り組んでいく。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151782</xdr:rowOff>
    </xdr:from>
    <xdr:ext cx="405111" cy="259045"/>
    <xdr:sp macro="" textlink="">
      <xdr:nvSpPr>
        <xdr:cNvPr id="68" name="有形固定資産減価償却率平均値テキスト"/>
        <xdr:cNvSpPr txBox="1"/>
      </xdr:nvSpPr>
      <xdr:spPr>
        <a:xfrm>
          <a:off x="4352925" y="539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2930525" y="545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15028</xdr:rowOff>
    </xdr:from>
    <xdr:to>
      <xdr:col>23</xdr:col>
      <xdr:colOff>136525</xdr:colOff>
      <xdr:row>29</xdr:row>
      <xdr:rowOff>116628</xdr:rowOff>
    </xdr:to>
    <xdr:sp macro="" textlink="">
      <xdr:nvSpPr>
        <xdr:cNvPr id="77" name="楕円 76"/>
        <xdr:cNvSpPr/>
      </xdr:nvSpPr>
      <xdr:spPr>
        <a:xfrm>
          <a:off x="4251325" y="55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164905</xdr:rowOff>
    </xdr:from>
    <xdr:ext cx="405111" cy="259045"/>
    <xdr:sp macro="" textlink="">
      <xdr:nvSpPr>
        <xdr:cNvPr id="78" name="有形固定資産減価償却率該当値テキスト"/>
        <xdr:cNvSpPr txBox="1"/>
      </xdr:nvSpPr>
      <xdr:spPr>
        <a:xfrm>
          <a:off x="4352925" y="55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79" name="楕円 78"/>
        <xdr:cNvSpPr/>
      </xdr:nvSpPr>
      <xdr:spPr>
        <a:xfrm>
          <a:off x="3616325" y="5677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65828</xdr:rowOff>
    </xdr:from>
    <xdr:to>
      <xdr:col>23</xdr:col>
      <xdr:colOff>85725</xdr:colOff>
      <xdr:row>29</xdr:row>
      <xdr:rowOff>159385</xdr:rowOff>
    </xdr:to>
    <xdr:cxnSp macro="">
      <xdr:nvCxnSpPr>
        <xdr:cNvPr id="80" name="直線コネクタ 79"/>
        <xdr:cNvCxnSpPr/>
      </xdr:nvCxnSpPr>
      <xdr:spPr>
        <a:xfrm flipV="1">
          <a:off x="3667125" y="5634778"/>
          <a:ext cx="635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1" name="楕円 80"/>
        <xdr:cNvSpPr/>
      </xdr:nvSpPr>
      <xdr:spPr>
        <a:xfrm>
          <a:off x="2930525" y="575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74295</xdr:rowOff>
    </xdr:to>
    <xdr:cxnSp macro="">
      <xdr:nvCxnSpPr>
        <xdr:cNvPr id="82" name="直線コネクタ 81"/>
        <xdr:cNvCxnSpPr/>
      </xdr:nvCxnSpPr>
      <xdr:spPr>
        <a:xfrm flipV="1">
          <a:off x="2981325" y="5728335"/>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3" name="n_1aveValue有形固定資産減価償却率"/>
        <xdr:cNvSpPr txBox="1"/>
      </xdr:nvSpPr>
      <xdr:spPr>
        <a:xfrm>
          <a:off x="347091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2797819" y="52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85" name="n_1mainValue有形固定資産減価償却率"/>
        <xdr:cNvSpPr txBox="1"/>
      </xdr:nvSpPr>
      <xdr:spPr>
        <a:xfrm>
          <a:off x="3470919"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86" name="n_2mainValue有形固定資産減価償却率"/>
        <xdr:cNvSpPr txBox="1"/>
      </xdr:nvSpPr>
      <xdr:spPr>
        <a:xfrm>
          <a:off x="279781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地方債の発行の抑制に継続して取り組んでいることにより、将来負担額は減少傾向にあるものの、過去に国の景気・経済対策に呼応し、地方債を財源として積極的に公共投資を実施してきたこと等により、債務償還比率は同一グループ内の他団体と比較して高い水準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66070</xdr:rowOff>
    </xdr:from>
    <xdr:ext cx="560923" cy="259045"/>
    <xdr:sp macro="" textlink="">
      <xdr:nvSpPr>
        <xdr:cNvPr id="117" name="債務償還比率平均値テキスト"/>
        <xdr:cNvSpPr txBox="1"/>
      </xdr:nvSpPr>
      <xdr:spPr>
        <a:xfrm>
          <a:off x="13376275" y="563502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9779</xdr:rowOff>
    </xdr:from>
    <xdr:to>
      <xdr:col>76</xdr:col>
      <xdr:colOff>73025</xdr:colOff>
      <xdr:row>26</xdr:row>
      <xdr:rowOff>111379</xdr:rowOff>
    </xdr:to>
    <xdr:sp macro="" textlink="">
      <xdr:nvSpPr>
        <xdr:cNvPr id="125" name="楕円 124"/>
        <xdr:cNvSpPr/>
      </xdr:nvSpPr>
      <xdr:spPr>
        <a:xfrm>
          <a:off x="13293725" y="5083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134256</xdr:rowOff>
    </xdr:from>
    <xdr:ext cx="560923" cy="259045"/>
    <xdr:sp macro="" textlink="">
      <xdr:nvSpPr>
        <xdr:cNvPr id="126" name="債務償還比率該当値テキスト"/>
        <xdr:cNvSpPr txBox="1"/>
      </xdr:nvSpPr>
      <xdr:spPr>
        <a:xfrm>
          <a:off x="13376275" y="5042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51016</xdr:rowOff>
    </xdr:from>
    <xdr:to>
      <xdr:col>72</xdr:col>
      <xdr:colOff>123825</xdr:colOff>
      <xdr:row>26</xdr:row>
      <xdr:rowOff>152616</xdr:rowOff>
    </xdr:to>
    <xdr:sp macro="" textlink="">
      <xdr:nvSpPr>
        <xdr:cNvPr id="127" name="楕円 126"/>
        <xdr:cNvSpPr/>
      </xdr:nvSpPr>
      <xdr:spPr>
        <a:xfrm>
          <a:off x="12639675" y="51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60579</xdr:rowOff>
    </xdr:from>
    <xdr:to>
      <xdr:col>76</xdr:col>
      <xdr:colOff>22225</xdr:colOff>
      <xdr:row>26</xdr:row>
      <xdr:rowOff>101816</xdr:rowOff>
    </xdr:to>
    <xdr:cxnSp macro="">
      <xdr:nvCxnSpPr>
        <xdr:cNvPr id="128" name="直線コネクタ 127"/>
        <xdr:cNvCxnSpPr/>
      </xdr:nvCxnSpPr>
      <xdr:spPr>
        <a:xfrm flipV="1">
          <a:off x="12690475" y="5134229"/>
          <a:ext cx="635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11295</xdr:rowOff>
    </xdr:from>
    <xdr:ext cx="560923" cy="259045"/>
    <xdr:sp macro="" textlink="">
      <xdr:nvSpPr>
        <xdr:cNvPr id="129" name="n_1aveValue債務償還比率"/>
        <xdr:cNvSpPr txBox="1"/>
      </xdr:nvSpPr>
      <xdr:spPr>
        <a:xfrm>
          <a:off x="12435413" y="57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169143</xdr:rowOff>
    </xdr:from>
    <xdr:ext cx="560923" cy="259045"/>
    <xdr:sp macro="" textlink="">
      <xdr:nvSpPr>
        <xdr:cNvPr id="130" name="n_1mainValue債務償還比率"/>
        <xdr:cNvSpPr txBox="1"/>
      </xdr:nvSpPr>
      <xdr:spPr>
        <a:xfrm>
          <a:off x="12435413" y="4906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160037</xdr:rowOff>
    </xdr:from>
    <xdr:ext cx="405111" cy="259045"/>
    <xdr:sp macro="" textlink="">
      <xdr:nvSpPr>
        <xdr:cNvPr id="61" name="【道路】&#10;有形固定資産減価償却率平均値テキスト"/>
        <xdr:cNvSpPr txBox="1"/>
      </xdr:nvSpPr>
      <xdr:spPr>
        <a:xfrm>
          <a:off x="42291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70" name="楕円 69"/>
        <xdr:cNvSpPr/>
      </xdr:nvSpPr>
      <xdr:spPr>
        <a:xfrm>
          <a:off x="4127500" y="6059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05111" cy="259045"/>
    <xdr:sp macro="" textlink="">
      <xdr:nvSpPr>
        <xdr:cNvPr id="71" name="【道路】&#10;有形固定資産減価償却率該当値テキスト"/>
        <xdr:cNvSpPr txBox="1"/>
      </xdr:nvSpPr>
      <xdr:spPr>
        <a:xfrm>
          <a:off x="42291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2" name="楕円 71"/>
        <xdr:cNvSpPr/>
      </xdr:nvSpPr>
      <xdr:spPr>
        <a:xfrm>
          <a:off x="3384550" y="6101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30480</xdr:rowOff>
    </xdr:to>
    <xdr:cxnSp macro="">
      <xdr:nvCxnSpPr>
        <xdr:cNvPr id="73" name="直線コネクタ 72"/>
        <xdr:cNvCxnSpPr/>
      </xdr:nvCxnSpPr>
      <xdr:spPr>
        <a:xfrm flipV="1">
          <a:off x="3429000" y="6109970"/>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4" name="楕円 73"/>
        <xdr:cNvSpPr/>
      </xdr:nvSpPr>
      <xdr:spPr>
        <a:xfrm>
          <a:off x="257175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80010</xdr:rowOff>
    </xdr:to>
    <xdr:cxnSp macro="">
      <xdr:nvCxnSpPr>
        <xdr:cNvPr id="75" name="直線コネクタ 74"/>
        <xdr:cNvCxnSpPr/>
      </xdr:nvCxnSpPr>
      <xdr:spPr>
        <a:xfrm flipV="1">
          <a:off x="2622550" y="614553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82567</xdr:rowOff>
    </xdr:from>
    <xdr:ext cx="405111" cy="259045"/>
    <xdr:sp macro="" textlink="">
      <xdr:nvSpPr>
        <xdr:cNvPr id="76"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439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78" name="n_1mainValue【道路】&#10;有形固定資産減価償却率"/>
        <xdr:cNvSpPr txBox="1"/>
      </xdr:nvSpPr>
      <xdr:spPr>
        <a:xfrm>
          <a:off x="32391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79" name="n_2mainValue【道路】&#10;有形固定資産減価償却率"/>
        <xdr:cNvSpPr txBox="1"/>
      </xdr:nvSpPr>
      <xdr:spPr>
        <a:xfrm>
          <a:off x="24390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06"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163550</xdr:rowOff>
    </xdr:from>
    <xdr:to>
      <xdr:col>55</xdr:col>
      <xdr:colOff>50800</xdr:colOff>
      <xdr:row>41</xdr:row>
      <xdr:rowOff>93700</xdr:rowOff>
    </xdr:to>
    <xdr:sp macro="" textlink="">
      <xdr:nvSpPr>
        <xdr:cNvPr id="115" name="楕円 114"/>
        <xdr:cNvSpPr/>
      </xdr:nvSpPr>
      <xdr:spPr>
        <a:xfrm>
          <a:off x="9398000" y="6773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78477</xdr:rowOff>
    </xdr:from>
    <xdr:ext cx="469744" cy="259045"/>
    <xdr:sp macro="" textlink="">
      <xdr:nvSpPr>
        <xdr:cNvPr id="116" name="【道路】&#10;一人当たり延長該当値テキスト"/>
        <xdr:cNvSpPr txBox="1"/>
      </xdr:nvSpPr>
      <xdr:spPr>
        <a:xfrm>
          <a:off x="9480550" y="66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164922</xdr:rowOff>
    </xdr:from>
    <xdr:to>
      <xdr:col>50</xdr:col>
      <xdr:colOff>165100</xdr:colOff>
      <xdr:row>41</xdr:row>
      <xdr:rowOff>95072</xdr:rowOff>
    </xdr:to>
    <xdr:sp macro="" textlink="">
      <xdr:nvSpPr>
        <xdr:cNvPr id="117" name="楕円 116"/>
        <xdr:cNvSpPr/>
      </xdr:nvSpPr>
      <xdr:spPr>
        <a:xfrm>
          <a:off x="8636000" y="6775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42900</xdr:rowOff>
    </xdr:from>
    <xdr:to>
      <xdr:col>55</xdr:col>
      <xdr:colOff>0</xdr:colOff>
      <xdr:row>41</xdr:row>
      <xdr:rowOff>44272</xdr:rowOff>
    </xdr:to>
    <xdr:cxnSp macro="">
      <xdr:nvCxnSpPr>
        <xdr:cNvPr id="118" name="直線コネクタ 117"/>
        <xdr:cNvCxnSpPr/>
      </xdr:nvCxnSpPr>
      <xdr:spPr>
        <a:xfrm flipV="1">
          <a:off x="8686800" y="6818350"/>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166065</xdr:rowOff>
    </xdr:from>
    <xdr:to>
      <xdr:col>46</xdr:col>
      <xdr:colOff>38100</xdr:colOff>
      <xdr:row>41</xdr:row>
      <xdr:rowOff>96215</xdr:rowOff>
    </xdr:to>
    <xdr:sp macro="" textlink="">
      <xdr:nvSpPr>
        <xdr:cNvPr id="119" name="楕円 118"/>
        <xdr:cNvSpPr/>
      </xdr:nvSpPr>
      <xdr:spPr>
        <a:xfrm>
          <a:off x="7842250" y="6776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44272</xdr:rowOff>
    </xdr:from>
    <xdr:to>
      <xdr:col>50</xdr:col>
      <xdr:colOff>114300</xdr:colOff>
      <xdr:row>41</xdr:row>
      <xdr:rowOff>45415</xdr:rowOff>
    </xdr:to>
    <xdr:cxnSp macro="">
      <xdr:nvCxnSpPr>
        <xdr:cNvPr id="120" name="直線コネクタ 119"/>
        <xdr:cNvCxnSpPr/>
      </xdr:nvCxnSpPr>
      <xdr:spPr>
        <a:xfrm flipV="1">
          <a:off x="7886700" y="6819722"/>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21"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22" name="n_2aveValue【道路】&#10;一人当たり延長"/>
        <xdr:cNvSpPr txBox="1"/>
      </xdr:nvSpPr>
      <xdr:spPr>
        <a:xfrm>
          <a:off x="7677227"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86199</xdr:rowOff>
    </xdr:from>
    <xdr:ext cx="469744" cy="259045"/>
    <xdr:sp macro="" textlink="">
      <xdr:nvSpPr>
        <xdr:cNvPr id="123" name="n_1mainValue【道路】&#10;一人当たり延長"/>
        <xdr:cNvSpPr txBox="1"/>
      </xdr:nvSpPr>
      <xdr:spPr>
        <a:xfrm>
          <a:off x="8458277" y="68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87342</xdr:rowOff>
    </xdr:from>
    <xdr:ext cx="469744" cy="259045"/>
    <xdr:sp macro="" textlink="">
      <xdr:nvSpPr>
        <xdr:cNvPr id="124" name="n_2mainValue【道路】&#10;一人当たり延長"/>
        <xdr:cNvSpPr txBox="1"/>
      </xdr:nvSpPr>
      <xdr:spPr>
        <a:xfrm>
          <a:off x="7677227" y="68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1" name="楕円 160"/>
        <xdr:cNvSpPr/>
      </xdr:nvSpPr>
      <xdr:spPr>
        <a:xfrm>
          <a:off x="41275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95267</xdr:rowOff>
    </xdr:from>
    <xdr:ext cx="405111" cy="259045"/>
    <xdr:sp macro="" textlink="">
      <xdr:nvSpPr>
        <xdr:cNvPr id="162" name="【橋りょう・トンネル】&#10;有形固定資産減価償却率該当値テキスト"/>
        <xdr:cNvSpPr txBox="1"/>
      </xdr:nvSpPr>
      <xdr:spPr>
        <a:xfrm>
          <a:off x="4229100"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63" name="楕円 162"/>
        <xdr:cNvSpPr/>
      </xdr:nvSpPr>
      <xdr:spPr>
        <a:xfrm>
          <a:off x="3384550" y="9909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41910</xdr:rowOff>
    </xdr:to>
    <xdr:cxnSp macro="">
      <xdr:nvCxnSpPr>
        <xdr:cNvPr id="164" name="直線コネクタ 163"/>
        <xdr:cNvCxnSpPr/>
      </xdr:nvCxnSpPr>
      <xdr:spPr>
        <a:xfrm flipV="1">
          <a:off x="3429000" y="991489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65" name="楕円 164"/>
        <xdr:cNvSpPr/>
      </xdr:nvSpPr>
      <xdr:spPr>
        <a:xfrm>
          <a:off x="25717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83820</xdr:rowOff>
    </xdr:to>
    <xdr:cxnSp macro="">
      <xdr:nvCxnSpPr>
        <xdr:cNvPr id="166" name="直線コネクタ 165"/>
        <xdr:cNvCxnSpPr/>
      </xdr:nvCxnSpPr>
      <xdr:spPr>
        <a:xfrm flipV="1">
          <a:off x="2622550" y="995426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68" name="n_2aveValue【橋りょう・トンネル】&#10;有形固定資産減価償却率"/>
        <xdr:cNvSpPr txBox="1"/>
      </xdr:nvSpPr>
      <xdr:spPr>
        <a:xfrm>
          <a:off x="2439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69" name="n_1mainValue【橋りょう・トンネル】&#10;有形固定資産減価償却率"/>
        <xdr:cNvSpPr txBox="1"/>
      </xdr:nvSpPr>
      <xdr:spPr>
        <a:xfrm>
          <a:off x="32391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70" name="n_2mainValue【橋りょう・トンネル】&#10;有形固定資産減価償却率"/>
        <xdr:cNvSpPr txBox="1"/>
      </xdr:nvSpPr>
      <xdr:spPr>
        <a:xfrm>
          <a:off x="2439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1138</xdr:rowOff>
    </xdr:from>
    <xdr:ext cx="599010" cy="259045"/>
    <xdr:sp macro="" textlink="">
      <xdr:nvSpPr>
        <xdr:cNvPr id="199" name="【橋りょう・トンネル】&#10;一人当たり有形固定資産（償却資産）額平均値テキスト"/>
        <xdr:cNvSpPr txBox="1"/>
      </xdr:nvSpPr>
      <xdr:spPr>
        <a:xfrm>
          <a:off x="9480550" y="9748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107179</xdr:rowOff>
    </xdr:from>
    <xdr:to>
      <xdr:col>55</xdr:col>
      <xdr:colOff>50800</xdr:colOff>
      <xdr:row>59</xdr:row>
      <xdr:rowOff>37329</xdr:rowOff>
    </xdr:to>
    <xdr:sp macro="" textlink="">
      <xdr:nvSpPr>
        <xdr:cNvPr id="208" name="楕円 207"/>
        <xdr:cNvSpPr/>
      </xdr:nvSpPr>
      <xdr:spPr>
        <a:xfrm>
          <a:off x="9398000" y="96893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130056</xdr:rowOff>
    </xdr:from>
    <xdr:ext cx="599010" cy="259045"/>
    <xdr:sp macro="" textlink="">
      <xdr:nvSpPr>
        <xdr:cNvPr id="209" name="【橋りょう・トンネル】&#10;一人当たり有形固定資産（償却資産）額該当値テキスト"/>
        <xdr:cNvSpPr txBox="1"/>
      </xdr:nvSpPr>
      <xdr:spPr>
        <a:xfrm>
          <a:off x="9480550" y="954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121476</xdr:rowOff>
    </xdr:from>
    <xdr:to>
      <xdr:col>50</xdr:col>
      <xdr:colOff>165100</xdr:colOff>
      <xdr:row>59</xdr:row>
      <xdr:rowOff>51626</xdr:rowOff>
    </xdr:to>
    <xdr:sp macro="" textlink="">
      <xdr:nvSpPr>
        <xdr:cNvPr id="210" name="楕円 209"/>
        <xdr:cNvSpPr/>
      </xdr:nvSpPr>
      <xdr:spPr>
        <a:xfrm>
          <a:off x="8636000" y="9703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157979</xdr:rowOff>
    </xdr:from>
    <xdr:to>
      <xdr:col>55</xdr:col>
      <xdr:colOff>0</xdr:colOff>
      <xdr:row>59</xdr:row>
      <xdr:rowOff>826</xdr:rowOff>
    </xdr:to>
    <xdr:cxnSp macro="">
      <xdr:nvCxnSpPr>
        <xdr:cNvPr id="211" name="直線コネクタ 210"/>
        <xdr:cNvCxnSpPr/>
      </xdr:nvCxnSpPr>
      <xdr:spPr>
        <a:xfrm flipV="1">
          <a:off x="8686800" y="9740129"/>
          <a:ext cx="74295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137178</xdr:rowOff>
    </xdr:from>
    <xdr:to>
      <xdr:col>46</xdr:col>
      <xdr:colOff>38100</xdr:colOff>
      <xdr:row>59</xdr:row>
      <xdr:rowOff>67328</xdr:rowOff>
    </xdr:to>
    <xdr:sp macro="" textlink="">
      <xdr:nvSpPr>
        <xdr:cNvPr id="212" name="楕円 211"/>
        <xdr:cNvSpPr/>
      </xdr:nvSpPr>
      <xdr:spPr>
        <a:xfrm>
          <a:off x="7842250" y="9719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826</xdr:rowOff>
    </xdr:from>
    <xdr:to>
      <xdr:col>50</xdr:col>
      <xdr:colOff>114300</xdr:colOff>
      <xdr:row>59</xdr:row>
      <xdr:rowOff>16528</xdr:rowOff>
    </xdr:to>
    <xdr:cxnSp macro="">
      <xdr:nvCxnSpPr>
        <xdr:cNvPr id="213" name="直線コネクタ 212"/>
        <xdr:cNvCxnSpPr/>
      </xdr:nvCxnSpPr>
      <xdr:spPr>
        <a:xfrm flipV="1">
          <a:off x="7886700" y="9748076"/>
          <a:ext cx="8001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85024</xdr:rowOff>
    </xdr:from>
    <xdr:ext cx="599010" cy="259045"/>
    <xdr:sp macro="" textlink="">
      <xdr:nvSpPr>
        <xdr:cNvPr id="214" name="n_1aveValue【橋りょう・トンネル】&#10;一人当たり有形固定資産（償却資産）額"/>
        <xdr:cNvSpPr txBox="1"/>
      </xdr:nvSpPr>
      <xdr:spPr>
        <a:xfrm>
          <a:off x="8399995" y="98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4701</xdr:rowOff>
    </xdr:from>
    <xdr:ext cx="599010" cy="259045"/>
    <xdr:sp macro="" textlink="">
      <xdr:nvSpPr>
        <xdr:cNvPr id="215" name="n_2aveValue【橋りょう・トンネル】&#10;一人当たり有形固定資産（償却資産）額"/>
        <xdr:cNvSpPr txBox="1"/>
      </xdr:nvSpPr>
      <xdr:spPr>
        <a:xfrm>
          <a:off x="7612595" y="991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68153</xdr:rowOff>
    </xdr:from>
    <xdr:ext cx="599010" cy="259045"/>
    <xdr:sp macro="" textlink="">
      <xdr:nvSpPr>
        <xdr:cNvPr id="216" name="n_1mainValue【橋りょう・トンネル】&#10;一人当たり有形固定資産（償却資産）額"/>
        <xdr:cNvSpPr txBox="1"/>
      </xdr:nvSpPr>
      <xdr:spPr>
        <a:xfrm>
          <a:off x="8399995" y="94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83855</xdr:rowOff>
    </xdr:from>
    <xdr:ext cx="599010" cy="259045"/>
    <xdr:sp macro="" textlink="">
      <xdr:nvSpPr>
        <xdr:cNvPr id="217" name="n_2mainValue【橋りょう・トンネル】&#10;一人当たり有形固定資産（償却資産）額"/>
        <xdr:cNvSpPr txBox="1"/>
      </xdr:nvSpPr>
      <xdr:spPr>
        <a:xfrm>
          <a:off x="7612595" y="950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106190</xdr:rowOff>
    </xdr:from>
    <xdr:ext cx="405111" cy="259045"/>
    <xdr:sp macro="" textlink="">
      <xdr:nvSpPr>
        <xdr:cNvPr id="243" name="【公営住宅】&#10;有形固定資産減価償却率平均値テキスト"/>
        <xdr:cNvSpPr txBox="1"/>
      </xdr:nvSpPr>
      <xdr:spPr>
        <a:xfrm>
          <a:off x="4229100" y="13485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42163</xdr:rowOff>
    </xdr:from>
    <xdr:to>
      <xdr:col>24</xdr:col>
      <xdr:colOff>114300</xdr:colOff>
      <xdr:row>84</xdr:row>
      <xdr:rowOff>143763</xdr:rowOff>
    </xdr:to>
    <xdr:sp macro="" textlink="">
      <xdr:nvSpPr>
        <xdr:cNvPr id="252" name="楕円 251"/>
        <xdr:cNvSpPr/>
      </xdr:nvSpPr>
      <xdr:spPr>
        <a:xfrm>
          <a:off x="4127500" y="139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128540</xdr:rowOff>
    </xdr:from>
    <xdr:ext cx="405111" cy="259045"/>
    <xdr:sp macro="" textlink="">
      <xdr:nvSpPr>
        <xdr:cNvPr id="253" name="【公営住宅】&#10;有形固定資産減価償却率該当値テキスト"/>
        <xdr:cNvSpPr txBox="1"/>
      </xdr:nvSpPr>
      <xdr:spPr>
        <a:xfrm>
          <a:off x="4229100" y="138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92456</xdr:rowOff>
    </xdr:from>
    <xdr:to>
      <xdr:col>20</xdr:col>
      <xdr:colOff>38100</xdr:colOff>
      <xdr:row>85</xdr:row>
      <xdr:rowOff>22606</xdr:rowOff>
    </xdr:to>
    <xdr:sp macro="" textlink="">
      <xdr:nvSpPr>
        <xdr:cNvPr id="254" name="楕円 253"/>
        <xdr:cNvSpPr/>
      </xdr:nvSpPr>
      <xdr:spPr>
        <a:xfrm>
          <a:off x="3384550" y="13967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143256</xdr:rowOff>
    </xdr:to>
    <xdr:cxnSp macro="">
      <xdr:nvCxnSpPr>
        <xdr:cNvPr id="255" name="直線コネクタ 254"/>
        <xdr:cNvCxnSpPr/>
      </xdr:nvCxnSpPr>
      <xdr:spPr>
        <a:xfrm flipV="1">
          <a:off x="3429000" y="13967713"/>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129032</xdr:rowOff>
    </xdr:from>
    <xdr:to>
      <xdr:col>15</xdr:col>
      <xdr:colOff>101600</xdr:colOff>
      <xdr:row>85</xdr:row>
      <xdr:rowOff>59182</xdr:rowOff>
    </xdr:to>
    <xdr:sp macro="" textlink="">
      <xdr:nvSpPr>
        <xdr:cNvPr id="256" name="楕円 255"/>
        <xdr:cNvSpPr/>
      </xdr:nvSpPr>
      <xdr:spPr>
        <a:xfrm>
          <a:off x="257175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143256</xdr:rowOff>
    </xdr:from>
    <xdr:to>
      <xdr:col>19</xdr:col>
      <xdr:colOff>177800</xdr:colOff>
      <xdr:row>85</xdr:row>
      <xdr:rowOff>8382</xdr:rowOff>
    </xdr:to>
    <xdr:cxnSp macro="">
      <xdr:nvCxnSpPr>
        <xdr:cNvPr id="257" name="直線コネクタ 256"/>
        <xdr:cNvCxnSpPr/>
      </xdr:nvCxnSpPr>
      <xdr:spPr>
        <a:xfrm flipV="1">
          <a:off x="2622550" y="14018006"/>
          <a:ext cx="8064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58" name="n_1aveValue【公営住宅】&#10;有形固定資産減価償却率"/>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59" name="n_2aveValue【公営住宅】&#10;有形固定資産減価償却率"/>
        <xdr:cNvSpPr txBox="1"/>
      </xdr:nvSpPr>
      <xdr:spPr>
        <a:xfrm>
          <a:off x="2439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13733</xdr:rowOff>
    </xdr:from>
    <xdr:ext cx="405111" cy="259045"/>
    <xdr:sp macro="" textlink="">
      <xdr:nvSpPr>
        <xdr:cNvPr id="260" name="n_1mainValue【公営住宅】&#10;有形固定資産減価償却率"/>
        <xdr:cNvSpPr txBox="1"/>
      </xdr:nvSpPr>
      <xdr:spPr>
        <a:xfrm>
          <a:off x="3239144" y="1405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50309</xdr:rowOff>
    </xdr:from>
    <xdr:ext cx="405111" cy="259045"/>
    <xdr:sp macro="" textlink="">
      <xdr:nvSpPr>
        <xdr:cNvPr id="261" name="n_2mainValue【公営住宅】&#10;有形固定資産減価償却率"/>
        <xdr:cNvSpPr txBox="1"/>
      </xdr:nvSpPr>
      <xdr:spPr>
        <a:xfrm>
          <a:off x="2439044" y="140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87"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296" name="楕円 295"/>
        <xdr:cNvSpPr/>
      </xdr:nvSpPr>
      <xdr:spPr>
        <a:xfrm>
          <a:off x="9398000" y="13726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39895</xdr:rowOff>
    </xdr:from>
    <xdr:ext cx="469744" cy="259045"/>
    <xdr:sp macro="" textlink="">
      <xdr:nvSpPr>
        <xdr:cNvPr id="297" name="【公営住宅】&#10;一人当たり面積該当値テキスト"/>
        <xdr:cNvSpPr txBox="1"/>
      </xdr:nvSpPr>
      <xdr:spPr>
        <a:xfrm>
          <a:off x="9480550"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298" name="楕円 297"/>
        <xdr:cNvSpPr/>
      </xdr:nvSpPr>
      <xdr:spPr>
        <a:xfrm>
          <a:off x="8636000" y="13781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122682</xdr:rowOff>
    </xdr:to>
    <xdr:cxnSp macro="">
      <xdr:nvCxnSpPr>
        <xdr:cNvPr id="299" name="直線コネクタ 298"/>
        <xdr:cNvCxnSpPr/>
      </xdr:nvCxnSpPr>
      <xdr:spPr>
        <a:xfrm flipV="1">
          <a:off x="8686800" y="13777468"/>
          <a:ext cx="7429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00" name="楕円 299"/>
        <xdr:cNvSpPr/>
      </xdr:nvSpPr>
      <xdr:spPr>
        <a:xfrm>
          <a:off x="7842250" y="13856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84</xdr:row>
      <xdr:rowOff>26670</xdr:rowOff>
    </xdr:to>
    <xdr:cxnSp macro="">
      <xdr:nvCxnSpPr>
        <xdr:cNvPr id="301" name="直線コネクタ 300"/>
        <xdr:cNvCxnSpPr/>
      </xdr:nvCxnSpPr>
      <xdr:spPr>
        <a:xfrm flipV="1">
          <a:off x="7886700" y="13832332"/>
          <a:ext cx="8001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02" name="n_1aveValue【公営住宅】&#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03" name="n_2aveValue【公営住宅】&#10;一人当たり面積"/>
        <xdr:cNvSpPr txBox="1"/>
      </xdr:nvSpPr>
      <xdr:spPr>
        <a:xfrm>
          <a:off x="76772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18559</xdr:rowOff>
    </xdr:from>
    <xdr:ext cx="469744" cy="259045"/>
    <xdr:sp macro="" textlink="">
      <xdr:nvSpPr>
        <xdr:cNvPr id="304" name="n_1mainValue【公営住宅】&#10;一人当たり面積"/>
        <xdr:cNvSpPr txBox="1"/>
      </xdr:nvSpPr>
      <xdr:spPr>
        <a:xfrm>
          <a:off x="845827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05" name="n_2mainValue【公営住宅】&#10;一人当たり面積"/>
        <xdr:cNvSpPr txBox="1"/>
      </xdr:nvSpPr>
      <xdr:spPr>
        <a:xfrm>
          <a:off x="76772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15" name="直線コネクタ 314"/>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16" name="テキスト ボックス 315"/>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9" name="直線コネクタ 318"/>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20" name="テキスト ボックス 319"/>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24" name="直線コネクタ 323"/>
        <xdr:cNvCxnSpPr/>
      </xdr:nvCxnSpPr>
      <xdr:spPr>
        <a:xfrm flipV="1">
          <a:off x="4176395" y="166668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25" name="【港湾・漁港】&#10;有形固定資産減価償却率最小値テキスト"/>
        <xdr:cNvSpPr txBox="1"/>
      </xdr:nvSpPr>
      <xdr:spPr>
        <a:xfrm>
          <a:off x="42291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26" name="直線コネクタ 325"/>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27" name="【港湾・漁港】&#10;有形固定資産減価償却率最大値テキスト"/>
        <xdr:cNvSpPr txBox="1"/>
      </xdr:nvSpPr>
      <xdr:spPr>
        <a:xfrm>
          <a:off x="4229100"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28" name="直線コネクタ 327"/>
        <xdr:cNvCxnSpPr/>
      </xdr:nvCxnSpPr>
      <xdr:spPr>
        <a:xfrm>
          <a:off x="4108450" y="16666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19702</xdr:rowOff>
    </xdr:from>
    <xdr:ext cx="405111" cy="259045"/>
    <xdr:sp macro="" textlink="">
      <xdr:nvSpPr>
        <xdr:cNvPr id="329" name="【港湾・漁港】&#10;有形固定資産減価償却率平均値テキスト"/>
        <xdr:cNvSpPr txBox="1"/>
      </xdr:nvSpPr>
      <xdr:spPr>
        <a:xfrm>
          <a:off x="4229100" y="17279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30" name="フローチャート: 判断 329"/>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31" name="フローチャート: 判断 330"/>
        <xdr:cNvSpPr/>
      </xdr:nvSpPr>
      <xdr:spPr>
        <a:xfrm>
          <a:off x="3384550" y="1757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32" name="フローチャート: 判断 331"/>
        <xdr:cNvSpPr/>
      </xdr:nvSpPr>
      <xdr:spPr>
        <a:xfrm>
          <a:off x="257175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338" name="楕円 337"/>
        <xdr:cNvSpPr/>
      </xdr:nvSpPr>
      <xdr:spPr>
        <a:xfrm>
          <a:off x="412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134638</xdr:rowOff>
    </xdr:from>
    <xdr:ext cx="405111" cy="259045"/>
    <xdr:sp macro="" textlink="">
      <xdr:nvSpPr>
        <xdr:cNvPr id="339" name="【港湾・漁港】&#10;有形固定資産減価償却率該当値テキスト"/>
        <xdr:cNvSpPr txBox="1"/>
      </xdr:nvSpPr>
      <xdr:spPr>
        <a:xfrm>
          <a:off x="4229100"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340" name="楕円 339"/>
        <xdr:cNvSpPr/>
      </xdr:nvSpPr>
      <xdr:spPr>
        <a:xfrm>
          <a:off x="3384550" y="1790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108</xdr:row>
      <xdr:rowOff>7620</xdr:rowOff>
    </xdr:to>
    <xdr:cxnSp macro="">
      <xdr:nvCxnSpPr>
        <xdr:cNvPr id="341" name="直線コネクタ 340"/>
        <xdr:cNvCxnSpPr/>
      </xdr:nvCxnSpPr>
      <xdr:spPr>
        <a:xfrm flipV="1">
          <a:off x="3429000" y="17872711"/>
          <a:ext cx="7493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53975</xdr:rowOff>
    </xdr:from>
    <xdr:to>
      <xdr:col>15</xdr:col>
      <xdr:colOff>101600</xdr:colOff>
      <xdr:row>108</xdr:row>
      <xdr:rowOff>155575</xdr:rowOff>
    </xdr:to>
    <xdr:sp macro="" textlink="">
      <xdr:nvSpPr>
        <xdr:cNvPr id="342" name="楕円 341"/>
        <xdr:cNvSpPr/>
      </xdr:nvSpPr>
      <xdr:spPr>
        <a:xfrm>
          <a:off x="257175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104775</xdr:rowOff>
    </xdr:to>
    <xdr:cxnSp macro="">
      <xdr:nvCxnSpPr>
        <xdr:cNvPr id="343" name="直線コネクタ 342"/>
        <xdr:cNvCxnSpPr/>
      </xdr:nvCxnSpPr>
      <xdr:spPr>
        <a:xfrm flipV="1">
          <a:off x="2622550" y="17952720"/>
          <a:ext cx="8064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86377</xdr:rowOff>
    </xdr:from>
    <xdr:ext cx="405111" cy="259045"/>
    <xdr:sp macro="" textlink="">
      <xdr:nvSpPr>
        <xdr:cNvPr id="344" name="n_1aveValue【港湾・漁港】&#10;有形固定資産減価償却率"/>
        <xdr:cNvSpPr txBox="1"/>
      </xdr:nvSpPr>
      <xdr:spPr>
        <a:xfrm>
          <a:off x="32391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137813</xdr:rowOff>
    </xdr:from>
    <xdr:ext cx="405111" cy="259045"/>
    <xdr:sp macro="" textlink="">
      <xdr:nvSpPr>
        <xdr:cNvPr id="345" name="n_2aveValue【港湾・漁港】&#10;有形固定資産減価償却率"/>
        <xdr:cNvSpPr txBox="1"/>
      </xdr:nvSpPr>
      <xdr:spPr>
        <a:xfrm>
          <a:off x="2439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346" name="n_1mainValue【港湾・漁港】&#10;有形固定資産減価償却率"/>
        <xdr:cNvSpPr txBox="1"/>
      </xdr:nvSpPr>
      <xdr:spPr>
        <a:xfrm>
          <a:off x="32391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146702</xdr:rowOff>
    </xdr:from>
    <xdr:ext cx="405111" cy="259045"/>
    <xdr:sp macro="" textlink="">
      <xdr:nvSpPr>
        <xdr:cNvPr id="347" name="n_2mainValue【港湾・漁港】&#10;有形固定資産減価償却率"/>
        <xdr:cNvSpPr txBox="1"/>
      </xdr:nvSpPr>
      <xdr:spPr>
        <a:xfrm>
          <a:off x="2439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6" name="テキスト ボックス 355"/>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58" name="テキスト ボックス 357"/>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0" name="テキスト ボックス 359"/>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2" name="テキスト ボックス 361"/>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4" name="テキスト ボックス 363"/>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6" name="テキスト ボックス 365"/>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68" name="直線コネクタ 367"/>
        <xdr:cNvCxnSpPr/>
      </xdr:nvCxnSpPr>
      <xdr:spPr>
        <a:xfrm flipV="1">
          <a:off x="9427845" y="167691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69" name="【港湾・漁港】&#10;一人当たり有形固定資産（償却資産）額最小値テキスト"/>
        <xdr:cNvSpPr txBox="1"/>
      </xdr:nvSpPr>
      <xdr:spPr>
        <a:xfrm>
          <a:off x="9480550" y="180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0" name="直線コネクタ 369"/>
        <xdr:cNvCxnSpPr/>
      </xdr:nvCxnSpPr>
      <xdr:spPr>
        <a:xfrm>
          <a:off x="9359900" y="1807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1" name="【港湾・漁港】&#10;一人当たり有形固定資産（償却資産）額最大値テキスト"/>
        <xdr:cNvSpPr txBox="1"/>
      </xdr:nvSpPr>
      <xdr:spPr>
        <a:xfrm>
          <a:off x="9480550" y="165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2" name="直線コネクタ 371"/>
        <xdr:cNvCxnSpPr/>
      </xdr:nvCxnSpPr>
      <xdr:spPr>
        <a:xfrm>
          <a:off x="9359900" y="1676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89319</xdr:rowOff>
    </xdr:from>
    <xdr:ext cx="599010" cy="259045"/>
    <xdr:sp macro="" textlink="">
      <xdr:nvSpPr>
        <xdr:cNvPr id="373" name="【港湾・漁港】&#10;一人当たり有形固定資産（償却資産）額平均値テキスト"/>
        <xdr:cNvSpPr txBox="1"/>
      </xdr:nvSpPr>
      <xdr:spPr>
        <a:xfrm>
          <a:off x="9480550" y="17177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4" name="フローチャート: 判断 373"/>
        <xdr:cNvSpPr/>
      </xdr:nvSpPr>
      <xdr:spPr>
        <a:xfrm>
          <a:off x="9398000" y="17325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5" name="フローチャート: 判断 374"/>
        <xdr:cNvSpPr/>
      </xdr:nvSpPr>
      <xdr:spPr>
        <a:xfrm>
          <a:off x="8636000" y="1738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6" name="フローチャート: 判断 375"/>
        <xdr:cNvSpPr/>
      </xdr:nvSpPr>
      <xdr:spPr>
        <a:xfrm>
          <a:off x="7842250" y="1748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146087</xdr:rowOff>
    </xdr:from>
    <xdr:to>
      <xdr:col>55</xdr:col>
      <xdr:colOff>50800</xdr:colOff>
      <xdr:row>105</xdr:row>
      <xdr:rowOff>76237</xdr:rowOff>
    </xdr:to>
    <xdr:sp macro="" textlink="">
      <xdr:nvSpPr>
        <xdr:cNvPr id="382" name="楕円 381"/>
        <xdr:cNvSpPr/>
      </xdr:nvSpPr>
      <xdr:spPr>
        <a:xfrm>
          <a:off x="9398000" y="17405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124514</xdr:rowOff>
    </xdr:from>
    <xdr:ext cx="599010" cy="259045"/>
    <xdr:sp macro="" textlink="">
      <xdr:nvSpPr>
        <xdr:cNvPr id="383" name="【港湾・漁港】&#10;一人当たり有形固定資産（償却資産）額該当値テキスト"/>
        <xdr:cNvSpPr txBox="1"/>
      </xdr:nvSpPr>
      <xdr:spPr>
        <a:xfrm>
          <a:off x="9480550" y="173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165669</xdr:rowOff>
    </xdr:from>
    <xdr:to>
      <xdr:col>50</xdr:col>
      <xdr:colOff>165100</xdr:colOff>
      <xdr:row>105</xdr:row>
      <xdr:rowOff>95819</xdr:rowOff>
    </xdr:to>
    <xdr:sp macro="" textlink="">
      <xdr:nvSpPr>
        <xdr:cNvPr id="384" name="楕円 383"/>
        <xdr:cNvSpPr/>
      </xdr:nvSpPr>
      <xdr:spPr>
        <a:xfrm>
          <a:off x="8636000" y="174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25437</xdr:rowOff>
    </xdr:from>
    <xdr:to>
      <xdr:col>55</xdr:col>
      <xdr:colOff>0</xdr:colOff>
      <xdr:row>105</xdr:row>
      <xdr:rowOff>45019</xdr:rowOff>
    </xdr:to>
    <xdr:cxnSp macro="">
      <xdr:nvCxnSpPr>
        <xdr:cNvPr id="385" name="直線コネクタ 384"/>
        <xdr:cNvCxnSpPr/>
      </xdr:nvCxnSpPr>
      <xdr:spPr>
        <a:xfrm flipV="1">
          <a:off x="8686800" y="17456187"/>
          <a:ext cx="74295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9297</xdr:rowOff>
    </xdr:from>
    <xdr:to>
      <xdr:col>46</xdr:col>
      <xdr:colOff>38100</xdr:colOff>
      <xdr:row>105</xdr:row>
      <xdr:rowOff>110897</xdr:rowOff>
    </xdr:to>
    <xdr:sp macro="" textlink="">
      <xdr:nvSpPr>
        <xdr:cNvPr id="386" name="楕円 385"/>
        <xdr:cNvSpPr/>
      </xdr:nvSpPr>
      <xdr:spPr>
        <a:xfrm>
          <a:off x="7842250" y="17440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45019</xdr:rowOff>
    </xdr:from>
    <xdr:to>
      <xdr:col>50</xdr:col>
      <xdr:colOff>114300</xdr:colOff>
      <xdr:row>105</xdr:row>
      <xdr:rowOff>60097</xdr:rowOff>
    </xdr:to>
    <xdr:cxnSp macro="">
      <xdr:nvCxnSpPr>
        <xdr:cNvPr id="387" name="直線コネクタ 386"/>
        <xdr:cNvCxnSpPr/>
      </xdr:nvCxnSpPr>
      <xdr:spPr>
        <a:xfrm flipV="1">
          <a:off x="7886700" y="17475769"/>
          <a:ext cx="8001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75455</xdr:rowOff>
    </xdr:from>
    <xdr:ext cx="599010" cy="259045"/>
    <xdr:sp macro="" textlink="">
      <xdr:nvSpPr>
        <xdr:cNvPr id="388" name="n_1aveValue【港湾・漁港】&#10;一人当たり有形固定資産（償却資産）額"/>
        <xdr:cNvSpPr txBox="1"/>
      </xdr:nvSpPr>
      <xdr:spPr>
        <a:xfrm>
          <a:off x="8399995" y="171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146153</xdr:rowOff>
    </xdr:from>
    <xdr:ext cx="599010" cy="259045"/>
    <xdr:sp macro="" textlink="">
      <xdr:nvSpPr>
        <xdr:cNvPr id="389" name="n_2aveValue【港湾・漁港】&#10;一人当たり有形固定資産（償却資産）額"/>
        <xdr:cNvSpPr txBox="1"/>
      </xdr:nvSpPr>
      <xdr:spPr>
        <a:xfrm>
          <a:off x="7612595" y="175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86946</xdr:rowOff>
    </xdr:from>
    <xdr:ext cx="599010" cy="259045"/>
    <xdr:sp macro="" textlink="">
      <xdr:nvSpPr>
        <xdr:cNvPr id="390" name="n_1mainValue【港湾・漁港】&#10;一人当たり有形固定資産（償却資産）額"/>
        <xdr:cNvSpPr txBox="1"/>
      </xdr:nvSpPr>
      <xdr:spPr>
        <a:xfrm>
          <a:off x="8399995" y="1751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127424</xdr:rowOff>
    </xdr:from>
    <xdr:ext cx="599010" cy="259045"/>
    <xdr:sp macro="" textlink="">
      <xdr:nvSpPr>
        <xdr:cNvPr id="391" name="n_2mainValue【港湾・漁港】&#10;一人当たり有形固定資産（償却資産）額"/>
        <xdr:cNvSpPr txBox="1"/>
      </xdr:nvSpPr>
      <xdr:spPr>
        <a:xfrm>
          <a:off x="7612595" y="1721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3" name="正方形/長方形 39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4" name="正方形/長方形 39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5" name="正方形/長方形 39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6" name="正方形/長方形 39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1" name="直線コネクタ 400"/>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2" name="テキスト ボックス 401"/>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3" name="直線コネクタ 402"/>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4" name="テキスト ボックス 403"/>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5" name="直線コネクタ 404"/>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6" name="テキスト ボックス 405"/>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7" name="直線コネクタ 406"/>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08" name="テキスト ボックス 407"/>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42</xdr:row>
      <xdr:rowOff>39624</xdr:rowOff>
    </xdr:to>
    <xdr:cxnSp macro="">
      <xdr:nvCxnSpPr>
        <xdr:cNvPr id="412" name="直線コネクタ 411"/>
        <xdr:cNvCxnSpPr/>
      </xdr:nvCxnSpPr>
      <xdr:spPr>
        <a:xfrm flipV="1">
          <a:off x="14698345" y="5709666"/>
          <a:ext cx="1269"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43451</xdr:rowOff>
    </xdr:from>
    <xdr:ext cx="405111" cy="259045"/>
    <xdr:sp macro="" textlink="">
      <xdr:nvSpPr>
        <xdr:cNvPr id="413" name="【空港】&#10;有形固定資産減価償却率最小値テキスト"/>
        <xdr:cNvSpPr txBox="1"/>
      </xdr:nvSpPr>
      <xdr:spPr>
        <a:xfrm>
          <a:off x="14744700" y="698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414" name="直線コネクタ 413"/>
        <xdr:cNvCxnSpPr/>
      </xdr:nvCxnSpPr>
      <xdr:spPr>
        <a:xfrm>
          <a:off x="14611350" y="6980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15" name="【空港】&#10;有形固定資産減価償却率最大値テキスト"/>
        <xdr:cNvSpPr txBox="1"/>
      </xdr:nvSpPr>
      <xdr:spPr>
        <a:xfrm>
          <a:off x="14744700" y="549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16" name="直線コネクタ 415"/>
        <xdr:cNvCxnSpPr/>
      </xdr:nvCxnSpPr>
      <xdr:spPr>
        <a:xfrm>
          <a:off x="14611350" y="5709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28973</xdr:rowOff>
    </xdr:from>
    <xdr:ext cx="405111" cy="259045"/>
    <xdr:sp macro="" textlink="">
      <xdr:nvSpPr>
        <xdr:cNvPr id="417" name="【空港】&#10;有形固定資産減価償却率平均値テキスト"/>
        <xdr:cNvSpPr txBox="1"/>
      </xdr:nvSpPr>
      <xdr:spPr>
        <a:xfrm>
          <a:off x="14744700" y="6804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50546</xdr:rowOff>
    </xdr:from>
    <xdr:to>
      <xdr:col>85</xdr:col>
      <xdr:colOff>177800</xdr:colOff>
      <xdr:row>41</xdr:row>
      <xdr:rowOff>152146</xdr:rowOff>
    </xdr:to>
    <xdr:sp macro="" textlink="">
      <xdr:nvSpPr>
        <xdr:cNvPr id="418" name="フローチャート: 判断 417"/>
        <xdr:cNvSpPr/>
      </xdr:nvSpPr>
      <xdr:spPr>
        <a:xfrm>
          <a:off x="14649450" y="68259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68834</xdr:rowOff>
    </xdr:from>
    <xdr:to>
      <xdr:col>81</xdr:col>
      <xdr:colOff>101600</xdr:colOff>
      <xdr:row>37</xdr:row>
      <xdr:rowOff>170435</xdr:rowOff>
    </xdr:to>
    <xdr:sp macro="" textlink="">
      <xdr:nvSpPr>
        <xdr:cNvPr id="419" name="フローチャート: 判断 418"/>
        <xdr:cNvSpPr/>
      </xdr:nvSpPr>
      <xdr:spPr>
        <a:xfrm>
          <a:off x="13887450" y="61838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164846</xdr:rowOff>
    </xdr:from>
    <xdr:to>
      <xdr:col>76</xdr:col>
      <xdr:colOff>165100</xdr:colOff>
      <xdr:row>38</xdr:row>
      <xdr:rowOff>94996</xdr:rowOff>
    </xdr:to>
    <xdr:sp macro="" textlink="">
      <xdr:nvSpPr>
        <xdr:cNvPr id="420" name="フローチャート: 判断 419"/>
        <xdr:cNvSpPr/>
      </xdr:nvSpPr>
      <xdr:spPr>
        <a:xfrm>
          <a:off x="13093700" y="6279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6" name="楕円 425"/>
        <xdr:cNvSpPr/>
      </xdr:nvSpPr>
      <xdr:spPr>
        <a:xfrm>
          <a:off x="14649450" y="612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36847</xdr:rowOff>
    </xdr:from>
    <xdr:ext cx="405111" cy="259045"/>
    <xdr:sp macro="" textlink="">
      <xdr:nvSpPr>
        <xdr:cNvPr id="427" name="【空港】&#10;有形固定資産減価償却率該当値テキスト"/>
        <xdr:cNvSpPr txBox="1"/>
      </xdr:nvSpPr>
      <xdr:spPr>
        <a:xfrm>
          <a:off x="14744700"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428" name="楕円 427"/>
        <xdr:cNvSpPr/>
      </xdr:nvSpPr>
      <xdr:spPr>
        <a:xfrm>
          <a:off x="1388745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101346</xdr:rowOff>
    </xdr:to>
    <xdr:cxnSp macro="">
      <xdr:nvCxnSpPr>
        <xdr:cNvPr id="429" name="直線コネクタ 428"/>
        <xdr:cNvCxnSpPr/>
      </xdr:nvCxnSpPr>
      <xdr:spPr>
        <a:xfrm flipV="1">
          <a:off x="13938250" y="6179820"/>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32258</xdr:rowOff>
    </xdr:from>
    <xdr:to>
      <xdr:col>76</xdr:col>
      <xdr:colOff>165100</xdr:colOff>
      <xdr:row>37</xdr:row>
      <xdr:rowOff>133858</xdr:rowOff>
    </xdr:to>
    <xdr:sp macro="" textlink="">
      <xdr:nvSpPr>
        <xdr:cNvPr id="430" name="楕円 429"/>
        <xdr:cNvSpPr/>
      </xdr:nvSpPr>
      <xdr:spPr>
        <a:xfrm>
          <a:off x="13093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83058</xdr:rowOff>
    </xdr:from>
    <xdr:to>
      <xdr:col>81</xdr:col>
      <xdr:colOff>50800</xdr:colOff>
      <xdr:row>37</xdr:row>
      <xdr:rowOff>101346</xdr:rowOff>
    </xdr:to>
    <xdr:cxnSp macro="">
      <xdr:nvCxnSpPr>
        <xdr:cNvPr id="431" name="直線コネクタ 430"/>
        <xdr:cNvCxnSpPr/>
      </xdr:nvCxnSpPr>
      <xdr:spPr>
        <a:xfrm>
          <a:off x="13144500" y="6198108"/>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161561</xdr:rowOff>
    </xdr:from>
    <xdr:ext cx="405111" cy="259045"/>
    <xdr:sp macro="" textlink="">
      <xdr:nvSpPr>
        <xdr:cNvPr id="432" name="n_1aveValue【空港】&#10;有形固定資産減価償却率"/>
        <xdr:cNvSpPr txBox="1"/>
      </xdr:nvSpPr>
      <xdr:spPr>
        <a:xfrm>
          <a:off x="137420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86123</xdr:rowOff>
    </xdr:from>
    <xdr:ext cx="405111" cy="259045"/>
    <xdr:sp macro="" textlink="">
      <xdr:nvSpPr>
        <xdr:cNvPr id="433" name="n_2aveValue【空港】&#10;有形固定資産減価償却率"/>
        <xdr:cNvSpPr txBox="1"/>
      </xdr:nvSpPr>
      <xdr:spPr>
        <a:xfrm>
          <a:off x="12960994" y="636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168673</xdr:rowOff>
    </xdr:from>
    <xdr:ext cx="405111" cy="259045"/>
    <xdr:sp macro="" textlink="">
      <xdr:nvSpPr>
        <xdr:cNvPr id="434" name="n_1mainValue【空港】&#10;有形固定資産減価償却率"/>
        <xdr:cNvSpPr txBox="1"/>
      </xdr:nvSpPr>
      <xdr:spPr>
        <a:xfrm>
          <a:off x="13742044" y="594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150385</xdr:rowOff>
    </xdr:from>
    <xdr:ext cx="405111" cy="259045"/>
    <xdr:sp macro="" textlink="">
      <xdr:nvSpPr>
        <xdr:cNvPr id="435" name="n_2mainValue【空港】&#10;有形固定資産減価償却率"/>
        <xdr:cNvSpPr txBox="1"/>
      </xdr:nvSpPr>
      <xdr:spPr>
        <a:xfrm>
          <a:off x="12960994" y="593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7" name="正方形/長方形 43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8" name="正方形/長方形 43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9" name="正方形/長方形 43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0" name="正方形/長方形 43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96926</xdr:rowOff>
    </xdr:from>
    <xdr:to>
      <xdr:col>116</xdr:col>
      <xdr:colOff>62864</xdr:colOff>
      <xdr:row>42</xdr:row>
      <xdr:rowOff>90417</xdr:rowOff>
    </xdr:to>
    <xdr:cxnSp macro="">
      <xdr:nvCxnSpPr>
        <xdr:cNvPr id="459" name="直線コネクタ 458"/>
        <xdr:cNvCxnSpPr/>
      </xdr:nvCxnSpPr>
      <xdr:spPr>
        <a:xfrm flipV="1">
          <a:off x="19949795" y="5551576"/>
          <a:ext cx="1269" cy="1479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94244</xdr:rowOff>
    </xdr:from>
    <xdr:ext cx="378565" cy="259045"/>
    <xdr:sp macro="" textlink="">
      <xdr:nvSpPr>
        <xdr:cNvPr id="460" name="【空港】&#10;一人当たり有形固定資産（償却資産）額最小値テキスト"/>
        <xdr:cNvSpPr txBox="1"/>
      </xdr:nvSpPr>
      <xdr:spPr>
        <a:xfrm>
          <a:off x="20002500" y="70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90417</xdr:rowOff>
    </xdr:from>
    <xdr:to>
      <xdr:col>116</xdr:col>
      <xdr:colOff>152400</xdr:colOff>
      <xdr:row>42</xdr:row>
      <xdr:rowOff>90417</xdr:rowOff>
    </xdr:to>
    <xdr:cxnSp macro="">
      <xdr:nvCxnSpPr>
        <xdr:cNvPr id="461" name="直線コネクタ 460"/>
        <xdr:cNvCxnSpPr/>
      </xdr:nvCxnSpPr>
      <xdr:spPr>
        <a:xfrm>
          <a:off x="19881850" y="703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43603</xdr:rowOff>
    </xdr:from>
    <xdr:ext cx="599010" cy="259045"/>
    <xdr:sp macro="" textlink="">
      <xdr:nvSpPr>
        <xdr:cNvPr id="462" name="【空港】&#10;一人当たり有形固定資産（償却資産）額最大値テキスト"/>
        <xdr:cNvSpPr txBox="1"/>
      </xdr:nvSpPr>
      <xdr:spPr>
        <a:xfrm>
          <a:off x="20002500" y="53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96926</xdr:rowOff>
    </xdr:from>
    <xdr:to>
      <xdr:col>116</xdr:col>
      <xdr:colOff>152400</xdr:colOff>
      <xdr:row>33</xdr:row>
      <xdr:rowOff>96926</xdr:rowOff>
    </xdr:to>
    <xdr:cxnSp macro="">
      <xdr:nvCxnSpPr>
        <xdr:cNvPr id="463" name="直線コネクタ 462"/>
        <xdr:cNvCxnSpPr/>
      </xdr:nvCxnSpPr>
      <xdr:spPr>
        <a:xfrm>
          <a:off x="19881850" y="5551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132935</xdr:rowOff>
    </xdr:from>
    <xdr:ext cx="534377" cy="259045"/>
    <xdr:sp macro="" textlink="">
      <xdr:nvSpPr>
        <xdr:cNvPr id="464" name="【空港】&#10;一人当たり有形固定資産（償却資産）額平均値テキスト"/>
        <xdr:cNvSpPr txBox="1"/>
      </xdr:nvSpPr>
      <xdr:spPr>
        <a:xfrm>
          <a:off x="20002500" y="657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110058</xdr:rowOff>
    </xdr:from>
    <xdr:to>
      <xdr:col>116</xdr:col>
      <xdr:colOff>114300</xdr:colOff>
      <xdr:row>41</xdr:row>
      <xdr:rowOff>40208</xdr:rowOff>
    </xdr:to>
    <xdr:sp macro="" textlink="">
      <xdr:nvSpPr>
        <xdr:cNvPr id="465" name="フローチャート: 判断 464"/>
        <xdr:cNvSpPr/>
      </xdr:nvSpPr>
      <xdr:spPr>
        <a:xfrm>
          <a:off x="19900900" y="672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167459</xdr:rowOff>
    </xdr:from>
    <xdr:to>
      <xdr:col>112</xdr:col>
      <xdr:colOff>38100</xdr:colOff>
      <xdr:row>42</xdr:row>
      <xdr:rowOff>97609</xdr:rowOff>
    </xdr:to>
    <xdr:sp macro="" textlink="">
      <xdr:nvSpPr>
        <xdr:cNvPr id="466" name="フローチャート: 判断 465"/>
        <xdr:cNvSpPr/>
      </xdr:nvSpPr>
      <xdr:spPr>
        <a:xfrm>
          <a:off x="19157950" y="6942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158793</xdr:rowOff>
    </xdr:from>
    <xdr:to>
      <xdr:col>107</xdr:col>
      <xdr:colOff>101600</xdr:colOff>
      <xdr:row>42</xdr:row>
      <xdr:rowOff>88943</xdr:rowOff>
    </xdr:to>
    <xdr:sp macro="" textlink="">
      <xdr:nvSpPr>
        <xdr:cNvPr id="467" name="フローチャート: 判断 466"/>
        <xdr:cNvSpPr/>
      </xdr:nvSpPr>
      <xdr:spPr>
        <a:xfrm>
          <a:off x="18345150" y="6934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137871</xdr:rowOff>
    </xdr:from>
    <xdr:to>
      <xdr:col>116</xdr:col>
      <xdr:colOff>114300</xdr:colOff>
      <xdr:row>42</xdr:row>
      <xdr:rowOff>68021</xdr:rowOff>
    </xdr:to>
    <xdr:sp macro="" textlink="">
      <xdr:nvSpPr>
        <xdr:cNvPr id="473" name="楕円 472"/>
        <xdr:cNvSpPr/>
      </xdr:nvSpPr>
      <xdr:spPr>
        <a:xfrm>
          <a:off x="19900900" y="6913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52798</xdr:rowOff>
    </xdr:from>
    <xdr:ext cx="469744" cy="259045"/>
    <xdr:sp macro="" textlink="">
      <xdr:nvSpPr>
        <xdr:cNvPr id="474" name="【空港】&#10;一人当たり有形固定資産（償却資産）額該当値テキスト"/>
        <xdr:cNvSpPr txBox="1"/>
      </xdr:nvSpPr>
      <xdr:spPr>
        <a:xfrm>
          <a:off x="20002500" y="68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138459</xdr:rowOff>
    </xdr:from>
    <xdr:to>
      <xdr:col>112</xdr:col>
      <xdr:colOff>38100</xdr:colOff>
      <xdr:row>42</xdr:row>
      <xdr:rowOff>68609</xdr:rowOff>
    </xdr:to>
    <xdr:sp macro="" textlink="">
      <xdr:nvSpPr>
        <xdr:cNvPr id="475" name="楕円 474"/>
        <xdr:cNvSpPr/>
      </xdr:nvSpPr>
      <xdr:spPr>
        <a:xfrm>
          <a:off x="19157950" y="69139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17221</xdr:rowOff>
    </xdr:from>
    <xdr:to>
      <xdr:col>116</xdr:col>
      <xdr:colOff>63500</xdr:colOff>
      <xdr:row>42</xdr:row>
      <xdr:rowOff>17809</xdr:rowOff>
    </xdr:to>
    <xdr:cxnSp macro="">
      <xdr:nvCxnSpPr>
        <xdr:cNvPr id="476" name="直線コネクタ 475"/>
        <xdr:cNvCxnSpPr/>
      </xdr:nvCxnSpPr>
      <xdr:spPr>
        <a:xfrm flipV="1">
          <a:off x="19202400" y="6957771"/>
          <a:ext cx="7493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140037</xdr:rowOff>
    </xdr:from>
    <xdr:to>
      <xdr:col>107</xdr:col>
      <xdr:colOff>101600</xdr:colOff>
      <xdr:row>42</xdr:row>
      <xdr:rowOff>70187</xdr:rowOff>
    </xdr:to>
    <xdr:sp macro="" textlink="">
      <xdr:nvSpPr>
        <xdr:cNvPr id="477" name="楕円 476"/>
        <xdr:cNvSpPr/>
      </xdr:nvSpPr>
      <xdr:spPr>
        <a:xfrm>
          <a:off x="18345150" y="6915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17809</xdr:rowOff>
    </xdr:from>
    <xdr:to>
      <xdr:col>111</xdr:col>
      <xdr:colOff>177800</xdr:colOff>
      <xdr:row>42</xdr:row>
      <xdr:rowOff>19387</xdr:rowOff>
    </xdr:to>
    <xdr:cxnSp macro="">
      <xdr:nvCxnSpPr>
        <xdr:cNvPr id="478" name="直線コネクタ 477"/>
        <xdr:cNvCxnSpPr/>
      </xdr:nvCxnSpPr>
      <xdr:spPr>
        <a:xfrm flipV="1">
          <a:off x="18395950" y="6958359"/>
          <a:ext cx="80645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88736</xdr:rowOff>
    </xdr:from>
    <xdr:ext cx="469744" cy="259045"/>
    <xdr:sp macro="" textlink="">
      <xdr:nvSpPr>
        <xdr:cNvPr id="479" name="n_1aveValue【空港】&#10;一人当たり有形固定資産（償却資産）額"/>
        <xdr:cNvSpPr txBox="1"/>
      </xdr:nvSpPr>
      <xdr:spPr>
        <a:xfrm>
          <a:off x="18980228" y="702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80070</xdr:rowOff>
    </xdr:from>
    <xdr:ext cx="469744" cy="259045"/>
    <xdr:sp macro="" textlink="">
      <xdr:nvSpPr>
        <xdr:cNvPr id="480" name="n_2aveValue【空港】&#10;一人当たり有形固定資産（償却資産）額"/>
        <xdr:cNvSpPr txBox="1"/>
      </xdr:nvSpPr>
      <xdr:spPr>
        <a:xfrm>
          <a:off x="18180128" y="70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85136</xdr:rowOff>
    </xdr:from>
    <xdr:ext cx="469744" cy="259045"/>
    <xdr:sp macro="" textlink="">
      <xdr:nvSpPr>
        <xdr:cNvPr id="481" name="n_1mainValue【空港】&#10;一人当たり有形固定資産（償却資産）額"/>
        <xdr:cNvSpPr txBox="1"/>
      </xdr:nvSpPr>
      <xdr:spPr>
        <a:xfrm>
          <a:off x="18980228" y="669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86714</xdr:rowOff>
    </xdr:from>
    <xdr:ext cx="469744" cy="259045"/>
    <xdr:sp macro="" textlink="">
      <xdr:nvSpPr>
        <xdr:cNvPr id="482" name="n_2mainValue【空港】&#10;一人当たり有形固定資産（償却資産）額"/>
        <xdr:cNvSpPr txBox="1"/>
      </xdr:nvSpPr>
      <xdr:spPr>
        <a:xfrm>
          <a:off x="18180128" y="669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505" name="直線コネクタ 504"/>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506"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7" name="直線コネクタ 506"/>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508"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09" name="直線コネクタ 508"/>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510" name="【学校施設】&#10;有形固定資産減価償却率平均値テキスト"/>
        <xdr:cNvSpPr txBox="1"/>
      </xdr:nvSpPr>
      <xdr:spPr>
        <a:xfrm>
          <a:off x="1474470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11" name="フローチャート: 判断 510"/>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512" name="フローチャート: 判断 511"/>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3" name="フローチャート: 判断 512"/>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19" name="楕円 518"/>
        <xdr:cNvSpPr/>
      </xdr:nvSpPr>
      <xdr:spPr>
        <a:xfrm>
          <a:off x="14649450" y="9737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133367</xdr:rowOff>
    </xdr:from>
    <xdr:ext cx="405111" cy="259045"/>
    <xdr:sp macro="" textlink="">
      <xdr:nvSpPr>
        <xdr:cNvPr id="520" name="【学校施設】&#10;有形固定資産減価償却率該当値テキスト"/>
        <xdr:cNvSpPr txBox="1"/>
      </xdr:nvSpPr>
      <xdr:spPr>
        <a:xfrm>
          <a:off x="147447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21" name="楕円 520"/>
        <xdr:cNvSpPr/>
      </xdr:nvSpPr>
      <xdr:spPr>
        <a:xfrm>
          <a:off x="1388745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80010</xdr:rowOff>
    </xdr:to>
    <xdr:cxnSp macro="">
      <xdr:nvCxnSpPr>
        <xdr:cNvPr id="522" name="直線コネクタ 521"/>
        <xdr:cNvCxnSpPr/>
      </xdr:nvCxnSpPr>
      <xdr:spPr>
        <a:xfrm flipV="1">
          <a:off x="13938250" y="978154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23" name="楕円 522"/>
        <xdr:cNvSpPr/>
      </xdr:nvSpPr>
      <xdr:spPr>
        <a:xfrm>
          <a:off x="1309370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133350</xdr:rowOff>
    </xdr:to>
    <xdr:cxnSp macro="">
      <xdr:nvCxnSpPr>
        <xdr:cNvPr id="524" name="直線コネクタ 523"/>
        <xdr:cNvCxnSpPr/>
      </xdr:nvCxnSpPr>
      <xdr:spPr>
        <a:xfrm flipV="1">
          <a:off x="13144500" y="982726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525"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26" name="n_2aveValue【学校施設】&#10;有形固定資産減価償却率"/>
        <xdr:cNvSpPr txBox="1"/>
      </xdr:nvSpPr>
      <xdr:spPr>
        <a:xfrm>
          <a:off x="1296099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27" name="n_1mainValue【学校施設】&#10;有形固定資産減価償却率"/>
        <xdr:cNvSpPr txBox="1"/>
      </xdr:nvSpPr>
      <xdr:spPr>
        <a:xfrm>
          <a:off x="137420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528" name="n_2mainValue【学校施設】&#10;有形固定資産減価償却率"/>
        <xdr:cNvSpPr txBox="1"/>
      </xdr:nvSpPr>
      <xdr:spPr>
        <a:xfrm>
          <a:off x="1296099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553" name="直線コネクタ 552"/>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554"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555" name="直線コネクタ 554"/>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556"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57" name="直線コネクタ 556"/>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53720</xdr:rowOff>
    </xdr:from>
    <xdr:ext cx="469744" cy="259045"/>
    <xdr:sp macro="" textlink="">
      <xdr:nvSpPr>
        <xdr:cNvPr id="558" name="【学校施設】&#10;一人当たり面積平均値テキスト"/>
        <xdr:cNvSpPr txBox="1"/>
      </xdr:nvSpPr>
      <xdr:spPr>
        <a:xfrm>
          <a:off x="2000250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59" name="フローチャート: 判断 558"/>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60" name="フローチャート: 判断 559"/>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61" name="フローチャート: 判断 560"/>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567" name="楕円 566"/>
        <xdr:cNvSpPr/>
      </xdr:nvSpPr>
      <xdr:spPr>
        <a:xfrm>
          <a:off x="19900900" y="10534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42108</xdr:rowOff>
    </xdr:from>
    <xdr:ext cx="469744" cy="259045"/>
    <xdr:sp macro="" textlink="">
      <xdr:nvSpPr>
        <xdr:cNvPr id="568" name="【学校施設】&#10;一人当たり面積該当値テキスト"/>
        <xdr:cNvSpPr txBox="1"/>
      </xdr:nvSpPr>
      <xdr:spPr>
        <a:xfrm>
          <a:off x="20002500"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130447</xdr:rowOff>
    </xdr:from>
    <xdr:to>
      <xdr:col>112</xdr:col>
      <xdr:colOff>38100</xdr:colOff>
      <xdr:row>64</xdr:row>
      <xdr:rowOff>60597</xdr:rowOff>
    </xdr:to>
    <xdr:sp macro="" textlink="">
      <xdr:nvSpPr>
        <xdr:cNvPr id="569" name="楕円 568"/>
        <xdr:cNvSpPr/>
      </xdr:nvSpPr>
      <xdr:spPr>
        <a:xfrm>
          <a:off x="19157950" y="105380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9797</xdr:rowOff>
    </xdr:to>
    <xdr:cxnSp macro="">
      <xdr:nvCxnSpPr>
        <xdr:cNvPr id="570" name="直線コネクタ 569"/>
        <xdr:cNvCxnSpPr/>
      </xdr:nvCxnSpPr>
      <xdr:spPr>
        <a:xfrm flipV="1">
          <a:off x="19202400" y="10579281"/>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571" name="楕円 570"/>
        <xdr:cNvSpPr/>
      </xdr:nvSpPr>
      <xdr:spPr>
        <a:xfrm>
          <a:off x="18345150" y="10539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9797</xdr:rowOff>
    </xdr:from>
    <xdr:to>
      <xdr:col>111</xdr:col>
      <xdr:colOff>177800</xdr:colOff>
      <xdr:row>64</xdr:row>
      <xdr:rowOff>11430</xdr:rowOff>
    </xdr:to>
    <xdr:cxnSp macro="">
      <xdr:nvCxnSpPr>
        <xdr:cNvPr id="572" name="直線コネクタ 571"/>
        <xdr:cNvCxnSpPr/>
      </xdr:nvCxnSpPr>
      <xdr:spPr>
        <a:xfrm flipV="1">
          <a:off x="18395950" y="1058254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573" name="n_1aveValue【学校施設】&#10;一人当たり面積"/>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74" name="n_2aveValue【学校施設】&#10;一人当たり面積"/>
        <xdr:cNvSpPr txBox="1"/>
      </xdr:nvSpPr>
      <xdr:spPr>
        <a:xfrm>
          <a:off x="181801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51724</xdr:rowOff>
    </xdr:from>
    <xdr:ext cx="469744" cy="259045"/>
    <xdr:sp macro="" textlink="">
      <xdr:nvSpPr>
        <xdr:cNvPr id="575" name="n_1mainValue【学校施設】&#10;一人当たり面積"/>
        <xdr:cNvSpPr txBox="1"/>
      </xdr:nvSpPr>
      <xdr:spPr>
        <a:xfrm>
          <a:off x="18980227"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576" name="n_2mainValue【学校施設】&#10;一人当たり面積"/>
        <xdr:cNvSpPr txBox="1"/>
      </xdr:nvSpPr>
      <xdr:spPr>
        <a:xfrm>
          <a:off x="181801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99" name="直線コネクタ 598"/>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600"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601" name="直線コネクタ 600"/>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602"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03" name="直線コネクタ 602"/>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604" name="【図書館】&#10;有形固定資産減価償却率平均値テキスト"/>
        <xdr:cNvSpPr txBox="1"/>
      </xdr:nvSpPr>
      <xdr:spPr>
        <a:xfrm>
          <a:off x="147447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05" name="フローチャート: 判断 604"/>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606" name="フローチャート: 判断 605"/>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607" name="フローチャート: 判断 606"/>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13" name="楕円 612"/>
        <xdr:cNvSpPr/>
      </xdr:nvSpPr>
      <xdr:spPr>
        <a:xfrm>
          <a:off x="14649450" y="13336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145432</xdr:rowOff>
    </xdr:from>
    <xdr:ext cx="405111" cy="259045"/>
    <xdr:sp macro="" textlink="">
      <xdr:nvSpPr>
        <xdr:cNvPr id="614" name="【図書館】&#10;有形固定資産減価償却率該当値テキスト"/>
        <xdr:cNvSpPr txBox="1"/>
      </xdr:nvSpPr>
      <xdr:spPr>
        <a:xfrm>
          <a:off x="14744700"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615" name="楕円 614"/>
        <xdr:cNvSpPr/>
      </xdr:nvSpPr>
      <xdr:spPr>
        <a:xfrm>
          <a:off x="1388745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81</xdr:row>
      <xdr:rowOff>1905</xdr:rowOff>
    </xdr:to>
    <xdr:cxnSp macro="">
      <xdr:nvCxnSpPr>
        <xdr:cNvPr id="616" name="直線コネクタ 615"/>
        <xdr:cNvCxnSpPr/>
      </xdr:nvCxnSpPr>
      <xdr:spPr>
        <a:xfrm>
          <a:off x="13938250" y="13159739"/>
          <a:ext cx="762000" cy="2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617" name="楕円 616"/>
        <xdr:cNvSpPr/>
      </xdr:nvSpPr>
      <xdr:spPr>
        <a:xfrm>
          <a:off x="130937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79</xdr:row>
      <xdr:rowOff>110489</xdr:rowOff>
    </xdr:to>
    <xdr:cxnSp macro="">
      <xdr:nvCxnSpPr>
        <xdr:cNvPr id="618" name="直線コネクタ 617"/>
        <xdr:cNvCxnSpPr/>
      </xdr:nvCxnSpPr>
      <xdr:spPr>
        <a:xfrm>
          <a:off x="13144500" y="1315212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619" name="n_1aveValue【図書館】&#10;有形固定資産減価償却率"/>
        <xdr:cNvSpPr txBox="1"/>
      </xdr:nvSpPr>
      <xdr:spPr>
        <a:xfrm>
          <a:off x="137420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163847</xdr:rowOff>
    </xdr:from>
    <xdr:ext cx="405111" cy="259045"/>
    <xdr:sp macro="" textlink="">
      <xdr:nvSpPr>
        <xdr:cNvPr id="620" name="n_2aveValue【図書館】&#10;有形固定資産減価償却率"/>
        <xdr:cNvSpPr txBox="1"/>
      </xdr:nvSpPr>
      <xdr:spPr>
        <a:xfrm>
          <a:off x="1296099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621" name="n_1mainValue【図書館】&#10;有形固定資産減価償却率"/>
        <xdr:cNvSpPr txBox="1"/>
      </xdr:nvSpPr>
      <xdr:spPr>
        <a:xfrm>
          <a:off x="13742044" y="1289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622" name="n_2mainValue【図書館】&#10;有形固定資産減価償却率"/>
        <xdr:cNvSpPr txBox="1"/>
      </xdr:nvSpPr>
      <xdr:spPr>
        <a:xfrm>
          <a:off x="12960994" y="1288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4" name="正方形/長方形 62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5" name="正方形/長方形 62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6" name="正方形/長方形 625"/>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7" name="正方形/長方形 626"/>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642" name="直線コネクタ 641"/>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43"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4" name="直線コネクタ 643"/>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645"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46" name="直線コネクタ 645"/>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47" name="【図書館】&#10;一人当たり面積平均値テキスト"/>
        <xdr:cNvSpPr txBox="1"/>
      </xdr:nvSpPr>
      <xdr:spPr>
        <a:xfrm>
          <a:off x="200025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48" name="フローチャート: 判断 647"/>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49" name="フローチャート: 判断 648"/>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50" name="フローチャート: 判断 649"/>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56" name="楕円 655"/>
        <xdr:cNvSpPr/>
      </xdr:nvSpPr>
      <xdr:spPr>
        <a:xfrm>
          <a:off x="1990090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153688</xdr:rowOff>
    </xdr:from>
    <xdr:ext cx="469744" cy="259045"/>
    <xdr:sp macro="" textlink="">
      <xdr:nvSpPr>
        <xdr:cNvPr id="657" name="【図書館】&#10;一人当たり面積該当値テキスト"/>
        <xdr:cNvSpPr txBox="1"/>
      </xdr:nvSpPr>
      <xdr:spPr>
        <a:xfrm>
          <a:off x="20002500"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58" name="楕円 657"/>
        <xdr:cNvSpPr/>
      </xdr:nvSpPr>
      <xdr:spPr>
        <a:xfrm>
          <a:off x="191579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59" name="直線コネクタ 658"/>
        <xdr:cNvCxnSpPr/>
      </xdr:nvCxnSpPr>
      <xdr:spPr>
        <a:xfrm>
          <a:off x="19202400" y="141579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60" name="楕円 659"/>
        <xdr:cNvSpPr/>
      </xdr:nvSpPr>
      <xdr:spPr>
        <a:xfrm>
          <a:off x="1834515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61" name="直線コネクタ 660"/>
        <xdr:cNvCxnSpPr/>
      </xdr:nvCxnSpPr>
      <xdr:spPr>
        <a:xfrm>
          <a:off x="18395950" y="141579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62" name="n_1aveValue【図書館】&#10;一人当たり面積"/>
        <xdr:cNvSpPr txBox="1"/>
      </xdr:nvSpPr>
      <xdr:spPr>
        <a:xfrm>
          <a:off x="189802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63" name="n_2aveValue【図書館】&#10;一人当たり面積"/>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64" name="n_1mainValue【図書館】&#10;一人当たり面積"/>
        <xdr:cNvSpPr txBox="1"/>
      </xdr:nvSpPr>
      <xdr:spPr>
        <a:xfrm>
          <a:off x="18980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65" name="n_2mainValue【図書館】&#10;一人当たり面積"/>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7" name="正方形/長方形 666"/>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8" name="正方形/長方形 667"/>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9" name="正方形/長方形 668"/>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0" name="正方形/長方形 669"/>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4" name="テキスト ボックス 673"/>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75" name="直線コネクタ 674"/>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76" name="テキスト ボックス 675"/>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79" name="直線コネクタ 678"/>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80" name="テキスト ボックス 679"/>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2" name="テキスト ボックス 681"/>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30480</xdr:rowOff>
    </xdr:from>
    <xdr:to>
      <xdr:col>85</xdr:col>
      <xdr:colOff>126364</xdr:colOff>
      <xdr:row>108</xdr:row>
      <xdr:rowOff>19050</xdr:rowOff>
    </xdr:to>
    <xdr:cxnSp macro="">
      <xdr:nvCxnSpPr>
        <xdr:cNvPr id="684" name="直線コネクタ 683"/>
        <xdr:cNvCxnSpPr/>
      </xdr:nvCxnSpPr>
      <xdr:spPr>
        <a:xfrm flipV="1">
          <a:off x="14698345" y="16603980"/>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22877</xdr:rowOff>
    </xdr:from>
    <xdr:ext cx="405111" cy="259045"/>
    <xdr:sp macro="" textlink="">
      <xdr:nvSpPr>
        <xdr:cNvPr id="685" name="【博物館】&#10;有形固定資産減価償却率最小値テキスト"/>
        <xdr:cNvSpPr txBox="1"/>
      </xdr:nvSpPr>
      <xdr:spPr>
        <a:xfrm>
          <a:off x="147447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86" name="直線コネクタ 685"/>
        <xdr:cNvCxnSpPr/>
      </xdr:nvCxnSpPr>
      <xdr:spPr>
        <a:xfrm>
          <a:off x="1461135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148607</xdr:rowOff>
    </xdr:from>
    <xdr:ext cx="405111" cy="259045"/>
    <xdr:sp macro="" textlink="">
      <xdr:nvSpPr>
        <xdr:cNvPr id="687" name="【博物館】&#10;有形固定資産減価償却率最大値テキスト"/>
        <xdr:cNvSpPr txBox="1"/>
      </xdr:nvSpPr>
      <xdr:spPr>
        <a:xfrm>
          <a:off x="14744700" y="1637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88" name="直線コネクタ 687"/>
        <xdr:cNvCxnSpPr/>
      </xdr:nvCxnSpPr>
      <xdr:spPr>
        <a:xfrm>
          <a:off x="146113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20972</xdr:rowOff>
    </xdr:from>
    <xdr:ext cx="405111" cy="259045"/>
    <xdr:sp macro="" textlink="">
      <xdr:nvSpPr>
        <xdr:cNvPr id="689" name="【博物館】&#10;有形固定資産減価償却率平均値テキスト"/>
        <xdr:cNvSpPr txBox="1"/>
      </xdr:nvSpPr>
      <xdr:spPr>
        <a:xfrm>
          <a:off x="14744700" y="1728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90" name="フローチャート: 判断 689"/>
        <xdr:cNvSpPr/>
      </xdr:nvSpPr>
      <xdr:spPr>
        <a:xfrm>
          <a:off x="14649450" y="17301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91" name="フローチャート: 判断 690"/>
        <xdr:cNvSpPr/>
      </xdr:nvSpPr>
      <xdr:spPr>
        <a:xfrm>
          <a:off x="13887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92" name="フローチャート: 判断 691"/>
        <xdr:cNvSpPr/>
      </xdr:nvSpPr>
      <xdr:spPr>
        <a:xfrm>
          <a:off x="13093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151130</xdr:rowOff>
    </xdr:from>
    <xdr:to>
      <xdr:col>85</xdr:col>
      <xdr:colOff>177800</xdr:colOff>
      <xdr:row>100</xdr:row>
      <xdr:rowOff>81280</xdr:rowOff>
    </xdr:to>
    <xdr:sp macro="" textlink="">
      <xdr:nvSpPr>
        <xdr:cNvPr id="698" name="楕円 697"/>
        <xdr:cNvSpPr/>
      </xdr:nvSpPr>
      <xdr:spPr>
        <a:xfrm>
          <a:off x="14649450" y="16553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104157</xdr:rowOff>
    </xdr:from>
    <xdr:ext cx="405111" cy="259045"/>
    <xdr:sp macro="" textlink="">
      <xdr:nvSpPr>
        <xdr:cNvPr id="699" name="【博物館】&#10;有形固定資産減価償却率該当値テキスト"/>
        <xdr:cNvSpPr txBox="1"/>
      </xdr:nvSpPr>
      <xdr:spPr>
        <a:xfrm>
          <a:off x="14744700" y="1650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700" name="楕円 699"/>
        <xdr:cNvSpPr/>
      </xdr:nvSpPr>
      <xdr:spPr>
        <a:xfrm>
          <a:off x="13887450" y="166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30480</xdr:rowOff>
    </xdr:from>
    <xdr:to>
      <xdr:col>85</xdr:col>
      <xdr:colOff>127000</xdr:colOff>
      <xdr:row>100</xdr:row>
      <xdr:rowOff>110489</xdr:rowOff>
    </xdr:to>
    <xdr:cxnSp macro="">
      <xdr:nvCxnSpPr>
        <xdr:cNvPr id="701" name="直線コネクタ 700"/>
        <xdr:cNvCxnSpPr/>
      </xdr:nvCxnSpPr>
      <xdr:spPr>
        <a:xfrm flipV="1">
          <a:off x="13938250" y="16603980"/>
          <a:ext cx="762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702" name="楕円 701"/>
        <xdr:cNvSpPr/>
      </xdr:nvSpPr>
      <xdr:spPr>
        <a:xfrm>
          <a:off x="13093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101</xdr:row>
      <xdr:rowOff>7620</xdr:rowOff>
    </xdr:to>
    <xdr:cxnSp macro="">
      <xdr:nvCxnSpPr>
        <xdr:cNvPr id="703" name="直線コネクタ 702"/>
        <xdr:cNvCxnSpPr/>
      </xdr:nvCxnSpPr>
      <xdr:spPr>
        <a:xfrm flipV="1">
          <a:off x="13144500" y="16683989"/>
          <a:ext cx="7937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704" name="n_1aveValue【博物館】&#10;有形固定資産減価償却率"/>
        <xdr:cNvSpPr txBox="1"/>
      </xdr:nvSpPr>
      <xdr:spPr>
        <a:xfrm>
          <a:off x="13742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05" name="n_2aveValue【博物館】&#10;有形固定資産減価償却率"/>
        <xdr:cNvSpPr txBox="1"/>
      </xdr:nvSpPr>
      <xdr:spPr>
        <a:xfrm>
          <a:off x="1296099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706" name="n_1mainValue【博物館】&#10;有形固定資産減価償却率"/>
        <xdr:cNvSpPr txBox="1"/>
      </xdr:nvSpPr>
      <xdr:spPr>
        <a:xfrm>
          <a:off x="13742044" y="1640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707" name="n_2mainValue【博物館】&#10;有形固定資産減価償却率"/>
        <xdr:cNvSpPr txBox="1"/>
      </xdr:nvSpPr>
      <xdr:spPr>
        <a:xfrm>
          <a:off x="1296099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9" name="正方形/長方形 70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0" name="正方形/長方形 70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11" name="正方形/長方形 71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2" name="正方形/長方形 71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6" name="直線コネクタ 71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7" name="テキスト ボックス 71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8" name="直線コネクタ 71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9" name="テキスト ボックス 71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0" name="直線コネクタ 71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1" name="テキスト ボックス 72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2" name="直線コネクタ 72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3" name="テキスト ボックス 72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727" name="直線コネクタ 726"/>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28"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9" name="直線コネクタ 728"/>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730"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731" name="直線コネクタ 730"/>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128288</xdr:rowOff>
    </xdr:from>
    <xdr:ext cx="469744" cy="259045"/>
    <xdr:sp macro="" textlink="">
      <xdr:nvSpPr>
        <xdr:cNvPr id="732" name="【博物館】&#10;一人当たり面積平均値テキスト"/>
        <xdr:cNvSpPr txBox="1"/>
      </xdr:nvSpPr>
      <xdr:spPr>
        <a:xfrm>
          <a:off x="2000250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33" name="フローチャート: 判断 732"/>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5" name="フローチャート: 判断 734"/>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41" name="楕円 740"/>
        <xdr:cNvSpPr/>
      </xdr:nvSpPr>
      <xdr:spPr>
        <a:xfrm>
          <a:off x="199009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49547</xdr:rowOff>
    </xdr:from>
    <xdr:ext cx="469744" cy="259045"/>
    <xdr:sp macro="" textlink="">
      <xdr:nvSpPr>
        <xdr:cNvPr id="742" name="【博物館】&#10;一人当たり面積該当値テキスト"/>
        <xdr:cNvSpPr txBox="1"/>
      </xdr:nvSpPr>
      <xdr:spPr>
        <a:xfrm>
          <a:off x="20002500"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43" name="楕円 742"/>
        <xdr:cNvSpPr/>
      </xdr:nvSpPr>
      <xdr:spPr>
        <a:xfrm>
          <a:off x="1915795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44" name="直線コネクタ 743"/>
        <xdr:cNvCxnSpPr/>
      </xdr:nvCxnSpPr>
      <xdr:spPr>
        <a:xfrm>
          <a:off x="19202400" y="177241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5" name="楕円 744"/>
        <xdr:cNvSpPr/>
      </xdr:nvSpPr>
      <xdr:spPr>
        <a:xfrm>
          <a:off x="183451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144780</xdr:rowOff>
    </xdr:to>
    <xdr:cxnSp macro="">
      <xdr:nvCxnSpPr>
        <xdr:cNvPr id="746" name="直線コネクタ 745"/>
        <xdr:cNvCxnSpPr/>
      </xdr:nvCxnSpPr>
      <xdr:spPr>
        <a:xfrm flipV="1">
          <a:off x="18395950" y="177241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7" name="n_1aveValue【博物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48" name="n_2aveValue【博物館】&#10;一人当たり面積"/>
        <xdr:cNvSpPr txBox="1"/>
      </xdr:nvSpPr>
      <xdr:spPr>
        <a:xfrm>
          <a:off x="181801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49" name="n_1mainValue【博物館】&#10;一人当たり面積"/>
        <xdr:cNvSpPr txBox="1"/>
      </xdr:nvSpPr>
      <xdr:spPr>
        <a:xfrm>
          <a:off x="189802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0" name="n_2mainValue【博物館】&#10;一人当たり面積"/>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類似団体と比較して特に有形固定資産減価償却率が高くなっている施設は、空港、図書館、博物館である。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空港については、主要施設である滑走路の耐用年数（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年）を経過している空港が全体の７割程度となっており、平成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年度に個別施設計画を策定し、ＰＤＣＡサイクルによる維持管理・更新への移行を図り、予防保全型維持管理を着実に推進することとしている。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また、図書館、博物館については、その多くが昭和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年３月に策定した「北海道ファシリティマネジメント推進方針」や個別施設計画に基づき、計画的な修繕・更新等による施設の長寿命化に取り組んでいる。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5,304,413
5,268,352
83,423.83
2,381,711,210
2,367,248,794
8,443,066
1,352,253,956
5,805,273,006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51543</xdr:rowOff>
    </xdr:from>
    <xdr:ext cx="405111" cy="259045"/>
    <xdr:sp macro="" textlink="">
      <xdr:nvSpPr>
        <xdr:cNvPr id="62" name="【体育館・プール】&#10;有形固定資産減価償却率平均値テキスト"/>
        <xdr:cNvSpPr txBox="1"/>
      </xdr:nvSpPr>
      <xdr:spPr>
        <a:xfrm>
          <a:off x="422910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1" name="楕円 70"/>
        <xdr:cNvSpPr/>
      </xdr:nvSpPr>
      <xdr:spPr>
        <a:xfrm>
          <a:off x="4127500" y="6377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75673</xdr:rowOff>
    </xdr:from>
    <xdr:ext cx="405111" cy="259045"/>
    <xdr:sp macro="" textlink="">
      <xdr:nvSpPr>
        <xdr:cNvPr id="72" name="【体育館・プール】&#10;有形固定資産減価償却率該当値テキスト"/>
        <xdr:cNvSpPr txBox="1"/>
      </xdr:nvSpPr>
      <xdr:spPr>
        <a:xfrm>
          <a:off x="4229100" y="6355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3" name="楕円 72"/>
        <xdr:cNvSpPr/>
      </xdr:nvSpPr>
      <xdr:spPr>
        <a:xfrm>
          <a:off x="3384550" y="64051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4354</xdr:rowOff>
    </xdr:to>
    <xdr:cxnSp macro="">
      <xdr:nvCxnSpPr>
        <xdr:cNvPr id="74" name="直線コネクタ 73"/>
        <xdr:cNvCxnSpPr/>
      </xdr:nvCxnSpPr>
      <xdr:spPr>
        <a:xfrm flipV="1">
          <a:off x="3429000" y="6428196"/>
          <a:ext cx="7493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5" name="楕円 74"/>
        <xdr:cNvSpPr/>
      </xdr:nvSpPr>
      <xdr:spPr>
        <a:xfrm>
          <a:off x="257175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28847</xdr:rowOff>
    </xdr:to>
    <xdr:cxnSp macro="">
      <xdr:nvCxnSpPr>
        <xdr:cNvPr id="76" name="直線コネクタ 75"/>
        <xdr:cNvCxnSpPr/>
      </xdr:nvCxnSpPr>
      <xdr:spPr>
        <a:xfrm flipV="1">
          <a:off x="2622550" y="6449604"/>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体育館・プール】&#10;有形固定資産減価償却率"/>
        <xdr:cNvSpPr txBox="1"/>
      </xdr:nvSpPr>
      <xdr:spPr>
        <a:xfrm>
          <a:off x="32391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8" name="n_2aveValue【体育館・プール】&#10;有形固定資産減価償却率"/>
        <xdr:cNvSpPr txBox="1"/>
      </xdr:nvSpPr>
      <xdr:spPr>
        <a:xfrm>
          <a:off x="2439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79" name="n_1mainValue【体育館・プール】&#10;有形固定資産減価償却率"/>
        <xdr:cNvSpPr txBox="1"/>
      </xdr:nvSpPr>
      <xdr:spPr>
        <a:xfrm>
          <a:off x="3239144"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0" name="n_2mainValue【体育館・プール】&#10;有形固定資産減価償却率"/>
        <xdr:cNvSpPr txBox="1"/>
      </xdr:nvSpPr>
      <xdr:spPr>
        <a:xfrm>
          <a:off x="24390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7" name="【体育館・プール】&#10;一人当たり面積平均値テキスト"/>
        <xdr:cNvSpPr txBox="1"/>
      </xdr:nvSpPr>
      <xdr:spPr>
        <a:xfrm>
          <a:off x="948055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16" name="楕円 115"/>
        <xdr:cNvSpPr/>
      </xdr:nvSpPr>
      <xdr:spPr>
        <a:xfrm>
          <a:off x="9398000" y="6673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149877</xdr:rowOff>
    </xdr:from>
    <xdr:ext cx="469744" cy="259045"/>
    <xdr:sp macro="" textlink="">
      <xdr:nvSpPr>
        <xdr:cNvPr id="117" name="【体育館・プール】&#10;一人当たり面積該当値テキスト"/>
        <xdr:cNvSpPr txBox="1"/>
      </xdr:nvSpPr>
      <xdr:spPr>
        <a:xfrm>
          <a:off x="948055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8" name="楕円 117"/>
        <xdr:cNvSpPr/>
      </xdr:nvSpPr>
      <xdr:spPr>
        <a:xfrm>
          <a:off x="8636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19" name="直線コネクタ 118"/>
        <xdr:cNvCxnSpPr/>
      </xdr:nvCxnSpPr>
      <xdr:spPr>
        <a:xfrm>
          <a:off x="8686800" y="6724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0" name="楕円 119"/>
        <xdr:cNvSpPr/>
      </xdr:nvSpPr>
      <xdr:spPr>
        <a:xfrm>
          <a:off x="7842250" y="6673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1" name="直線コネクタ 120"/>
        <xdr:cNvCxnSpPr/>
      </xdr:nvCxnSpPr>
      <xdr:spPr>
        <a:xfrm>
          <a:off x="7886700" y="6724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2" name="n_1aveValue【体育館・プール】&#10;一人当たり面積"/>
        <xdr:cNvSpPr txBox="1"/>
      </xdr:nvSpPr>
      <xdr:spPr>
        <a:xfrm>
          <a:off x="84582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3" name="n_2aveValue【体育館・プール】&#10;一人当たり面積"/>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4" name="n_1mainValue【体育館・プール】&#10;一人当たり面積"/>
        <xdr:cNvSpPr txBox="1"/>
      </xdr:nvSpPr>
      <xdr:spPr>
        <a:xfrm>
          <a:off x="845827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5" name="n_2mainValue【体育館・プール】&#10;一人当たり面積"/>
        <xdr:cNvSpPr txBox="1"/>
      </xdr:nvSpPr>
      <xdr:spPr>
        <a:xfrm>
          <a:off x="76772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114300</xdr:rowOff>
    </xdr:from>
    <xdr:to>
      <xdr:col>24</xdr:col>
      <xdr:colOff>62865</xdr:colOff>
      <xdr:row>64</xdr:row>
      <xdr:rowOff>140970</xdr:rowOff>
    </xdr:to>
    <xdr:cxnSp macro="">
      <xdr:nvCxnSpPr>
        <xdr:cNvPr id="148" name="直線コネクタ 147"/>
        <xdr:cNvCxnSpPr/>
      </xdr:nvCxnSpPr>
      <xdr:spPr>
        <a:xfrm flipV="1">
          <a:off x="4176395" y="9696450"/>
          <a:ext cx="127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144797</xdr:rowOff>
    </xdr:from>
    <xdr:ext cx="405111" cy="259045"/>
    <xdr:sp macro="" textlink="">
      <xdr:nvSpPr>
        <xdr:cNvPr id="149" name="【陸上競技場・野球場・球技場】&#10;有形固定資産減価償却率最小値テキスト"/>
        <xdr:cNvSpPr txBox="1"/>
      </xdr:nvSpPr>
      <xdr:spPr>
        <a:xfrm>
          <a:off x="42291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0" name="直線コネクタ 149"/>
        <xdr:cNvCxnSpPr/>
      </xdr:nvCxnSpPr>
      <xdr:spPr>
        <a:xfrm>
          <a:off x="4108450" y="10713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60977</xdr:rowOff>
    </xdr:from>
    <xdr:ext cx="405111" cy="259045"/>
    <xdr:sp macro="" textlink="">
      <xdr:nvSpPr>
        <xdr:cNvPr id="151" name="【陸上競技場・野球場・球技場】&#10;有形固定資産減価償却率最大値テキスト"/>
        <xdr:cNvSpPr txBox="1"/>
      </xdr:nvSpPr>
      <xdr:spPr>
        <a:xfrm>
          <a:off x="4229100"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114300</xdr:rowOff>
    </xdr:from>
    <xdr:to>
      <xdr:col>24</xdr:col>
      <xdr:colOff>152400</xdr:colOff>
      <xdr:row>58</xdr:row>
      <xdr:rowOff>114300</xdr:rowOff>
    </xdr:to>
    <xdr:cxnSp macro="">
      <xdr:nvCxnSpPr>
        <xdr:cNvPr id="152" name="直線コネクタ 151"/>
        <xdr:cNvCxnSpPr/>
      </xdr:nvCxnSpPr>
      <xdr:spPr>
        <a:xfrm>
          <a:off x="4108450" y="969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1922</xdr:rowOff>
    </xdr:from>
    <xdr:ext cx="405111" cy="259045"/>
    <xdr:sp macro="" textlink="">
      <xdr:nvSpPr>
        <xdr:cNvPr id="153" name="【陸上競技場・野球場・球技場】&#10;有形固定資産減価償却率平均値テキスト"/>
        <xdr:cNvSpPr txBox="1"/>
      </xdr:nvSpPr>
      <xdr:spPr>
        <a:xfrm>
          <a:off x="4229100" y="9749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54" name="フローチャート: 判断 153"/>
        <xdr:cNvSpPr/>
      </xdr:nvSpPr>
      <xdr:spPr>
        <a:xfrm>
          <a:off x="412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139700</xdr:rowOff>
    </xdr:from>
    <xdr:to>
      <xdr:col>20</xdr:col>
      <xdr:colOff>38100</xdr:colOff>
      <xdr:row>62</xdr:row>
      <xdr:rowOff>69850</xdr:rowOff>
    </xdr:to>
    <xdr:sp macro="" textlink="">
      <xdr:nvSpPr>
        <xdr:cNvPr id="155" name="フローチャート: 判断 154"/>
        <xdr:cNvSpPr/>
      </xdr:nvSpPr>
      <xdr:spPr>
        <a:xfrm>
          <a:off x="3384550" y="10217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56" name="フローチャート: 判断 155"/>
        <xdr:cNvSpPr/>
      </xdr:nvSpPr>
      <xdr:spPr>
        <a:xfrm>
          <a:off x="2571750" y="10050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2" name="楕円 161"/>
        <xdr:cNvSpPr/>
      </xdr:nvSpPr>
      <xdr:spPr>
        <a:xfrm>
          <a:off x="4127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16527</xdr:rowOff>
    </xdr:from>
    <xdr:ext cx="405111" cy="259045"/>
    <xdr:sp macro="" textlink="">
      <xdr:nvSpPr>
        <xdr:cNvPr id="163" name="【陸上競技場・野球場・球技場】&#10;有形固定資産減価償却率該当値テキスト"/>
        <xdr:cNvSpPr txBox="1"/>
      </xdr:nvSpPr>
      <xdr:spPr>
        <a:xfrm>
          <a:off x="4229100" y="959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64" name="楕円 163"/>
        <xdr:cNvSpPr/>
      </xdr:nvSpPr>
      <xdr:spPr>
        <a:xfrm>
          <a:off x="3384550" y="9611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114300</xdr:rowOff>
    </xdr:to>
    <xdr:cxnSp macro="">
      <xdr:nvCxnSpPr>
        <xdr:cNvPr id="165" name="直線コネクタ 164"/>
        <xdr:cNvCxnSpPr/>
      </xdr:nvCxnSpPr>
      <xdr:spPr>
        <a:xfrm>
          <a:off x="3429000" y="966216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145415</xdr:rowOff>
    </xdr:from>
    <xdr:to>
      <xdr:col>15</xdr:col>
      <xdr:colOff>101600</xdr:colOff>
      <xdr:row>56</xdr:row>
      <xdr:rowOff>75565</xdr:rowOff>
    </xdr:to>
    <xdr:sp macro="" textlink="">
      <xdr:nvSpPr>
        <xdr:cNvPr id="166" name="楕円 165"/>
        <xdr:cNvSpPr/>
      </xdr:nvSpPr>
      <xdr:spPr>
        <a:xfrm>
          <a:off x="2571750" y="923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24765</xdr:rowOff>
    </xdr:from>
    <xdr:to>
      <xdr:col>19</xdr:col>
      <xdr:colOff>177800</xdr:colOff>
      <xdr:row>58</xdr:row>
      <xdr:rowOff>80010</xdr:rowOff>
    </xdr:to>
    <xdr:cxnSp macro="">
      <xdr:nvCxnSpPr>
        <xdr:cNvPr id="167" name="直線コネクタ 166"/>
        <xdr:cNvCxnSpPr/>
      </xdr:nvCxnSpPr>
      <xdr:spPr>
        <a:xfrm>
          <a:off x="2622550" y="9276715"/>
          <a:ext cx="806450" cy="38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60977</xdr:rowOff>
    </xdr:from>
    <xdr:ext cx="405111" cy="259045"/>
    <xdr:sp macro="" textlink="">
      <xdr:nvSpPr>
        <xdr:cNvPr id="168" name="n_1aveValue【陸上競技場・野球場・球技場】&#10;有形固定資産減価償却率"/>
        <xdr:cNvSpPr txBox="1"/>
      </xdr:nvSpPr>
      <xdr:spPr>
        <a:xfrm>
          <a:off x="32391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69" name="n_2aveValue【陸上競技場・野球場・球技場】&#10;有形固定資産減価償却率"/>
        <xdr:cNvSpPr txBox="1"/>
      </xdr:nvSpPr>
      <xdr:spPr>
        <a:xfrm>
          <a:off x="2439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70" name="n_1mainValue【陸上競技場・野球場・球技場】&#10;有形固定資産減価償却率"/>
        <xdr:cNvSpPr txBox="1"/>
      </xdr:nvSpPr>
      <xdr:spPr>
        <a:xfrm>
          <a:off x="3239144"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92092</xdr:rowOff>
    </xdr:from>
    <xdr:ext cx="405111" cy="259045"/>
    <xdr:sp macro="" textlink="">
      <xdr:nvSpPr>
        <xdr:cNvPr id="171" name="n_2mainValue【陸上競技場・野球場・球技場】&#10;有形固定資産減価償却率"/>
        <xdr:cNvSpPr txBox="1"/>
      </xdr:nvSpPr>
      <xdr:spPr>
        <a:xfrm>
          <a:off x="2439044" y="901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3" name="正方形/長方形 17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4" name="正方形/長方形 17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5" name="正方形/長方形 17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6" name="正方形/長方形 17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91" name="直線コネクタ 190"/>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2"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3" name="直線コネクタ 192"/>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4"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5" name="直線コネクタ 194"/>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102379</xdr:rowOff>
    </xdr:from>
    <xdr:ext cx="469744" cy="259045"/>
    <xdr:sp macro="" textlink="">
      <xdr:nvSpPr>
        <xdr:cNvPr id="196" name="【陸上競技場・野球場・球技場】&#10;一人当たり面積平均値テキスト"/>
        <xdr:cNvSpPr txBox="1"/>
      </xdr:nvSpPr>
      <xdr:spPr>
        <a:xfrm>
          <a:off x="9480550" y="10014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7" name="フローチャート: 判断 196"/>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8" name="フローチャート: 判断 197"/>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9" name="フローチャート: 判断 198"/>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56642</xdr:rowOff>
    </xdr:from>
    <xdr:to>
      <xdr:col>55</xdr:col>
      <xdr:colOff>50800</xdr:colOff>
      <xdr:row>63</xdr:row>
      <xdr:rowOff>158242</xdr:rowOff>
    </xdr:to>
    <xdr:sp macro="" textlink="">
      <xdr:nvSpPr>
        <xdr:cNvPr id="205" name="楕円 204"/>
        <xdr:cNvSpPr/>
      </xdr:nvSpPr>
      <xdr:spPr>
        <a:xfrm>
          <a:off x="9398000" y="10464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143019</xdr:rowOff>
    </xdr:from>
    <xdr:ext cx="469744" cy="259045"/>
    <xdr:sp macro="" textlink="">
      <xdr:nvSpPr>
        <xdr:cNvPr id="206" name="【陸上競技場・野球場・球技場】&#10;一人当たり面積該当値テキスト"/>
        <xdr:cNvSpPr txBox="1"/>
      </xdr:nvSpPr>
      <xdr:spPr>
        <a:xfrm>
          <a:off x="9480550"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207" name="楕円 206"/>
        <xdr:cNvSpPr/>
      </xdr:nvSpPr>
      <xdr:spPr>
        <a:xfrm>
          <a:off x="8636000" y="104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107442</xdr:rowOff>
    </xdr:from>
    <xdr:to>
      <xdr:col>55</xdr:col>
      <xdr:colOff>0</xdr:colOff>
      <xdr:row>63</xdr:row>
      <xdr:rowOff>112014</xdr:rowOff>
    </xdr:to>
    <xdr:cxnSp macro="">
      <xdr:nvCxnSpPr>
        <xdr:cNvPr id="208" name="直線コネクタ 207"/>
        <xdr:cNvCxnSpPr/>
      </xdr:nvCxnSpPr>
      <xdr:spPr>
        <a:xfrm flipV="1">
          <a:off x="8686800" y="1051509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61214</xdr:rowOff>
    </xdr:from>
    <xdr:to>
      <xdr:col>46</xdr:col>
      <xdr:colOff>38100</xdr:colOff>
      <xdr:row>63</xdr:row>
      <xdr:rowOff>162814</xdr:rowOff>
    </xdr:to>
    <xdr:sp macro="" textlink="">
      <xdr:nvSpPr>
        <xdr:cNvPr id="209" name="楕円 208"/>
        <xdr:cNvSpPr/>
      </xdr:nvSpPr>
      <xdr:spPr>
        <a:xfrm>
          <a:off x="7842250" y="1046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112014</xdr:rowOff>
    </xdr:to>
    <xdr:cxnSp macro="">
      <xdr:nvCxnSpPr>
        <xdr:cNvPr id="210" name="直線コネクタ 209"/>
        <xdr:cNvCxnSpPr/>
      </xdr:nvCxnSpPr>
      <xdr:spPr>
        <a:xfrm>
          <a:off x="7886700" y="10519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53611</xdr:rowOff>
    </xdr:from>
    <xdr:ext cx="469744" cy="259045"/>
    <xdr:sp macro="" textlink="">
      <xdr:nvSpPr>
        <xdr:cNvPr id="211" name="n_1aveValue【陸上競技場・野球場・球技場】&#10;一人当たり面積"/>
        <xdr:cNvSpPr txBox="1"/>
      </xdr:nvSpPr>
      <xdr:spPr>
        <a:xfrm>
          <a:off x="8458277"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65041</xdr:rowOff>
    </xdr:from>
    <xdr:ext cx="469744" cy="259045"/>
    <xdr:sp macro="" textlink="">
      <xdr:nvSpPr>
        <xdr:cNvPr id="212" name="n_2aveValue【陸上競技場・野球場・球技場】&#10;一人当たり面積"/>
        <xdr:cNvSpPr txBox="1"/>
      </xdr:nvSpPr>
      <xdr:spPr>
        <a:xfrm>
          <a:off x="76772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153941</xdr:rowOff>
    </xdr:from>
    <xdr:ext cx="469744" cy="259045"/>
    <xdr:sp macro="" textlink="">
      <xdr:nvSpPr>
        <xdr:cNvPr id="213" name="n_1mainValue【陸上競技場・野球場・球技場】&#10;一人当たり面積"/>
        <xdr:cNvSpPr txBox="1"/>
      </xdr:nvSpPr>
      <xdr:spPr>
        <a:xfrm>
          <a:off x="845827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153941</xdr:rowOff>
    </xdr:from>
    <xdr:ext cx="469744" cy="259045"/>
    <xdr:sp macro="" textlink="">
      <xdr:nvSpPr>
        <xdr:cNvPr id="214" name="n_2mainValue【陸上競技場・野球場・球技場】&#10;一人当たり面積"/>
        <xdr:cNvSpPr txBox="1"/>
      </xdr:nvSpPr>
      <xdr:spPr>
        <a:xfrm>
          <a:off x="767722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6" name="正方形/長方形 215"/>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7" name="正方形/長方形 216"/>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8" name="正方形/長方形 217"/>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9" name="正方形/長方形 218"/>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5" name="直線コネクタ 234"/>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6"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7" name="直線コネクタ 236"/>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8"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9" name="直線コネクタ 238"/>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58183</xdr:rowOff>
    </xdr:from>
    <xdr:ext cx="405111" cy="259045"/>
    <xdr:sp macro="" textlink="">
      <xdr:nvSpPr>
        <xdr:cNvPr id="240" name="【県民会館】&#10;有形固定資産減価償却率平均値テキスト"/>
        <xdr:cNvSpPr txBox="1"/>
      </xdr:nvSpPr>
      <xdr:spPr>
        <a:xfrm>
          <a:off x="4229100" y="13767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41" name="フローチャート: 判断 240"/>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2" name="フローチャート: 判断 241"/>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3" name="フローチャート: 判断 242"/>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51308</xdr:rowOff>
    </xdr:from>
    <xdr:to>
      <xdr:col>24</xdr:col>
      <xdr:colOff>114300</xdr:colOff>
      <xdr:row>84</xdr:row>
      <xdr:rowOff>152908</xdr:rowOff>
    </xdr:to>
    <xdr:sp macro="" textlink="">
      <xdr:nvSpPr>
        <xdr:cNvPr id="249" name="楕円 248"/>
        <xdr:cNvSpPr/>
      </xdr:nvSpPr>
      <xdr:spPr>
        <a:xfrm>
          <a:off x="4127500" y="13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29735</xdr:rowOff>
    </xdr:from>
    <xdr:ext cx="405111" cy="259045"/>
    <xdr:sp macro="" textlink="">
      <xdr:nvSpPr>
        <xdr:cNvPr id="250" name="【県民会館】&#10;有形固定資産減価償却率該当値テキスト"/>
        <xdr:cNvSpPr txBox="1"/>
      </xdr:nvSpPr>
      <xdr:spPr>
        <a:xfrm>
          <a:off x="4229100" y="1390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51" name="楕円 250"/>
        <xdr:cNvSpPr/>
      </xdr:nvSpPr>
      <xdr:spPr>
        <a:xfrm>
          <a:off x="33845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102108</xdr:rowOff>
    </xdr:from>
    <xdr:to>
      <xdr:col>24</xdr:col>
      <xdr:colOff>63500</xdr:colOff>
      <xdr:row>84</xdr:row>
      <xdr:rowOff>129539</xdr:rowOff>
    </xdr:to>
    <xdr:cxnSp macro="">
      <xdr:nvCxnSpPr>
        <xdr:cNvPr id="252" name="直線コネクタ 251"/>
        <xdr:cNvCxnSpPr/>
      </xdr:nvCxnSpPr>
      <xdr:spPr>
        <a:xfrm flipV="1">
          <a:off x="3429000" y="13976858"/>
          <a:ext cx="7493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253" name="楕円 252"/>
        <xdr:cNvSpPr/>
      </xdr:nvSpPr>
      <xdr:spPr>
        <a:xfrm>
          <a:off x="257175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3811</xdr:rowOff>
    </xdr:to>
    <xdr:cxnSp macro="">
      <xdr:nvCxnSpPr>
        <xdr:cNvPr id="254" name="直線コネクタ 253"/>
        <xdr:cNvCxnSpPr/>
      </xdr:nvCxnSpPr>
      <xdr:spPr>
        <a:xfrm flipV="1">
          <a:off x="2622550" y="14004289"/>
          <a:ext cx="8064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160290</xdr:rowOff>
    </xdr:from>
    <xdr:ext cx="405111" cy="259045"/>
    <xdr:sp macro="" textlink="">
      <xdr:nvSpPr>
        <xdr:cNvPr id="255" name="n_1aveValue【県民会館】&#10;有形固定資産減価償却率"/>
        <xdr:cNvSpPr txBox="1"/>
      </xdr:nvSpPr>
      <xdr:spPr>
        <a:xfrm>
          <a:off x="32391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50564</xdr:rowOff>
    </xdr:from>
    <xdr:ext cx="405111" cy="259045"/>
    <xdr:sp macro="" textlink="">
      <xdr:nvSpPr>
        <xdr:cNvPr id="256" name="n_2aveValue【県民会館】&#10;有形固定資産減価償却率"/>
        <xdr:cNvSpPr txBox="1"/>
      </xdr:nvSpPr>
      <xdr:spPr>
        <a:xfrm>
          <a:off x="2439044" y="137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57" name="n_1mainValue【県民会館】&#10;有形固定資産減価償却率"/>
        <xdr:cNvSpPr txBox="1"/>
      </xdr:nvSpPr>
      <xdr:spPr>
        <a:xfrm>
          <a:off x="32391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258" name="n_2mainValue【県民会館】&#10;有形固定資産減価償却率"/>
        <xdr:cNvSpPr txBox="1"/>
      </xdr:nvSpPr>
      <xdr:spPr>
        <a:xfrm>
          <a:off x="2439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0" name="正方形/長方形 25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1" name="正方形/長方形 26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2" name="正方形/長方形 26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3" name="正方形/長方形 26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2" name="直線コネクタ 281"/>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3"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4" name="直線コネクタ 283"/>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5"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6" name="直線コネクタ 285"/>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124477</xdr:rowOff>
    </xdr:from>
    <xdr:ext cx="469744" cy="259045"/>
    <xdr:sp macro="" textlink="">
      <xdr:nvSpPr>
        <xdr:cNvPr id="287" name="【県民会館】&#10;一人当たり面積平均値テキスト"/>
        <xdr:cNvSpPr txBox="1"/>
      </xdr:nvSpPr>
      <xdr:spPr>
        <a:xfrm>
          <a:off x="948055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8" name="フローチャート: 判断 287"/>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9" name="フローチャート: 判断 288"/>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90" name="フローチャート: 判断 289"/>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296" name="楕円 295"/>
        <xdr:cNvSpPr/>
      </xdr:nvSpPr>
      <xdr:spPr>
        <a:xfrm>
          <a:off x="9398000" y="14257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138991</xdr:rowOff>
    </xdr:from>
    <xdr:ext cx="469744" cy="259045"/>
    <xdr:sp macro="" textlink="">
      <xdr:nvSpPr>
        <xdr:cNvPr id="297" name="【県民会館】&#10;一人当たり面積該当値テキスト"/>
        <xdr:cNvSpPr txBox="1"/>
      </xdr:nvSpPr>
      <xdr:spPr>
        <a:xfrm>
          <a:off x="9480550" y="1417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298" name="楕円 297"/>
        <xdr:cNvSpPr/>
      </xdr:nvSpPr>
      <xdr:spPr>
        <a:xfrm>
          <a:off x="8636000" y="142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299" name="直線コネクタ 298"/>
        <xdr:cNvCxnSpPr/>
      </xdr:nvCxnSpPr>
      <xdr:spPr>
        <a:xfrm>
          <a:off x="8686800" y="14308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00" name="楕円 299"/>
        <xdr:cNvSpPr/>
      </xdr:nvSpPr>
      <xdr:spPr>
        <a:xfrm>
          <a:off x="7842250" y="14257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01" name="直線コネクタ 300"/>
        <xdr:cNvCxnSpPr/>
      </xdr:nvCxnSpPr>
      <xdr:spPr>
        <a:xfrm>
          <a:off x="7886700" y="14308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154413</xdr:rowOff>
    </xdr:from>
    <xdr:ext cx="469744" cy="259045"/>
    <xdr:sp macro="" textlink="">
      <xdr:nvSpPr>
        <xdr:cNvPr id="302" name="n_1aveValue【県民会館】&#10;一人当たり面積"/>
        <xdr:cNvSpPr txBox="1"/>
      </xdr:nvSpPr>
      <xdr:spPr>
        <a:xfrm>
          <a:off x="8458277" y="136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03" name="n_2aveValue【県民会館】&#10;一人当たり面積"/>
        <xdr:cNvSpPr txBox="1"/>
      </xdr:nvSpPr>
      <xdr:spPr>
        <a:xfrm>
          <a:off x="7677227" y="136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04" name="n_1mainValue【県民会館】&#10;一人当たり面積"/>
        <xdr:cNvSpPr txBox="1"/>
      </xdr:nvSpPr>
      <xdr:spPr>
        <a:xfrm>
          <a:off x="8458277"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05" name="n_2mainValue【県民会館】&#10;一人当たり面積"/>
        <xdr:cNvSpPr txBox="1"/>
      </xdr:nvSpPr>
      <xdr:spPr>
        <a:xfrm>
          <a:off x="7677227"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4" name="テキスト ボックス 32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6" name="テキスト ボックス 32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8" name="直線コネクタ 327"/>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9"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30" name="直線コネクタ 329"/>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31"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2" name="直線コネクタ 331"/>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52088</xdr:rowOff>
    </xdr:from>
    <xdr:ext cx="405111" cy="259045"/>
    <xdr:sp macro="" textlink="">
      <xdr:nvSpPr>
        <xdr:cNvPr id="333" name="【保健所】&#10;有形固定資産減価償却率平均値テキスト"/>
        <xdr:cNvSpPr txBox="1"/>
      </xdr:nvSpPr>
      <xdr:spPr>
        <a:xfrm>
          <a:off x="4229100" y="1679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4" name="フローチャート: 判断 333"/>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5" name="フローチャート: 判断 334"/>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6" name="フローチャート: 判断 335"/>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2" name="楕円 341"/>
        <xdr:cNvSpPr/>
      </xdr:nvSpPr>
      <xdr:spPr>
        <a:xfrm>
          <a:off x="4127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72407</xdr:rowOff>
    </xdr:from>
    <xdr:ext cx="405111" cy="259045"/>
    <xdr:sp macro="" textlink="">
      <xdr:nvSpPr>
        <xdr:cNvPr id="343" name="【保健所】&#10;有形固定資産減価償却率該当値テキスト"/>
        <xdr:cNvSpPr txBox="1"/>
      </xdr:nvSpPr>
      <xdr:spPr>
        <a:xfrm>
          <a:off x="42291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344" name="楕円 343"/>
        <xdr:cNvSpPr/>
      </xdr:nvSpPr>
      <xdr:spPr>
        <a:xfrm>
          <a:off x="3384550" y="17200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103</xdr:row>
      <xdr:rowOff>163830</xdr:rowOff>
    </xdr:to>
    <xdr:cxnSp macro="">
      <xdr:nvCxnSpPr>
        <xdr:cNvPr id="345" name="直線コネクタ 344"/>
        <xdr:cNvCxnSpPr/>
      </xdr:nvCxnSpPr>
      <xdr:spPr>
        <a:xfrm flipV="1">
          <a:off x="3429000" y="1723263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17780</xdr:rowOff>
    </xdr:from>
    <xdr:to>
      <xdr:col>15</xdr:col>
      <xdr:colOff>101600</xdr:colOff>
      <xdr:row>104</xdr:row>
      <xdr:rowOff>119380</xdr:rowOff>
    </xdr:to>
    <xdr:sp macro="" textlink="">
      <xdr:nvSpPr>
        <xdr:cNvPr id="346" name="楕円 345"/>
        <xdr:cNvSpPr/>
      </xdr:nvSpPr>
      <xdr:spPr>
        <a:xfrm>
          <a:off x="257175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68580</xdr:rowOff>
    </xdr:to>
    <xdr:cxnSp macro="">
      <xdr:nvCxnSpPr>
        <xdr:cNvPr id="347" name="直線コネクタ 346"/>
        <xdr:cNvCxnSpPr/>
      </xdr:nvCxnSpPr>
      <xdr:spPr>
        <a:xfrm flipV="1">
          <a:off x="2622550" y="1725168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36847</xdr:rowOff>
    </xdr:from>
    <xdr:ext cx="405111" cy="259045"/>
    <xdr:sp macro="" textlink="">
      <xdr:nvSpPr>
        <xdr:cNvPr id="348" name="n_1aveValue【保健所】&#10;有形固定資産減価償却率"/>
        <xdr:cNvSpPr txBox="1"/>
      </xdr:nvSpPr>
      <xdr:spPr>
        <a:xfrm>
          <a:off x="32391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49" name="n_2aveValue【保健所】&#10;有形固定資産減価償却率"/>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34307</xdr:rowOff>
    </xdr:from>
    <xdr:ext cx="405111" cy="259045"/>
    <xdr:sp macro="" textlink="">
      <xdr:nvSpPr>
        <xdr:cNvPr id="350" name="n_1mainValue【保健所】&#10;有形固定資産減価償却率"/>
        <xdr:cNvSpPr txBox="1"/>
      </xdr:nvSpPr>
      <xdr:spPr>
        <a:xfrm>
          <a:off x="3239144"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51" name="n_2mainValue【保健所】&#10;有形固定資産減価償却率"/>
        <xdr:cNvSpPr txBox="1"/>
      </xdr:nvSpPr>
      <xdr:spPr>
        <a:xfrm>
          <a:off x="24390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3" name="正方形/長方形 352"/>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4" name="正方形/長方形 353"/>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5" name="正方形/長方形 354"/>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6" name="正方形/長方形 355"/>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3" name="直線コネクタ 372"/>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4"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5" name="直線コネクタ 374"/>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6"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7" name="直線コネクタ 376"/>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8"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9" name="フローチャート: 判断 378"/>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0" name="フローチャート: 判断 379"/>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81" name="フローチャート: 判断 380"/>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387" name="楕円 386"/>
        <xdr:cNvSpPr/>
      </xdr:nvSpPr>
      <xdr:spPr>
        <a:xfrm>
          <a:off x="939800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388" name="【保健所】&#10;一人当たり面積該当値テキスト"/>
        <xdr:cNvSpPr txBox="1"/>
      </xdr:nvSpPr>
      <xdr:spPr>
        <a:xfrm>
          <a:off x="9480550"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389" name="楕円 388"/>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133350</xdr:rowOff>
    </xdr:to>
    <xdr:cxnSp macro="">
      <xdr:nvCxnSpPr>
        <xdr:cNvPr id="390" name="直線コネクタ 389"/>
        <xdr:cNvCxnSpPr/>
      </xdr:nvCxnSpPr>
      <xdr:spPr>
        <a:xfrm>
          <a:off x="8686800" y="178689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391" name="楕円 390"/>
        <xdr:cNvSpPr/>
      </xdr:nvSpPr>
      <xdr:spPr>
        <a:xfrm>
          <a:off x="784225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133350</xdr:rowOff>
    </xdr:to>
    <xdr:cxnSp macro="">
      <xdr:nvCxnSpPr>
        <xdr:cNvPr id="392" name="直線コネクタ 391"/>
        <xdr:cNvCxnSpPr/>
      </xdr:nvCxnSpPr>
      <xdr:spPr>
        <a:xfrm flipV="1">
          <a:off x="7886700" y="178689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93"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94" name="n_2aveValue【保健所】&#10;一人当たり面積"/>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95" name="n_1main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396" name="n_2mainValue【保健所】&#10;一人当たり面積"/>
        <xdr:cNvSpPr txBox="1"/>
      </xdr:nvSpPr>
      <xdr:spPr>
        <a:xfrm>
          <a:off x="76772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8" name="正方形/長方形 39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9" name="正方形/長方形 39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0" name="正方形/長方形 399"/>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1" name="正方形/長方形 400"/>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5" name="テキスト ボックス 404"/>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7" name="直線コネクタ 416"/>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8"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9" name="直線コネクタ 418"/>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20"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21" name="直線コネクタ 420"/>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22" name="【試験研究機関】&#10;有形固定資産減価償却率平均値テキスト"/>
        <xdr:cNvSpPr txBox="1"/>
      </xdr:nvSpPr>
      <xdr:spPr>
        <a:xfrm>
          <a:off x="147447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3" name="フローチャート: 判断 422"/>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4" name="フローチャート: 判断 423"/>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5" name="フローチャート: 判断 424"/>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1" name="楕円 430"/>
        <xdr:cNvSpPr/>
      </xdr:nvSpPr>
      <xdr:spPr>
        <a:xfrm>
          <a:off x="14649450" y="6066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95267</xdr:rowOff>
    </xdr:from>
    <xdr:ext cx="405111" cy="259045"/>
    <xdr:sp macro="" textlink="">
      <xdr:nvSpPr>
        <xdr:cNvPr id="432" name="【試験研究機関】&#10;有形固定資産減価償却率該当値テキスト"/>
        <xdr:cNvSpPr txBox="1"/>
      </xdr:nvSpPr>
      <xdr:spPr>
        <a:xfrm>
          <a:off x="147447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3" name="楕円 432"/>
        <xdr:cNvSpPr/>
      </xdr:nvSpPr>
      <xdr:spPr>
        <a:xfrm>
          <a:off x="1388745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40</xdr:row>
      <xdr:rowOff>99060</xdr:rowOff>
    </xdr:to>
    <xdr:cxnSp macro="">
      <xdr:nvCxnSpPr>
        <xdr:cNvPr id="434" name="直線コネクタ 433"/>
        <xdr:cNvCxnSpPr/>
      </xdr:nvCxnSpPr>
      <xdr:spPr>
        <a:xfrm flipV="1">
          <a:off x="13938250" y="6117590"/>
          <a:ext cx="762000" cy="5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61976</xdr:rowOff>
    </xdr:from>
    <xdr:to>
      <xdr:col>76</xdr:col>
      <xdr:colOff>165100</xdr:colOff>
      <xdr:row>40</xdr:row>
      <xdr:rowOff>163576</xdr:rowOff>
    </xdr:to>
    <xdr:sp macro="" textlink="">
      <xdr:nvSpPr>
        <xdr:cNvPr id="435" name="楕円 434"/>
        <xdr:cNvSpPr/>
      </xdr:nvSpPr>
      <xdr:spPr>
        <a:xfrm>
          <a:off x="130937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112776</xdr:rowOff>
    </xdr:to>
    <xdr:cxnSp macro="">
      <xdr:nvCxnSpPr>
        <xdr:cNvPr id="436" name="直線コネクタ 435"/>
        <xdr:cNvCxnSpPr/>
      </xdr:nvCxnSpPr>
      <xdr:spPr>
        <a:xfrm flipV="1">
          <a:off x="13144500" y="6709410"/>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37"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38" name="n_2aveValue【試験研究機関】&#10;有形固定資産減価償却率"/>
        <xdr:cNvSpPr txBox="1"/>
      </xdr:nvSpPr>
      <xdr:spPr>
        <a:xfrm>
          <a:off x="1296099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39" name="n_1mainValue【試験研究機関】&#10;有形固定資産減価償却率"/>
        <xdr:cNvSpPr txBox="1"/>
      </xdr:nvSpPr>
      <xdr:spPr>
        <a:xfrm>
          <a:off x="13742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154703</xdr:rowOff>
    </xdr:from>
    <xdr:ext cx="405111" cy="259045"/>
    <xdr:sp macro="" textlink="">
      <xdr:nvSpPr>
        <xdr:cNvPr id="440" name="n_2mainValue【試験研究機関】&#10;有形固定資産減価償却率"/>
        <xdr:cNvSpPr txBox="1"/>
      </xdr:nvSpPr>
      <xdr:spPr>
        <a:xfrm>
          <a:off x="12960994" y="67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2" name="正方形/長方形 441"/>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3" name="正方形/長方形 442"/>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4" name="正方形/長方形 443"/>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5" name="正方形/長方形 444"/>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0" name="テキスト ボックス 449"/>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2" name="テキスト ボックス 451"/>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4" name="テキスト ボックス 453"/>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6" name="テキスト ボックス 455"/>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60" name="直線コネクタ 459"/>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61"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2" name="直線コネクタ 461"/>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3"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4" name="直線コネクタ 463"/>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5"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6" name="フローチャート: 判断 465"/>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7" name="フローチャート: 判断 466"/>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8" name="フローチャート: 判断 467"/>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73406</xdr:rowOff>
    </xdr:from>
    <xdr:to>
      <xdr:col>116</xdr:col>
      <xdr:colOff>114300</xdr:colOff>
      <xdr:row>42</xdr:row>
      <xdr:rowOff>3556</xdr:rowOff>
    </xdr:to>
    <xdr:sp macro="" textlink="">
      <xdr:nvSpPr>
        <xdr:cNvPr id="474" name="楕円 473"/>
        <xdr:cNvSpPr/>
      </xdr:nvSpPr>
      <xdr:spPr>
        <a:xfrm>
          <a:off x="19900900" y="684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159783</xdr:rowOff>
    </xdr:from>
    <xdr:ext cx="469744" cy="259045"/>
    <xdr:sp macro="" textlink="">
      <xdr:nvSpPr>
        <xdr:cNvPr id="475" name="【試験研究機関】&#10;一人当たり面積該当値テキスト"/>
        <xdr:cNvSpPr txBox="1"/>
      </xdr:nvSpPr>
      <xdr:spPr>
        <a:xfrm>
          <a:off x="20002500" y="67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73406</xdr:rowOff>
    </xdr:from>
    <xdr:to>
      <xdr:col>112</xdr:col>
      <xdr:colOff>38100</xdr:colOff>
      <xdr:row>42</xdr:row>
      <xdr:rowOff>3556</xdr:rowOff>
    </xdr:to>
    <xdr:sp macro="" textlink="">
      <xdr:nvSpPr>
        <xdr:cNvPr id="476" name="楕円 475"/>
        <xdr:cNvSpPr/>
      </xdr:nvSpPr>
      <xdr:spPr>
        <a:xfrm>
          <a:off x="19157950" y="6848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124206</xdr:rowOff>
    </xdr:from>
    <xdr:to>
      <xdr:col>116</xdr:col>
      <xdr:colOff>63500</xdr:colOff>
      <xdr:row>41</xdr:row>
      <xdr:rowOff>124206</xdr:rowOff>
    </xdr:to>
    <xdr:cxnSp macro="">
      <xdr:nvCxnSpPr>
        <xdr:cNvPr id="477" name="直線コネクタ 476"/>
        <xdr:cNvCxnSpPr/>
      </xdr:nvCxnSpPr>
      <xdr:spPr>
        <a:xfrm>
          <a:off x="19202400" y="689965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73406</xdr:rowOff>
    </xdr:from>
    <xdr:to>
      <xdr:col>107</xdr:col>
      <xdr:colOff>101600</xdr:colOff>
      <xdr:row>42</xdr:row>
      <xdr:rowOff>3556</xdr:rowOff>
    </xdr:to>
    <xdr:sp macro="" textlink="">
      <xdr:nvSpPr>
        <xdr:cNvPr id="478" name="楕円 477"/>
        <xdr:cNvSpPr/>
      </xdr:nvSpPr>
      <xdr:spPr>
        <a:xfrm>
          <a:off x="18345150" y="684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124206</xdr:rowOff>
    </xdr:from>
    <xdr:to>
      <xdr:col>111</xdr:col>
      <xdr:colOff>177800</xdr:colOff>
      <xdr:row>41</xdr:row>
      <xdr:rowOff>124206</xdr:rowOff>
    </xdr:to>
    <xdr:cxnSp macro="">
      <xdr:nvCxnSpPr>
        <xdr:cNvPr id="479" name="直線コネクタ 478"/>
        <xdr:cNvCxnSpPr/>
      </xdr:nvCxnSpPr>
      <xdr:spPr>
        <a:xfrm>
          <a:off x="18395950" y="68996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102379</xdr:rowOff>
    </xdr:from>
    <xdr:ext cx="469744" cy="259045"/>
    <xdr:sp macro="" textlink="">
      <xdr:nvSpPr>
        <xdr:cNvPr id="480" name="n_1aveValue【試験研究機関】&#10;一人当たり面積"/>
        <xdr:cNvSpPr txBox="1"/>
      </xdr:nvSpPr>
      <xdr:spPr>
        <a:xfrm>
          <a:off x="18980227" y="654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111523</xdr:rowOff>
    </xdr:from>
    <xdr:ext cx="469744" cy="259045"/>
    <xdr:sp macro="" textlink="">
      <xdr:nvSpPr>
        <xdr:cNvPr id="481" name="n_2aveValue【試験研究機関】&#10;一人当たり面積"/>
        <xdr:cNvSpPr txBox="1"/>
      </xdr:nvSpPr>
      <xdr:spPr>
        <a:xfrm>
          <a:off x="18180127" y="65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166133</xdr:rowOff>
    </xdr:from>
    <xdr:ext cx="469744" cy="259045"/>
    <xdr:sp macro="" textlink="">
      <xdr:nvSpPr>
        <xdr:cNvPr id="482" name="n_1mainValue【試験研究機関】&#10;一人当たり面積"/>
        <xdr:cNvSpPr txBox="1"/>
      </xdr:nvSpPr>
      <xdr:spPr>
        <a:xfrm>
          <a:off x="18980227" y="69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166133</xdr:rowOff>
    </xdr:from>
    <xdr:ext cx="469744" cy="259045"/>
    <xdr:sp macro="" textlink="">
      <xdr:nvSpPr>
        <xdr:cNvPr id="483" name="n_2mainValue【試験研究機関】&#10;一人当たり面積"/>
        <xdr:cNvSpPr txBox="1"/>
      </xdr:nvSpPr>
      <xdr:spPr>
        <a:xfrm>
          <a:off x="18180127" y="69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5" name="正方形/長方形 48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6" name="正方形/長方形 48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7" name="正方形/長方形 48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8" name="正方形/長方形 48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157843</xdr:rowOff>
    </xdr:from>
    <xdr:to>
      <xdr:col>85</xdr:col>
      <xdr:colOff>126364</xdr:colOff>
      <xdr:row>64</xdr:row>
      <xdr:rowOff>21772</xdr:rowOff>
    </xdr:to>
    <xdr:cxnSp macro="">
      <xdr:nvCxnSpPr>
        <xdr:cNvPr id="508" name="直線コネクタ 507"/>
        <xdr:cNvCxnSpPr/>
      </xdr:nvCxnSpPr>
      <xdr:spPr>
        <a:xfrm flipV="1">
          <a:off x="14698345" y="9079593"/>
          <a:ext cx="1269" cy="151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25599</xdr:rowOff>
    </xdr:from>
    <xdr:ext cx="405111" cy="259045"/>
    <xdr:sp macro="" textlink="">
      <xdr:nvSpPr>
        <xdr:cNvPr id="509" name="【警察施設】&#10;有形固定資産減価償却率最小値テキスト"/>
        <xdr:cNvSpPr txBox="1"/>
      </xdr:nvSpPr>
      <xdr:spPr>
        <a:xfrm>
          <a:off x="147447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21772</xdr:rowOff>
    </xdr:from>
    <xdr:to>
      <xdr:col>86</xdr:col>
      <xdr:colOff>25400</xdr:colOff>
      <xdr:row>64</xdr:row>
      <xdr:rowOff>21772</xdr:rowOff>
    </xdr:to>
    <xdr:cxnSp macro="">
      <xdr:nvCxnSpPr>
        <xdr:cNvPr id="510" name="直線コネクタ 509"/>
        <xdr:cNvCxnSpPr/>
      </xdr:nvCxnSpPr>
      <xdr:spPr>
        <a:xfrm>
          <a:off x="14611350" y="10594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104520</xdr:rowOff>
    </xdr:from>
    <xdr:ext cx="405111" cy="259045"/>
    <xdr:sp macro="" textlink="">
      <xdr:nvSpPr>
        <xdr:cNvPr id="511" name="【警察施設】&#10;有形固定資産減価償却率最大値テキスト"/>
        <xdr:cNvSpPr txBox="1"/>
      </xdr:nvSpPr>
      <xdr:spPr>
        <a:xfrm>
          <a:off x="14744700" y="886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157843</xdr:rowOff>
    </xdr:from>
    <xdr:to>
      <xdr:col>86</xdr:col>
      <xdr:colOff>25400</xdr:colOff>
      <xdr:row>54</xdr:row>
      <xdr:rowOff>157843</xdr:rowOff>
    </xdr:to>
    <xdr:cxnSp macro="">
      <xdr:nvCxnSpPr>
        <xdr:cNvPr id="512" name="直線コネクタ 511"/>
        <xdr:cNvCxnSpPr/>
      </xdr:nvCxnSpPr>
      <xdr:spPr>
        <a:xfrm>
          <a:off x="14611350" y="907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138084</xdr:rowOff>
    </xdr:from>
    <xdr:ext cx="405111" cy="259045"/>
    <xdr:sp macro="" textlink="">
      <xdr:nvSpPr>
        <xdr:cNvPr id="513" name="【警察施設】&#10;有形固定資産減価償却率平均値テキスト"/>
        <xdr:cNvSpPr txBox="1"/>
      </xdr:nvSpPr>
      <xdr:spPr>
        <a:xfrm>
          <a:off x="14744700" y="9390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115207</xdr:rowOff>
    </xdr:from>
    <xdr:to>
      <xdr:col>85</xdr:col>
      <xdr:colOff>177800</xdr:colOff>
      <xdr:row>58</xdr:row>
      <xdr:rowOff>45357</xdr:rowOff>
    </xdr:to>
    <xdr:sp macro="" textlink="">
      <xdr:nvSpPr>
        <xdr:cNvPr id="514" name="フローチャート: 判断 513"/>
        <xdr:cNvSpPr/>
      </xdr:nvSpPr>
      <xdr:spPr>
        <a:xfrm>
          <a:off x="14649450" y="95322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17235</xdr:rowOff>
    </xdr:from>
    <xdr:to>
      <xdr:col>81</xdr:col>
      <xdr:colOff>101600</xdr:colOff>
      <xdr:row>61</xdr:row>
      <xdr:rowOff>118835</xdr:rowOff>
    </xdr:to>
    <xdr:sp macro="" textlink="">
      <xdr:nvSpPr>
        <xdr:cNvPr id="515" name="フローチャート: 判断 514"/>
        <xdr:cNvSpPr/>
      </xdr:nvSpPr>
      <xdr:spPr>
        <a:xfrm>
          <a:off x="1388745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16" name="フローチャート: 判断 515"/>
        <xdr:cNvSpPr/>
      </xdr:nvSpPr>
      <xdr:spPr>
        <a:xfrm>
          <a:off x="13093700" y="10181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22" name="楕円 521"/>
        <xdr:cNvSpPr/>
      </xdr:nvSpPr>
      <xdr:spPr>
        <a:xfrm>
          <a:off x="14649450" y="99005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131734</xdr:rowOff>
    </xdr:from>
    <xdr:ext cx="405111" cy="259045"/>
    <xdr:sp macro="" textlink="">
      <xdr:nvSpPr>
        <xdr:cNvPr id="523" name="【警察施設】&#10;有形固定資産減価償却率該当値テキスト"/>
        <xdr:cNvSpPr txBox="1"/>
      </xdr:nvSpPr>
      <xdr:spPr>
        <a:xfrm>
          <a:off x="14744700" y="987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24" name="楕円 523"/>
        <xdr:cNvSpPr/>
      </xdr:nvSpPr>
      <xdr:spPr>
        <a:xfrm>
          <a:off x="138874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152400</xdr:rowOff>
    </xdr:to>
    <xdr:cxnSp macro="">
      <xdr:nvCxnSpPr>
        <xdr:cNvPr id="525" name="直線コネクタ 524"/>
        <xdr:cNvCxnSpPr/>
      </xdr:nvCxnSpPr>
      <xdr:spPr>
        <a:xfrm flipV="1">
          <a:off x="13938250" y="9945007"/>
          <a:ext cx="762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26" name="楕円 525"/>
        <xdr:cNvSpPr/>
      </xdr:nvSpPr>
      <xdr:spPr>
        <a:xfrm>
          <a:off x="130937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60</xdr:row>
      <xdr:rowOff>163285</xdr:rowOff>
    </xdr:to>
    <xdr:cxnSp macro="">
      <xdr:nvCxnSpPr>
        <xdr:cNvPr id="527" name="直線コネクタ 526"/>
        <xdr:cNvCxnSpPr/>
      </xdr:nvCxnSpPr>
      <xdr:spPr>
        <a:xfrm flipV="1">
          <a:off x="13144500" y="10064750"/>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109962</xdr:rowOff>
    </xdr:from>
    <xdr:ext cx="405111" cy="259045"/>
    <xdr:sp macro="" textlink="">
      <xdr:nvSpPr>
        <xdr:cNvPr id="528" name="n_1aveValue【警察施設】&#10;有形固定資産減価償却率"/>
        <xdr:cNvSpPr txBox="1"/>
      </xdr:nvSpPr>
      <xdr:spPr>
        <a:xfrm>
          <a:off x="13742044" y="1018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29" name="n_2aveValue【警察施設】&#10;有形固定資産減価償却率"/>
        <xdr:cNvSpPr txBox="1"/>
      </xdr:nvSpPr>
      <xdr:spPr>
        <a:xfrm>
          <a:off x="1296099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48277</xdr:rowOff>
    </xdr:from>
    <xdr:ext cx="405111" cy="259045"/>
    <xdr:sp macro="" textlink="">
      <xdr:nvSpPr>
        <xdr:cNvPr id="530" name="n_1mainValue【警察施設】&#10;有形固定資産減価償却率"/>
        <xdr:cNvSpPr txBox="1"/>
      </xdr:nvSpPr>
      <xdr:spPr>
        <a:xfrm>
          <a:off x="1374204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31" name="n_2mainValue【警察施設】&#10;有形固定資産減価償却率"/>
        <xdr:cNvSpPr txBox="1"/>
      </xdr:nvSpPr>
      <xdr:spPr>
        <a:xfrm>
          <a:off x="1296099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3" name="正方形/長方形 53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4" name="正方形/長方形 53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5" name="正方形/長方形 53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6" name="正方形/長方形 53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53" name="直線コネクタ 552"/>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54"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55" name="直線コネクタ 554"/>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6"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7" name="直線コネクタ 556"/>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8"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9" name="フローチャート: 判断 558"/>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60" name="フローチャート: 判断 559"/>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1" name="フローチャート: 判断 560"/>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67" name="楕円 566"/>
        <xdr:cNvSpPr/>
      </xdr:nvSpPr>
      <xdr:spPr>
        <a:xfrm>
          <a:off x="19900900" y="1048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161307</xdr:rowOff>
    </xdr:from>
    <xdr:ext cx="469744" cy="259045"/>
    <xdr:sp macro="" textlink="">
      <xdr:nvSpPr>
        <xdr:cNvPr id="568" name="【警察施設】&#10;一人当たり面積該当値テキスト"/>
        <xdr:cNvSpPr txBox="1"/>
      </xdr:nvSpPr>
      <xdr:spPr>
        <a:xfrm>
          <a:off x="200025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69" name="楕円 568"/>
        <xdr:cNvSpPr/>
      </xdr:nvSpPr>
      <xdr:spPr>
        <a:xfrm>
          <a:off x="19157950" y="10482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70" name="直線コネクタ 569"/>
        <xdr:cNvCxnSpPr/>
      </xdr:nvCxnSpPr>
      <xdr:spPr>
        <a:xfrm>
          <a:off x="19202400" y="10533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571" name="楕円 570"/>
        <xdr:cNvSpPr/>
      </xdr:nvSpPr>
      <xdr:spPr>
        <a:xfrm>
          <a:off x="18345150" y="10486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572" name="直線コネクタ 571"/>
        <xdr:cNvCxnSpPr/>
      </xdr:nvCxnSpPr>
      <xdr:spPr>
        <a:xfrm flipV="1">
          <a:off x="18395950" y="105333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166387</xdr:rowOff>
    </xdr:from>
    <xdr:ext cx="469744" cy="259045"/>
    <xdr:sp macro="" textlink="">
      <xdr:nvSpPr>
        <xdr:cNvPr id="573" name="n_1aveValue【警察施設】&#10;一人当たり面積"/>
        <xdr:cNvSpPr txBox="1"/>
      </xdr:nvSpPr>
      <xdr:spPr>
        <a:xfrm>
          <a:off x="18980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74" name="n_2aveValue【警察施設】&#10;一人当たり面積"/>
        <xdr:cNvSpPr txBox="1"/>
      </xdr:nvSpPr>
      <xdr:spPr>
        <a:xfrm>
          <a:off x="181801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75" name="n_1mainValue【警察施設】&#10;一人当たり面積"/>
        <xdr:cNvSpPr txBox="1"/>
      </xdr:nvSpPr>
      <xdr:spPr>
        <a:xfrm>
          <a:off x="189802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76" name="n_2mainValue【警察施設】&#10;一人当たり面積"/>
        <xdr:cNvSpPr txBox="1"/>
      </xdr:nvSpPr>
      <xdr:spPr>
        <a:xfrm>
          <a:off x="181801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5" name="テキスト ボックス 58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3" name="テキスト ボックス 592"/>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5" name="テキスト ボックス 59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7" name="直線コネクタ 596"/>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8"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9" name="直線コネクタ 598"/>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600"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601" name="直線コネクタ 600"/>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602" name="【庁舎】&#10;有形固定資産減価償却率平均値テキスト"/>
        <xdr:cNvSpPr txBox="1"/>
      </xdr:nvSpPr>
      <xdr:spPr>
        <a:xfrm>
          <a:off x="14744700" y="1339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03" name="フローチャート: 判断 602"/>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604" name="フローチャート: 判断 603"/>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605" name="フローチャート: 判断 604"/>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106172</xdr:rowOff>
    </xdr:from>
    <xdr:to>
      <xdr:col>85</xdr:col>
      <xdr:colOff>177800</xdr:colOff>
      <xdr:row>83</xdr:row>
      <xdr:rowOff>36322</xdr:rowOff>
    </xdr:to>
    <xdr:sp macro="" textlink="">
      <xdr:nvSpPr>
        <xdr:cNvPr id="611" name="楕円 610"/>
        <xdr:cNvSpPr/>
      </xdr:nvSpPr>
      <xdr:spPr>
        <a:xfrm>
          <a:off x="14649450" y="136507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84599</xdr:rowOff>
    </xdr:from>
    <xdr:ext cx="405111" cy="259045"/>
    <xdr:sp macro="" textlink="">
      <xdr:nvSpPr>
        <xdr:cNvPr id="612" name="【庁舎】&#10;有形固定資産減価償却率該当値テキスト"/>
        <xdr:cNvSpPr txBox="1"/>
      </xdr:nvSpPr>
      <xdr:spPr>
        <a:xfrm>
          <a:off x="14744700"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165608</xdr:rowOff>
    </xdr:from>
    <xdr:to>
      <xdr:col>81</xdr:col>
      <xdr:colOff>101600</xdr:colOff>
      <xdr:row>83</xdr:row>
      <xdr:rowOff>95758</xdr:rowOff>
    </xdr:to>
    <xdr:sp macro="" textlink="">
      <xdr:nvSpPr>
        <xdr:cNvPr id="613" name="楕円 612"/>
        <xdr:cNvSpPr/>
      </xdr:nvSpPr>
      <xdr:spPr>
        <a:xfrm>
          <a:off x="13887450" y="1371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156972</xdr:rowOff>
    </xdr:from>
    <xdr:to>
      <xdr:col>85</xdr:col>
      <xdr:colOff>127000</xdr:colOff>
      <xdr:row>83</xdr:row>
      <xdr:rowOff>44958</xdr:rowOff>
    </xdr:to>
    <xdr:cxnSp macro="">
      <xdr:nvCxnSpPr>
        <xdr:cNvPr id="614" name="直線コネクタ 613"/>
        <xdr:cNvCxnSpPr/>
      </xdr:nvCxnSpPr>
      <xdr:spPr>
        <a:xfrm flipV="1">
          <a:off x="13938250" y="13701522"/>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81026</xdr:rowOff>
    </xdr:from>
    <xdr:to>
      <xdr:col>76</xdr:col>
      <xdr:colOff>165100</xdr:colOff>
      <xdr:row>84</xdr:row>
      <xdr:rowOff>11176</xdr:rowOff>
    </xdr:to>
    <xdr:sp macro="" textlink="">
      <xdr:nvSpPr>
        <xdr:cNvPr id="615" name="楕円 614"/>
        <xdr:cNvSpPr/>
      </xdr:nvSpPr>
      <xdr:spPr>
        <a:xfrm>
          <a:off x="130937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44958</xdr:rowOff>
    </xdr:from>
    <xdr:to>
      <xdr:col>81</xdr:col>
      <xdr:colOff>50800</xdr:colOff>
      <xdr:row>83</xdr:row>
      <xdr:rowOff>131826</xdr:rowOff>
    </xdr:to>
    <xdr:cxnSp macro="">
      <xdr:nvCxnSpPr>
        <xdr:cNvPr id="616" name="直線コネクタ 615"/>
        <xdr:cNvCxnSpPr/>
      </xdr:nvCxnSpPr>
      <xdr:spPr>
        <a:xfrm flipV="1">
          <a:off x="13144500" y="13754608"/>
          <a:ext cx="7937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7" name="n_1aveValue【庁舎】&#10;有形固定資産減価償却率"/>
        <xdr:cNvSpPr txBox="1"/>
      </xdr:nvSpPr>
      <xdr:spPr>
        <a:xfrm>
          <a:off x="13742044" y="134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61740</xdr:rowOff>
    </xdr:from>
    <xdr:ext cx="405111" cy="259045"/>
    <xdr:sp macro="" textlink="">
      <xdr:nvSpPr>
        <xdr:cNvPr id="618" name="n_2aveValue【庁舎】&#10;有形固定資産減価償却率"/>
        <xdr:cNvSpPr txBox="1"/>
      </xdr:nvSpPr>
      <xdr:spPr>
        <a:xfrm>
          <a:off x="12960994" y="139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86885</xdr:rowOff>
    </xdr:from>
    <xdr:ext cx="405111" cy="259045"/>
    <xdr:sp macro="" textlink="">
      <xdr:nvSpPr>
        <xdr:cNvPr id="619" name="n_1mainValue【庁舎】&#10;有形固定資産減価償却率"/>
        <xdr:cNvSpPr txBox="1"/>
      </xdr:nvSpPr>
      <xdr:spPr>
        <a:xfrm>
          <a:off x="13742044" y="1379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27703</xdr:rowOff>
    </xdr:from>
    <xdr:ext cx="405111" cy="259045"/>
    <xdr:sp macro="" textlink="">
      <xdr:nvSpPr>
        <xdr:cNvPr id="620" name="n_2mainValue【庁舎】&#10;有形固定資産減価償却率"/>
        <xdr:cNvSpPr txBox="1"/>
      </xdr:nvSpPr>
      <xdr:spPr>
        <a:xfrm>
          <a:off x="1296099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2" name="正方形/長方形 62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3" name="正方形/長方形 62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4" name="正方形/長方形 62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5" name="正方形/長方形 62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29" name="直線コネクタ 628"/>
        <xdr:cNvCxnSpPr/>
      </xdr:nvCxnSpPr>
      <xdr:spPr>
        <a:xfrm>
          <a:off x="16459200" y="1440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30" name="テキスト ボックス 629"/>
        <xdr:cNvSpPr txBox="1"/>
      </xdr:nvSpPr>
      <xdr:spPr>
        <a:xfrm>
          <a:off x="16049171" y="1427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31" name="直線コネクタ 630"/>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2" name="テキスト ボックス 631"/>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633" name="直線コネクタ 632"/>
        <xdr:cNvCxnSpPr/>
      </xdr:nvCxnSpPr>
      <xdr:spPr>
        <a:xfrm>
          <a:off x="16459200" y="1386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634" name="テキスト ボックス 633"/>
        <xdr:cNvSpPr txBox="1"/>
      </xdr:nvSpPr>
      <xdr:spPr>
        <a:xfrm>
          <a:off x="16049171" y="13719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637" name="直線コネクタ 636"/>
        <xdr:cNvCxnSpPr/>
      </xdr:nvCxnSpPr>
      <xdr:spPr>
        <a:xfrm>
          <a:off x="16459200" y="1330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638" name="テキスト ボックス 637"/>
        <xdr:cNvSpPr txBox="1"/>
      </xdr:nvSpPr>
      <xdr:spPr>
        <a:xfrm>
          <a:off x="16049171" y="1317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9" name="直線コネクタ 638"/>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0" name="テキスト ボックス 639"/>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641" name="直線コネクタ 640"/>
        <xdr:cNvCxnSpPr/>
      </xdr:nvCxnSpPr>
      <xdr:spPr>
        <a:xfrm>
          <a:off x="16459200" y="1275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642" name="テキスト ボックス 641"/>
        <xdr:cNvSpPr txBox="1"/>
      </xdr:nvSpPr>
      <xdr:spPr>
        <a:xfrm>
          <a:off x="16049171" y="1262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118111</xdr:rowOff>
    </xdr:from>
    <xdr:to>
      <xdr:col>116</xdr:col>
      <xdr:colOff>62864</xdr:colOff>
      <xdr:row>85</xdr:row>
      <xdr:rowOff>160973</xdr:rowOff>
    </xdr:to>
    <xdr:cxnSp macro="">
      <xdr:nvCxnSpPr>
        <xdr:cNvPr id="646" name="直線コネクタ 645"/>
        <xdr:cNvCxnSpPr/>
      </xdr:nvCxnSpPr>
      <xdr:spPr>
        <a:xfrm flipV="1">
          <a:off x="19949795" y="12837161"/>
          <a:ext cx="1269" cy="136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164800</xdr:rowOff>
    </xdr:from>
    <xdr:ext cx="469744" cy="259045"/>
    <xdr:sp macro="" textlink="">
      <xdr:nvSpPr>
        <xdr:cNvPr id="647" name="【庁舎】&#10;一人当たり面積最小値テキスト"/>
        <xdr:cNvSpPr txBox="1"/>
      </xdr:nvSpPr>
      <xdr:spPr>
        <a:xfrm>
          <a:off x="20002500" y="1420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160973</xdr:rowOff>
    </xdr:from>
    <xdr:to>
      <xdr:col>116</xdr:col>
      <xdr:colOff>152400</xdr:colOff>
      <xdr:row>85</xdr:row>
      <xdr:rowOff>160973</xdr:rowOff>
    </xdr:to>
    <xdr:cxnSp macro="">
      <xdr:nvCxnSpPr>
        <xdr:cNvPr id="648" name="直線コネクタ 647"/>
        <xdr:cNvCxnSpPr/>
      </xdr:nvCxnSpPr>
      <xdr:spPr>
        <a:xfrm>
          <a:off x="19881850" y="14200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64788</xdr:rowOff>
    </xdr:from>
    <xdr:ext cx="469744" cy="259045"/>
    <xdr:sp macro="" textlink="">
      <xdr:nvSpPr>
        <xdr:cNvPr id="649" name="【庁舎】&#10;一人当たり面積最大値テキスト"/>
        <xdr:cNvSpPr txBox="1"/>
      </xdr:nvSpPr>
      <xdr:spPr>
        <a:xfrm>
          <a:off x="200025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650" name="直線コネクタ 649"/>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70184</xdr:rowOff>
    </xdr:from>
    <xdr:ext cx="469744" cy="259045"/>
    <xdr:sp macro="" textlink="">
      <xdr:nvSpPr>
        <xdr:cNvPr id="651" name="【庁舎】&#10;一人当たり面積平均値テキスト"/>
        <xdr:cNvSpPr txBox="1"/>
      </xdr:nvSpPr>
      <xdr:spPr>
        <a:xfrm>
          <a:off x="20002500" y="1377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47307</xdr:rowOff>
    </xdr:from>
    <xdr:to>
      <xdr:col>116</xdr:col>
      <xdr:colOff>114300</xdr:colOff>
      <xdr:row>84</xdr:row>
      <xdr:rowOff>148907</xdr:rowOff>
    </xdr:to>
    <xdr:sp macro="" textlink="">
      <xdr:nvSpPr>
        <xdr:cNvPr id="652" name="フローチャート: 判断 651"/>
        <xdr:cNvSpPr/>
      </xdr:nvSpPr>
      <xdr:spPr>
        <a:xfrm>
          <a:off x="19900900" y="1392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41593</xdr:rowOff>
    </xdr:from>
    <xdr:to>
      <xdr:col>112</xdr:col>
      <xdr:colOff>38100</xdr:colOff>
      <xdr:row>85</xdr:row>
      <xdr:rowOff>143193</xdr:rowOff>
    </xdr:to>
    <xdr:sp macro="" textlink="">
      <xdr:nvSpPr>
        <xdr:cNvPr id="653" name="フローチャート: 判断 652"/>
        <xdr:cNvSpPr/>
      </xdr:nvSpPr>
      <xdr:spPr>
        <a:xfrm>
          <a:off x="19157950" y="14081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33020</xdr:rowOff>
    </xdr:from>
    <xdr:to>
      <xdr:col>107</xdr:col>
      <xdr:colOff>101600</xdr:colOff>
      <xdr:row>85</xdr:row>
      <xdr:rowOff>134620</xdr:rowOff>
    </xdr:to>
    <xdr:sp macro="" textlink="">
      <xdr:nvSpPr>
        <xdr:cNvPr id="654" name="フローチャート: 判断 653"/>
        <xdr:cNvSpPr/>
      </xdr:nvSpPr>
      <xdr:spPr>
        <a:xfrm>
          <a:off x="1834515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110173</xdr:rowOff>
    </xdr:from>
    <xdr:to>
      <xdr:col>116</xdr:col>
      <xdr:colOff>114300</xdr:colOff>
      <xdr:row>86</xdr:row>
      <xdr:rowOff>40323</xdr:rowOff>
    </xdr:to>
    <xdr:sp macro="" textlink="">
      <xdr:nvSpPr>
        <xdr:cNvPr id="660" name="楕円 659"/>
        <xdr:cNvSpPr/>
      </xdr:nvSpPr>
      <xdr:spPr>
        <a:xfrm>
          <a:off x="19900900" y="14150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25100</xdr:rowOff>
    </xdr:from>
    <xdr:ext cx="469744" cy="259045"/>
    <xdr:sp macro="" textlink="">
      <xdr:nvSpPr>
        <xdr:cNvPr id="661" name="【庁舎】&#10;一人当たり面積該当値テキスト"/>
        <xdr:cNvSpPr txBox="1"/>
      </xdr:nvSpPr>
      <xdr:spPr>
        <a:xfrm>
          <a:off x="20002500" y="1406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115888</xdr:rowOff>
    </xdr:from>
    <xdr:to>
      <xdr:col>112</xdr:col>
      <xdr:colOff>38100</xdr:colOff>
      <xdr:row>86</xdr:row>
      <xdr:rowOff>46038</xdr:rowOff>
    </xdr:to>
    <xdr:sp macro="" textlink="">
      <xdr:nvSpPr>
        <xdr:cNvPr id="662" name="楕円 661"/>
        <xdr:cNvSpPr/>
      </xdr:nvSpPr>
      <xdr:spPr>
        <a:xfrm>
          <a:off x="19157950" y="14155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160973</xdr:rowOff>
    </xdr:from>
    <xdr:to>
      <xdr:col>116</xdr:col>
      <xdr:colOff>63500</xdr:colOff>
      <xdr:row>85</xdr:row>
      <xdr:rowOff>166688</xdr:rowOff>
    </xdr:to>
    <xdr:cxnSp macro="">
      <xdr:nvCxnSpPr>
        <xdr:cNvPr id="663" name="直線コネクタ 662"/>
        <xdr:cNvCxnSpPr/>
      </xdr:nvCxnSpPr>
      <xdr:spPr>
        <a:xfrm flipV="1">
          <a:off x="19202400" y="14200823"/>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118745</xdr:rowOff>
    </xdr:from>
    <xdr:to>
      <xdr:col>107</xdr:col>
      <xdr:colOff>101600</xdr:colOff>
      <xdr:row>86</xdr:row>
      <xdr:rowOff>48895</xdr:rowOff>
    </xdr:to>
    <xdr:sp macro="" textlink="">
      <xdr:nvSpPr>
        <xdr:cNvPr id="664" name="楕円 663"/>
        <xdr:cNvSpPr/>
      </xdr:nvSpPr>
      <xdr:spPr>
        <a:xfrm>
          <a:off x="18345150" y="14158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166688</xdr:rowOff>
    </xdr:from>
    <xdr:to>
      <xdr:col>111</xdr:col>
      <xdr:colOff>177800</xdr:colOff>
      <xdr:row>85</xdr:row>
      <xdr:rowOff>169545</xdr:rowOff>
    </xdr:to>
    <xdr:cxnSp macro="">
      <xdr:nvCxnSpPr>
        <xdr:cNvPr id="665" name="直線コネクタ 664"/>
        <xdr:cNvCxnSpPr/>
      </xdr:nvCxnSpPr>
      <xdr:spPr>
        <a:xfrm flipV="1">
          <a:off x="18395950" y="1420653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159720</xdr:rowOff>
    </xdr:from>
    <xdr:ext cx="469744" cy="259045"/>
    <xdr:sp macro="" textlink="">
      <xdr:nvSpPr>
        <xdr:cNvPr id="666" name="n_1aveValue【庁舎】&#10;一人当たり面積"/>
        <xdr:cNvSpPr txBox="1"/>
      </xdr:nvSpPr>
      <xdr:spPr>
        <a:xfrm>
          <a:off x="18980227" y="1386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151147</xdr:rowOff>
    </xdr:from>
    <xdr:ext cx="469744" cy="259045"/>
    <xdr:sp macro="" textlink="">
      <xdr:nvSpPr>
        <xdr:cNvPr id="667" name="n_2aveValue【庁舎】&#10;一人当たり面積"/>
        <xdr:cNvSpPr txBox="1"/>
      </xdr:nvSpPr>
      <xdr:spPr>
        <a:xfrm>
          <a:off x="18180127" y="1386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37165</xdr:rowOff>
    </xdr:from>
    <xdr:ext cx="469744" cy="259045"/>
    <xdr:sp macro="" textlink="">
      <xdr:nvSpPr>
        <xdr:cNvPr id="668" name="n_1mainValue【庁舎】&#10;一人当たり面積"/>
        <xdr:cNvSpPr txBox="1"/>
      </xdr:nvSpPr>
      <xdr:spPr>
        <a:xfrm>
          <a:off x="18980227" y="142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40022</xdr:rowOff>
    </xdr:from>
    <xdr:ext cx="469744" cy="259045"/>
    <xdr:sp macro="" textlink="">
      <xdr:nvSpPr>
        <xdr:cNvPr id="669" name="n_2mainValue【庁舎】&#10;一人当たり面積"/>
        <xdr:cNvSpPr txBox="1"/>
      </xdr:nvSpPr>
      <xdr:spPr>
        <a:xfrm>
          <a:off x="18180127" y="1424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類似団体と比較して特に有形固定資産減価償却率が高くなっている施設は、陸上競技場・野球場・球技場である。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年度に個別施設計画を策定し、予防保全型維持管理による施設の長寿命化に取り組んでいる。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10006_&#21271;&#28023;&#36947;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315.7</v>
          </cell>
          <cell r="CN51">
            <v>322.2</v>
          </cell>
          <cell r="CV51">
            <v>323.5</v>
          </cell>
        </row>
        <row r="53">
          <cell r="CF53">
            <v>50.6</v>
          </cell>
          <cell r="CN53">
            <v>51.8</v>
          </cell>
          <cell r="CV53">
            <v>53.1</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317.39999999999998</v>
          </cell>
          <cell r="BX73">
            <v>307.7</v>
          </cell>
          <cell r="CF73">
            <v>315.7</v>
          </cell>
          <cell r="CN73">
            <v>322.2</v>
          </cell>
          <cell r="CV73">
            <v>323.5</v>
          </cell>
        </row>
        <row r="75">
          <cell r="BP75">
            <v>20.8</v>
          </cell>
          <cell r="BX75">
            <v>20.6</v>
          </cell>
          <cell r="CF75">
            <v>20.5</v>
          </cell>
          <cell r="CN75">
            <v>21.1</v>
          </cell>
          <cell r="CV75">
            <v>20.9</v>
          </cell>
        </row>
        <row r="77">
          <cell r="AN77" t="str">
            <v>グループ内平均値</v>
          </cell>
          <cell r="BP77">
            <v>216</v>
          </cell>
          <cell r="BX77">
            <v>239.1</v>
          </cell>
          <cell r="CF77">
            <v>244</v>
          </cell>
          <cell r="CN77">
            <v>245.1</v>
          </cell>
          <cell r="CV77">
            <v>246.9</v>
          </cell>
        </row>
        <row r="79">
          <cell r="BP79">
            <v>16.2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2381711210</v>
      </c>
      <c r="BO4" s="419"/>
      <c r="BP4" s="419"/>
      <c r="BQ4" s="419"/>
      <c r="BR4" s="419"/>
      <c r="BS4" s="419"/>
      <c r="BT4" s="419"/>
      <c r="BU4" s="420"/>
      <c r="BV4" s="418">
        <v>2437925058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0.6</v>
      </c>
      <c r="CU4" s="425"/>
      <c r="CV4" s="425"/>
      <c r="CW4" s="425"/>
      <c r="CX4" s="425"/>
      <c r="CY4" s="425"/>
      <c r="CZ4" s="425"/>
      <c r="DA4" s="426"/>
      <c r="DB4" s="424">
        <v>0.4</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2367248794</v>
      </c>
      <c r="BO5" s="431"/>
      <c r="BP5" s="431"/>
      <c r="BQ5" s="431"/>
      <c r="BR5" s="431"/>
      <c r="BS5" s="431"/>
      <c r="BT5" s="431"/>
      <c r="BU5" s="432"/>
      <c r="BV5" s="430">
        <v>2427419344</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97.9</v>
      </c>
      <c r="CU5" s="437"/>
      <c r="CV5" s="437"/>
      <c r="CW5" s="437"/>
      <c r="CX5" s="437"/>
      <c r="CY5" s="437"/>
      <c r="CZ5" s="437"/>
      <c r="DA5" s="438"/>
      <c r="DB5" s="436">
        <v>98.3</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13800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14462416</v>
      </c>
      <c r="BO6" s="431"/>
      <c r="BP6" s="431"/>
      <c r="BQ6" s="431"/>
      <c r="BR6" s="431"/>
      <c r="BS6" s="431"/>
      <c r="BT6" s="431"/>
      <c r="BU6" s="432"/>
      <c r="BV6" s="430">
        <v>10505714</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107</v>
      </c>
      <c r="CU6" s="453"/>
      <c r="CV6" s="453"/>
      <c r="CW6" s="453"/>
      <c r="CX6" s="453"/>
      <c r="CY6" s="453"/>
      <c r="CZ6" s="453"/>
      <c r="DA6" s="454"/>
      <c r="DB6" s="452">
        <v>107.4</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3</v>
      </c>
      <c r="AJ7" s="446"/>
      <c r="AK7" s="446"/>
      <c r="AL7" s="446"/>
      <c r="AM7" s="446"/>
      <c r="AN7" s="446"/>
      <c r="AO7" s="446"/>
      <c r="AP7" s="447"/>
      <c r="AQ7" s="445">
        <v>11000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6019350</v>
      </c>
      <c r="BO7" s="431"/>
      <c r="BP7" s="431"/>
      <c r="BQ7" s="431"/>
      <c r="BR7" s="431"/>
      <c r="BS7" s="431"/>
      <c r="BT7" s="431"/>
      <c r="BU7" s="432"/>
      <c r="BV7" s="430">
        <v>4500964</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1352253956</v>
      </c>
      <c r="CU7" s="431"/>
      <c r="CV7" s="431"/>
      <c r="CW7" s="431"/>
      <c r="CX7" s="431"/>
      <c r="CY7" s="431"/>
      <c r="CZ7" s="431"/>
      <c r="DA7" s="432"/>
      <c r="DB7" s="430">
        <v>1361868686</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9000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8443066</v>
      </c>
      <c r="BO8" s="431"/>
      <c r="BP8" s="431"/>
      <c r="BQ8" s="431"/>
      <c r="BR8" s="431"/>
      <c r="BS8" s="431"/>
      <c r="BT8" s="431"/>
      <c r="BU8" s="432"/>
      <c r="BV8" s="430">
        <v>6004750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0.44863999999999998</v>
      </c>
      <c r="CU8" s="450"/>
      <c r="CV8" s="450"/>
      <c r="CW8" s="450"/>
      <c r="CX8" s="450"/>
      <c r="CY8" s="450"/>
      <c r="CZ8" s="450"/>
      <c r="DA8" s="451"/>
      <c r="DB8" s="449">
        <v>0.44557999999999998</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5381733</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11600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2438316</v>
      </c>
      <c r="BO9" s="431"/>
      <c r="BP9" s="431"/>
      <c r="BQ9" s="431"/>
      <c r="BR9" s="431"/>
      <c r="BS9" s="431"/>
      <c r="BT9" s="431"/>
      <c r="BU9" s="432"/>
      <c r="BV9" s="430">
        <v>2245230</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24.8</v>
      </c>
      <c r="CU9" s="437"/>
      <c r="CV9" s="437"/>
      <c r="CW9" s="437"/>
      <c r="CX9" s="437"/>
      <c r="CY9" s="437"/>
      <c r="CZ9" s="437"/>
      <c r="DA9" s="438"/>
      <c r="DB9" s="436">
        <v>25.3</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5506419</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10400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13989226</v>
      </c>
      <c r="BO10" s="431"/>
      <c r="BP10" s="431"/>
      <c r="BQ10" s="431"/>
      <c r="BR10" s="431"/>
      <c r="BS10" s="431"/>
      <c r="BT10" s="431"/>
      <c r="BU10" s="432"/>
      <c r="BV10" s="430">
        <v>8041559</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98</v>
      </c>
      <c r="AJ11" s="446"/>
      <c r="AK11" s="446"/>
      <c r="AL11" s="446"/>
      <c r="AM11" s="446"/>
      <c r="AN11" s="446"/>
      <c r="AO11" s="446"/>
      <c r="AP11" s="447"/>
      <c r="AQ11" s="445">
        <v>9000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8000000</v>
      </c>
      <c r="BO11" s="431"/>
      <c r="BP11" s="431"/>
      <c r="BQ11" s="431"/>
      <c r="BR11" s="431"/>
      <c r="BS11" s="431"/>
      <c r="BT11" s="431"/>
      <c r="BU11" s="432"/>
      <c r="BV11" s="430">
        <v>8000000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5304413</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8871302</v>
      </c>
      <c r="BO12" s="431"/>
      <c r="BP12" s="431"/>
      <c r="BQ12" s="431"/>
      <c r="BR12" s="431"/>
      <c r="BS12" s="431"/>
      <c r="BT12" s="431"/>
      <c r="BU12" s="432"/>
      <c r="BV12" s="430">
        <v>8783419</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128</v>
      </c>
      <c r="CU12" s="503"/>
      <c r="CV12" s="503"/>
      <c r="CW12" s="503"/>
      <c r="CX12" s="503"/>
      <c r="CY12" s="503"/>
      <c r="CZ12" s="503"/>
      <c r="DA12" s="504"/>
      <c r="DB12" s="502" t="s">
        <v>119</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5268352</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15556240</v>
      </c>
      <c r="BO13" s="431"/>
      <c r="BP13" s="431"/>
      <c r="BQ13" s="431"/>
      <c r="BR13" s="431"/>
      <c r="BS13" s="431"/>
      <c r="BT13" s="431"/>
      <c r="BU13" s="432"/>
      <c r="BV13" s="430">
        <v>9503370</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20.9</v>
      </c>
      <c r="CU13" s="437"/>
      <c r="CV13" s="437"/>
      <c r="CW13" s="437"/>
      <c r="CX13" s="437"/>
      <c r="CY13" s="437"/>
      <c r="CZ13" s="437"/>
      <c r="DA13" s="438"/>
      <c r="DB13" s="436">
        <v>21.1</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5339539</v>
      </c>
      <c r="S14" s="546"/>
      <c r="T14" s="546"/>
      <c r="U14" s="546"/>
      <c r="V14" s="547"/>
      <c r="W14" s="472"/>
      <c r="X14" s="473"/>
      <c r="Y14" s="474"/>
      <c r="Z14" s="499" t="s">
        <v>133</v>
      </c>
      <c r="AA14" s="500"/>
      <c r="AB14" s="500"/>
      <c r="AC14" s="500"/>
      <c r="AD14" s="500"/>
      <c r="AE14" s="500"/>
      <c r="AF14" s="500"/>
      <c r="AG14" s="500"/>
      <c r="AH14" s="501"/>
      <c r="AI14" s="445">
        <v>17583</v>
      </c>
      <c r="AJ14" s="446"/>
      <c r="AK14" s="446"/>
      <c r="AL14" s="446"/>
      <c r="AM14" s="447"/>
      <c r="AN14" s="445">
        <v>57549159</v>
      </c>
      <c r="AO14" s="446"/>
      <c r="AP14" s="446"/>
      <c r="AQ14" s="446"/>
      <c r="AR14" s="446"/>
      <c r="AS14" s="447"/>
      <c r="AT14" s="445">
        <v>3273</v>
      </c>
      <c r="AU14" s="446"/>
      <c r="AV14" s="446"/>
      <c r="AW14" s="446"/>
      <c r="AX14" s="446"/>
      <c r="AY14" s="448"/>
      <c r="AZ14" s="439" t="s">
        <v>134</v>
      </c>
      <c r="BA14" s="440"/>
      <c r="BB14" s="440"/>
      <c r="BC14" s="440"/>
      <c r="BD14" s="440"/>
      <c r="BE14" s="440"/>
      <c r="BF14" s="440"/>
      <c r="BG14" s="440"/>
      <c r="BH14" s="440"/>
      <c r="BI14" s="440"/>
      <c r="BJ14" s="440"/>
      <c r="BK14" s="440"/>
      <c r="BL14" s="440"/>
      <c r="BM14" s="441"/>
      <c r="BN14" s="418">
        <v>508956881</v>
      </c>
      <c r="BO14" s="419"/>
      <c r="BP14" s="419"/>
      <c r="BQ14" s="419"/>
      <c r="BR14" s="419"/>
      <c r="BS14" s="419"/>
      <c r="BT14" s="419"/>
      <c r="BU14" s="420"/>
      <c r="BV14" s="418">
        <v>495617525</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323.5</v>
      </c>
      <c r="CU14" s="540"/>
      <c r="CV14" s="540"/>
      <c r="CW14" s="540"/>
      <c r="CX14" s="540"/>
      <c r="CY14" s="540"/>
      <c r="CZ14" s="540"/>
      <c r="DA14" s="541"/>
      <c r="DB14" s="539">
        <v>322.2</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136</v>
      </c>
      <c r="N15" s="525"/>
      <c r="O15" s="525"/>
      <c r="P15" s="525"/>
      <c r="Q15" s="526"/>
      <c r="R15" s="545">
        <v>5307813</v>
      </c>
      <c r="S15" s="546"/>
      <c r="T15" s="546"/>
      <c r="U15" s="546"/>
      <c r="V15" s="547"/>
      <c r="W15" s="472"/>
      <c r="X15" s="473"/>
      <c r="Y15" s="474"/>
      <c r="Z15" s="499" t="s">
        <v>137</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138</v>
      </c>
      <c r="AU15" s="446"/>
      <c r="AV15" s="446"/>
      <c r="AW15" s="446"/>
      <c r="AX15" s="446"/>
      <c r="AY15" s="448"/>
      <c r="AZ15" s="427" t="s">
        <v>139</v>
      </c>
      <c r="BA15" s="428"/>
      <c r="BB15" s="428"/>
      <c r="BC15" s="428"/>
      <c r="BD15" s="428"/>
      <c r="BE15" s="428"/>
      <c r="BF15" s="428"/>
      <c r="BG15" s="428"/>
      <c r="BH15" s="428"/>
      <c r="BI15" s="428"/>
      <c r="BJ15" s="428"/>
      <c r="BK15" s="428"/>
      <c r="BL15" s="428"/>
      <c r="BM15" s="429"/>
      <c r="BN15" s="430">
        <v>1110618156</v>
      </c>
      <c r="BO15" s="431"/>
      <c r="BP15" s="431"/>
      <c r="BQ15" s="431"/>
      <c r="BR15" s="431"/>
      <c r="BS15" s="431"/>
      <c r="BT15" s="431"/>
      <c r="BU15" s="432"/>
      <c r="BV15" s="430">
        <v>1116360458</v>
      </c>
      <c r="BW15" s="431"/>
      <c r="BX15" s="431"/>
      <c r="BY15" s="431"/>
      <c r="BZ15" s="431"/>
      <c r="CA15" s="431"/>
      <c r="CB15" s="431"/>
      <c r="CC15" s="432"/>
      <c r="CD15" s="550" t="s">
        <v>140</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141</v>
      </c>
      <c r="M16" s="559"/>
      <c r="N16" s="559"/>
      <c r="O16" s="559"/>
      <c r="P16" s="559"/>
      <c r="Q16" s="560"/>
      <c r="R16" s="556" t="s">
        <v>142</v>
      </c>
      <c r="S16" s="557"/>
      <c r="T16" s="557"/>
      <c r="U16" s="557"/>
      <c r="V16" s="558"/>
      <c r="W16" s="472"/>
      <c r="X16" s="473"/>
      <c r="Y16" s="474"/>
      <c r="Z16" s="499" t="s">
        <v>143</v>
      </c>
      <c r="AA16" s="500"/>
      <c r="AB16" s="500"/>
      <c r="AC16" s="500"/>
      <c r="AD16" s="500"/>
      <c r="AE16" s="500"/>
      <c r="AF16" s="500"/>
      <c r="AG16" s="500"/>
      <c r="AH16" s="501"/>
      <c r="AI16" s="445">
        <v>182</v>
      </c>
      <c r="AJ16" s="446"/>
      <c r="AK16" s="446"/>
      <c r="AL16" s="446"/>
      <c r="AM16" s="447"/>
      <c r="AN16" s="445">
        <v>607880</v>
      </c>
      <c r="AO16" s="446"/>
      <c r="AP16" s="446"/>
      <c r="AQ16" s="446"/>
      <c r="AR16" s="446"/>
      <c r="AS16" s="447"/>
      <c r="AT16" s="445">
        <v>3340</v>
      </c>
      <c r="AU16" s="446"/>
      <c r="AV16" s="446"/>
      <c r="AW16" s="446"/>
      <c r="AX16" s="446"/>
      <c r="AY16" s="448"/>
      <c r="AZ16" s="427" t="s">
        <v>144</v>
      </c>
      <c r="BA16" s="428"/>
      <c r="BB16" s="428"/>
      <c r="BC16" s="428"/>
      <c r="BD16" s="428"/>
      <c r="BE16" s="428"/>
      <c r="BF16" s="428"/>
      <c r="BG16" s="428"/>
      <c r="BH16" s="428"/>
      <c r="BI16" s="428"/>
      <c r="BJ16" s="428"/>
      <c r="BK16" s="428"/>
      <c r="BL16" s="428"/>
      <c r="BM16" s="429"/>
      <c r="BN16" s="430">
        <v>644700838</v>
      </c>
      <c r="BO16" s="431"/>
      <c r="BP16" s="431"/>
      <c r="BQ16" s="431"/>
      <c r="BR16" s="431"/>
      <c r="BS16" s="431"/>
      <c r="BT16" s="431"/>
      <c r="BU16" s="432"/>
      <c r="BV16" s="430">
        <v>627242227</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145</v>
      </c>
      <c r="N17" s="554"/>
      <c r="O17" s="554"/>
      <c r="P17" s="554"/>
      <c r="Q17" s="555"/>
      <c r="R17" s="556" t="s">
        <v>146</v>
      </c>
      <c r="S17" s="557"/>
      <c r="T17" s="557"/>
      <c r="U17" s="557"/>
      <c r="V17" s="558"/>
      <c r="W17" s="472"/>
      <c r="X17" s="473"/>
      <c r="Y17" s="474"/>
      <c r="Z17" s="499" t="s">
        <v>147</v>
      </c>
      <c r="AA17" s="500"/>
      <c r="AB17" s="500"/>
      <c r="AC17" s="500"/>
      <c r="AD17" s="500"/>
      <c r="AE17" s="500"/>
      <c r="AF17" s="500"/>
      <c r="AG17" s="500"/>
      <c r="AH17" s="501"/>
      <c r="AI17" s="445">
        <v>10672</v>
      </c>
      <c r="AJ17" s="446"/>
      <c r="AK17" s="446"/>
      <c r="AL17" s="446"/>
      <c r="AM17" s="447"/>
      <c r="AN17" s="445">
        <v>33776880</v>
      </c>
      <c r="AO17" s="446"/>
      <c r="AP17" s="446"/>
      <c r="AQ17" s="446"/>
      <c r="AR17" s="446"/>
      <c r="AS17" s="447"/>
      <c r="AT17" s="445">
        <v>3165</v>
      </c>
      <c r="AU17" s="446"/>
      <c r="AV17" s="446"/>
      <c r="AW17" s="446"/>
      <c r="AX17" s="446"/>
      <c r="AY17" s="448"/>
      <c r="AZ17" s="427" t="s">
        <v>148</v>
      </c>
      <c r="BA17" s="428"/>
      <c r="BB17" s="428"/>
      <c r="BC17" s="428"/>
      <c r="BD17" s="428"/>
      <c r="BE17" s="428"/>
      <c r="BF17" s="428"/>
      <c r="BG17" s="428"/>
      <c r="BH17" s="428"/>
      <c r="BI17" s="428"/>
      <c r="BJ17" s="428"/>
      <c r="BK17" s="428"/>
      <c r="BL17" s="428"/>
      <c r="BM17" s="429"/>
      <c r="BN17" s="430">
        <v>1341288425</v>
      </c>
      <c r="BO17" s="431"/>
      <c r="BP17" s="431"/>
      <c r="BQ17" s="431"/>
      <c r="BR17" s="431"/>
      <c r="BS17" s="431"/>
      <c r="BT17" s="431"/>
      <c r="BU17" s="432"/>
      <c r="BV17" s="430">
        <v>1350219822</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149</v>
      </c>
      <c r="C18" s="413"/>
      <c r="D18" s="413"/>
      <c r="E18" s="413"/>
      <c r="F18" s="413"/>
      <c r="G18" s="413"/>
      <c r="H18" s="413"/>
      <c r="I18" s="413"/>
      <c r="J18" s="413"/>
      <c r="K18" s="561"/>
      <c r="L18" s="562">
        <v>83424</v>
      </c>
      <c r="M18" s="563"/>
      <c r="N18" s="563"/>
      <c r="O18" s="563"/>
      <c r="P18" s="563"/>
      <c r="Q18" s="563"/>
      <c r="R18" s="563"/>
      <c r="S18" s="563"/>
      <c r="T18" s="563"/>
      <c r="U18" s="563"/>
      <c r="V18" s="563"/>
      <c r="W18" s="472"/>
      <c r="X18" s="473"/>
      <c r="Y18" s="474"/>
      <c r="Z18" s="499" t="s">
        <v>150</v>
      </c>
      <c r="AA18" s="500"/>
      <c r="AB18" s="500"/>
      <c r="AC18" s="500"/>
      <c r="AD18" s="500"/>
      <c r="AE18" s="500"/>
      <c r="AF18" s="500"/>
      <c r="AG18" s="500"/>
      <c r="AH18" s="501"/>
      <c r="AI18" s="445">
        <v>34946</v>
      </c>
      <c r="AJ18" s="446"/>
      <c r="AK18" s="446"/>
      <c r="AL18" s="446"/>
      <c r="AM18" s="447"/>
      <c r="AN18" s="445">
        <v>130432328</v>
      </c>
      <c r="AO18" s="446"/>
      <c r="AP18" s="446"/>
      <c r="AQ18" s="446"/>
      <c r="AR18" s="446"/>
      <c r="AS18" s="447"/>
      <c r="AT18" s="445">
        <v>3732</v>
      </c>
      <c r="AU18" s="446"/>
      <c r="AV18" s="446"/>
      <c r="AW18" s="446"/>
      <c r="AX18" s="446"/>
      <c r="AY18" s="448"/>
      <c r="AZ18" s="530" t="s">
        <v>151</v>
      </c>
      <c r="BA18" s="531"/>
      <c r="BB18" s="531"/>
      <c r="BC18" s="531"/>
      <c r="BD18" s="531"/>
      <c r="BE18" s="531"/>
      <c r="BF18" s="531"/>
      <c r="BG18" s="531"/>
      <c r="BH18" s="531"/>
      <c r="BI18" s="531"/>
      <c r="BJ18" s="531"/>
      <c r="BK18" s="531"/>
      <c r="BL18" s="531"/>
      <c r="BM18" s="532"/>
      <c r="BN18" s="564">
        <v>1558743631</v>
      </c>
      <c r="BO18" s="565"/>
      <c r="BP18" s="565"/>
      <c r="BQ18" s="565"/>
      <c r="BR18" s="565"/>
      <c r="BS18" s="565"/>
      <c r="BT18" s="565"/>
      <c r="BU18" s="566"/>
      <c r="BV18" s="564">
        <v>1592513872</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152</v>
      </c>
      <c r="C19" s="413"/>
      <c r="D19" s="413"/>
      <c r="E19" s="413"/>
      <c r="F19" s="413"/>
      <c r="G19" s="413"/>
      <c r="H19" s="413"/>
      <c r="I19" s="413"/>
      <c r="J19" s="413"/>
      <c r="K19" s="561"/>
      <c r="L19" s="562">
        <v>64</v>
      </c>
      <c r="M19" s="563"/>
      <c r="N19" s="563"/>
      <c r="O19" s="563"/>
      <c r="P19" s="563"/>
      <c r="Q19" s="563"/>
      <c r="R19" s="563"/>
      <c r="S19" s="563"/>
      <c r="T19" s="563"/>
      <c r="U19" s="563"/>
      <c r="V19" s="563"/>
      <c r="W19" s="472"/>
      <c r="X19" s="473"/>
      <c r="Y19" s="474"/>
      <c r="Z19" s="499" t="s">
        <v>153</v>
      </c>
      <c r="AA19" s="500"/>
      <c r="AB19" s="500"/>
      <c r="AC19" s="500"/>
      <c r="AD19" s="500"/>
      <c r="AE19" s="500"/>
      <c r="AF19" s="500"/>
      <c r="AG19" s="500"/>
      <c r="AH19" s="501"/>
      <c r="AI19" s="445" t="s">
        <v>119</v>
      </c>
      <c r="AJ19" s="446"/>
      <c r="AK19" s="446"/>
      <c r="AL19" s="446"/>
      <c r="AM19" s="447"/>
      <c r="AN19" s="445" t="s">
        <v>138</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5805273006</v>
      </c>
      <c r="BO19" s="419"/>
      <c r="BP19" s="419"/>
      <c r="BQ19" s="419"/>
      <c r="BR19" s="419"/>
      <c r="BS19" s="419"/>
      <c r="BT19" s="419"/>
      <c r="BU19" s="420"/>
      <c r="BV19" s="418">
        <v>5805084481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155</v>
      </c>
      <c r="C20" s="413"/>
      <c r="D20" s="413"/>
      <c r="E20" s="413"/>
      <c r="F20" s="413"/>
      <c r="G20" s="413"/>
      <c r="H20" s="413"/>
      <c r="I20" s="413"/>
      <c r="J20" s="413"/>
      <c r="K20" s="561"/>
      <c r="L20" s="562">
        <v>2444810</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63201</v>
      </c>
      <c r="AJ20" s="446"/>
      <c r="AK20" s="446"/>
      <c r="AL20" s="446"/>
      <c r="AM20" s="447"/>
      <c r="AN20" s="445">
        <v>221758367</v>
      </c>
      <c r="AO20" s="446"/>
      <c r="AP20" s="446"/>
      <c r="AQ20" s="446"/>
      <c r="AR20" s="446"/>
      <c r="AS20" s="447"/>
      <c r="AT20" s="445">
        <v>3509</v>
      </c>
      <c r="AU20" s="446"/>
      <c r="AV20" s="446"/>
      <c r="AW20" s="446"/>
      <c r="AX20" s="446"/>
      <c r="AY20" s="448"/>
      <c r="AZ20" s="530" t="s">
        <v>157</v>
      </c>
      <c r="BA20" s="531"/>
      <c r="BB20" s="531"/>
      <c r="BC20" s="531"/>
      <c r="BD20" s="531"/>
      <c r="BE20" s="531"/>
      <c r="BF20" s="531"/>
      <c r="BG20" s="531"/>
      <c r="BH20" s="531"/>
      <c r="BI20" s="531"/>
      <c r="BJ20" s="531"/>
      <c r="BK20" s="531"/>
      <c r="BL20" s="531"/>
      <c r="BM20" s="532"/>
      <c r="BN20" s="564">
        <v>1176275819</v>
      </c>
      <c r="BO20" s="565"/>
      <c r="BP20" s="565"/>
      <c r="BQ20" s="565"/>
      <c r="BR20" s="565"/>
      <c r="BS20" s="565"/>
      <c r="BT20" s="565"/>
      <c r="BU20" s="566"/>
      <c r="BV20" s="564">
        <v>1235106136</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99</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147191627</v>
      </c>
      <c r="BO21" s="419"/>
      <c r="BP21" s="419"/>
      <c r="BQ21" s="419"/>
      <c r="BR21" s="419"/>
      <c r="BS21" s="419"/>
      <c r="BT21" s="419"/>
      <c r="BU21" s="420"/>
      <c r="BV21" s="418">
        <v>150023591</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7228155</v>
      </c>
      <c r="BO22" s="431"/>
      <c r="BP22" s="431"/>
      <c r="BQ22" s="431"/>
      <c r="BR22" s="431"/>
      <c r="BS22" s="431"/>
      <c r="BT22" s="431"/>
      <c r="BU22" s="432"/>
      <c r="BV22" s="430">
        <v>6717766</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14028973</v>
      </c>
      <c r="BO23" s="431"/>
      <c r="BP23" s="431"/>
      <c r="BQ23" s="431"/>
      <c r="BR23" s="431"/>
      <c r="BS23" s="431"/>
      <c r="BT23" s="431"/>
      <c r="BU23" s="432"/>
      <c r="BV23" s="430">
        <v>15028973</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t="s">
        <v>128</v>
      </c>
      <c r="BO24" s="565"/>
      <c r="BP24" s="565"/>
      <c r="BQ24" s="565"/>
      <c r="BR24" s="565"/>
      <c r="BS24" s="565"/>
      <c r="BT24" s="565"/>
      <c r="BU24" s="566"/>
      <c r="BV24" s="564" t="s">
        <v>128</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163</v>
      </c>
      <c r="BA25" s="574"/>
      <c r="BB25" s="574"/>
      <c r="BC25" s="575"/>
      <c r="BD25" s="439" t="s">
        <v>45</v>
      </c>
      <c r="BE25" s="440"/>
      <c r="BF25" s="440"/>
      <c r="BG25" s="440"/>
      <c r="BH25" s="440"/>
      <c r="BI25" s="440"/>
      <c r="BJ25" s="440"/>
      <c r="BK25" s="440"/>
      <c r="BL25" s="440"/>
      <c r="BM25" s="441"/>
      <c r="BN25" s="418">
        <v>14992472</v>
      </c>
      <c r="BO25" s="419"/>
      <c r="BP25" s="419"/>
      <c r="BQ25" s="419"/>
      <c r="BR25" s="419"/>
      <c r="BS25" s="419"/>
      <c r="BT25" s="419"/>
      <c r="BU25" s="420"/>
      <c r="BV25" s="418">
        <v>9874548</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164</v>
      </c>
      <c r="BE26" s="428"/>
      <c r="BF26" s="428"/>
      <c r="BG26" s="428"/>
      <c r="BH26" s="428"/>
      <c r="BI26" s="428"/>
      <c r="BJ26" s="428"/>
      <c r="BK26" s="428"/>
      <c r="BL26" s="428"/>
      <c r="BM26" s="429"/>
      <c r="BN26" s="430">
        <v>17135944</v>
      </c>
      <c r="BO26" s="431"/>
      <c r="BP26" s="431"/>
      <c r="BQ26" s="431"/>
      <c r="BR26" s="431"/>
      <c r="BS26" s="431"/>
      <c r="BT26" s="431"/>
      <c r="BU26" s="432"/>
      <c r="BV26" s="430">
        <v>25131532</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64817258</v>
      </c>
      <c r="BO27" s="565"/>
      <c r="BP27" s="565"/>
      <c r="BQ27" s="565"/>
      <c r="BR27" s="565"/>
      <c r="BS27" s="565"/>
      <c r="BT27" s="565"/>
      <c r="BU27" s="566"/>
      <c r="BV27" s="564">
        <v>67928951</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171</v>
      </c>
      <c r="D30" s="587"/>
      <c r="E30" s="459" t="s">
        <v>172</v>
      </c>
      <c r="F30" s="459"/>
      <c r="G30" s="459"/>
      <c r="H30" s="459"/>
      <c r="I30" s="459"/>
      <c r="J30" s="459"/>
      <c r="K30" s="459"/>
      <c r="L30" s="459"/>
      <c r="M30" s="459"/>
      <c r="N30" s="459"/>
      <c r="O30" s="459"/>
      <c r="P30" s="459"/>
      <c r="Q30" s="459"/>
      <c r="R30" s="459"/>
      <c r="S30" s="459"/>
      <c r="T30" s="175"/>
      <c r="U30" s="587" t="s">
        <v>173</v>
      </c>
      <c r="V30" s="587"/>
      <c r="W30" s="459" t="s">
        <v>172</v>
      </c>
      <c r="X30" s="459"/>
      <c r="Y30" s="459"/>
      <c r="Z30" s="459"/>
      <c r="AA30" s="459"/>
      <c r="AB30" s="459"/>
      <c r="AC30" s="459"/>
      <c r="AD30" s="459"/>
      <c r="AE30" s="459"/>
      <c r="AF30" s="459"/>
      <c r="AG30" s="459"/>
      <c r="AH30" s="459"/>
      <c r="AI30" s="459"/>
      <c r="AJ30" s="459"/>
      <c r="AK30" s="459"/>
      <c r="AL30" s="175"/>
      <c r="AM30" s="587" t="s">
        <v>171</v>
      </c>
      <c r="AN30" s="587"/>
      <c r="AO30" s="459" t="s">
        <v>172</v>
      </c>
      <c r="AP30" s="459"/>
      <c r="AQ30" s="459"/>
      <c r="AR30" s="459"/>
      <c r="AS30" s="459"/>
      <c r="AT30" s="459"/>
      <c r="AU30" s="459"/>
      <c r="AV30" s="459"/>
      <c r="AW30" s="459"/>
      <c r="AX30" s="459"/>
      <c r="AY30" s="459"/>
      <c r="AZ30" s="459"/>
      <c r="BA30" s="459"/>
      <c r="BB30" s="459"/>
      <c r="BC30" s="459"/>
      <c r="BD30" s="200"/>
      <c r="BE30" s="587" t="s">
        <v>171</v>
      </c>
      <c r="BF30" s="587"/>
      <c r="BG30" s="459" t="s">
        <v>174</v>
      </c>
      <c r="BH30" s="459"/>
      <c r="BI30" s="459"/>
      <c r="BJ30" s="459"/>
      <c r="BK30" s="459"/>
      <c r="BL30" s="459"/>
      <c r="BM30" s="459"/>
      <c r="BN30" s="459"/>
      <c r="BO30" s="459"/>
      <c r="BP30" s="459"/>
      <c r="BQ30" s="459"/>
      <c r="BR30" s="459"/>
      <c r="BS30" s="459"/>
      <c r="BT30" s="459"/>
      <c r="BU30" s="459"/>
      <c r="BV30" s="201"/>
      <c r="BW30" s="587" t="s">
        <v>171</v>
      </c>
      <c r="BX30" s="587"/>
      <c r="BY30" s="459" t="s">
        <v>175</v>
      </c>
      <c r="BZ30" s="459"/>
      <c r="CA30" s="459"/>
      <c r="CB30" s="459"/>
      <c r="CC30" s="459"/>
      <c r="CD30" s="459"/>
      <c r="CE30" s="459"/>
      <c r="CF30" s="459"/>
      <c r="CG30" s="459"/>
      <c r="CH30" s="459"/>
      <c r="CI30" s="459"/>
      <c r="CJ30" s="459"/>
      <c r="CK30" s="459"/>
      <c r="CL30" s="459"/>
      <c r="CM30" s="459"/>
      <c r="CN30" s="175"/>
      <c r="CO30" s="587" t="s">
        <v>176</v>
      </c>
      <c r="CP30" s="587"/>
      <c r="CQ30" s="459" t="s">
        <v>177</v>
      </c>
      <c r="CR30" s="459"/>
      <c r="CS30" s="459"/>
      <c r="CT30" s="459"/>
      <c r="CU30" s="459"/>
      <c r="CV30" s="459"/>
      <c r="CW30" s="459"/>
      <c r="CX30" s="459"/>
      <c r="CY30" s="459"/>
      <c r="CZ30" s="459"/>
      <c r="DA30" s="459"/>
      <c r="DB30" s="459"/>
      <c r="DC30" s="459"/>
      <c r="DD30" s="459"/>
      <c r="DE30" s="459"/>
      <c r="DF30" s="175"/>
      <c r="DG30" s="584" t="s">
        <v>178</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199"/>
      <c r="AM31" s="585">
        <f>IF(AO31="","",MAX(C31:D40,U31:V40)+1)</f>
        <v>13</v>
      </c>
      <c r="AN31" s="585"/>
      <c r="AO31" s="586" t="str">
        <f>IF('各会計、関係団体の財政状況及び健全化判断比率'!B30="","",'各会計、関係団体の財政状況及び健全化判断比率'!B30)</f>
        <v>電気事業会計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公共下水道事業特別会計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18</v>
      </c>
      <c r="BX31" s="585"/>
      <c r="BY31" s="586" t="str">
        <f>IF('各会計、関係団体の財政状況及び健全化判断比率'!B68="","",'各会計、関係団体の財政状況及び健全化判断比率'!B68)</f>
        <v>苫小牧港管理組合(一般会計)</v>
      </c>
      <c r="BZ31" s="586"/>
      <c r="CA31" s="586"/>
      <c r="CB31" s="586"/>
      <c r="CC31" s="586"/>
      <c r="CD31" s="586"/>
      <c r="CE31" s="586"/>
      <c r="CF31" s="586"/>
      <c r="CG31" s="586"/>
      <c r="CH31" s="586"/>
      <c r="CI31" s="586"/>
      <c r="CJ31" s="586"/>
      <c r="CK31" s="586"/>
      <c r="CL31" s="586"/>
      <c r="CM31" s="586"/>
      <c r="CN31" s="199"/>
      <c r="CO31" s="585">
        <f>IF(CQ31="","",MAX(C31:D40,U31:V40,AM31:AN40,BE31:BF40,BW31:BX40)+1)</f>
        <v>24</v>
      </c>
      <c r="CP31" s="585"/>
      <c r="CQ31" s="586" t="str">
        <f>IF('各会計、関係団体の財政状況及び健全化判断比率'!BS7="","",'各会計、関係団体の財政状況及び健全化判断比率'!BS7)</f>
        <v>（公社）北海道私学振興基金協会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公債管理特別会計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地方競馬特別会計</v>
      </c>
      <c r="X32" s="586"/>
      <c r="Y32" s="586"/>
      <c r="Z32" s="586"/>
      <c r="AA32" s="586"/>
      <c r="AB32" s="586"/>
      <c r="AC32" s="586"/>
      <c r="AD32" s="586"/>
      <c r="AE32" s="586"/>
      <c r="AF32" s="586"/>
      <c r="AG32" s="586"/>
      <c r="AH32" s="586"/>
      <c r="AI32" s="586"/>
      <c r="AJ32" s="586"/>
      <c r="AK32" s="586"/>
      <c r="AL32" s="199"/>
      <c r="AM32" s="585">
        <f t="shared" ref="AM32:AM40" si="1">IF(AO32="","",AM31+1)</f>
        <v>14</v>
      </c>
      <c r="AN32" s="585"/>
      <c r="AO32" s="586" t="str">
        <f>IF('各会計、関係団体の財政状況及び健全化判断比率'!B31="","",'各会計、関係団体の財政状況及び健全化判断比率'!B31)</f>
        <v>工業用水道事業会計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流域下水道事業特別会計</v>
      </c>
      <c r="BH32" s="586"/>
      <c r="BI32" s="586"/>
      <c r="BJ32" s="586"/>
      <c r="BK32" s="586"/>
      <c r="BL32" s="586"/>
      <c r="BM32" s="586"/>
      <c r="BN32" s="586"/>
      <c r="BO32" s="586"/>
      <c r="BP32" s="586"/>
      <c r="BQ32" s="586"/>
      <c r="BR32" s="586"/>
      <c r="BS32" s="586"/>
      <c r="BT32" s="586"/>
      <c r="BU32" s="586"/>
      <c r="BV32" s="199"/>
      <c r="BW32" s="585">
        <f t="shared" ref="BW32:BW40" si="3">IF(BY32="","",BW31+1)</f>
        <v>19</v>
      </c>
      <c r="BX32" s="585"/>
      <c r="BY32" s="586" t="str">
        <f>IF('各会計、関係団体の財政状況及び健全化判断比率'!B69="","",'各会計、関係団体の財政状況及び健全化判断比率'!B69)</f>
        <v>苫小牧港管理組合(港湾整備事業特別会計)</v>
      </c>
      <c r="BZ32" s="586"/>
      <c r="CA32" s="586"/>
      <c r="CB32" s="586"/>
      <c r="CC32" s="586"/>
      <c r="CD32" s="586"/>
      <c r="CE32" s="586"/>
      <c r="CF32" s="586"/>
      <c r="CG32" s="586"/>
      <c r="CH32" s="586"/>
      <c r="CI32" s="586"/>
      <c r="CJ32" s="586"/>
      <c r="CK32" s="586"/>
      <c r="CL32" s="586"/>
      <c r="CM32" s="586"/>
      <c r="CN32" s="199"/>
      <c r="CO32" s="585">
        <f t="shared" ref="CO32:CO40" si="4">IF(CQ32="","",CO31+1)</f>
        <v>25</v>
      </c>
      <c r="CP32" s="585"/>
      <c r="CQ32" s="586" t="str">
        <f>IF('各会計、関係団体の財政状況及び健全化判断比率'!BS8="","",'各会計、関係団体の財政状況及び健全化判断比率'!BS8)</f>
        <v>（公財）新千歳空港周辺環境整備財団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母子父子寡婦福祉資金貸付事業特別会計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15</v>
      </c>
      <c r="AN33" s="585"/>
      <c r="AO33" s="586" t="str">
        <f>IF('各会計、関係団体の財政状況及び健全化判断比率'!B32="","",'各会計、関係団体の財政状況及び健全化判断比率'!B32)</f>
        <v>病院事業会計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f t="shared" si="3"/>
        <v>20</v>
      </c>
      <c r="BX33" s="585"/>
      <c r="BY33" s="586" t="str">
        <f>IF('各会計、関係団体の財政状況及び健全化判断比率'!B70="","",'各会計、関係団体の財政状況及び健全化判断比率'!B70)</f>
        <v>石狩湾新港管理組合(一般会計)</v>
      </c>
      <c r="BZ33" s="586"/>
      <c r="CA33" s="586"/>
      <c r="CB33" s="586"/>
      <c r="CC33" s="586"/>
      <c r="CD33" s="586"/>
      <c r="CE33" s="586"/>
      <c r="CF33" s="586"/>
      <c r="CG33" s="586"/>
      <c r="CH33" s="586"/>
      <c r="CI33" s="586"/>
      <c r="CJ33" s="586"/>
      <c r="CK33" s="586"/>
      <c r="CL33" s="586"/>
      <c r="CM33" s="586"/>
      <c r="CN33" s="199"/>
      <c r="CO33" s="585">
        <f t="shared" si="4"/>
        <v>26</v>
      </c>
      <c r="CP33" s="585"/>
      <c r="CQ33" s="586" t="str">
        <f>IF('各会計、関係団体の財政状況及び健全化判断比率'!BS9="","",'各会計、関係団体の財政状況及び健全化判断比率'!BS9)</f>
        <v>（公財）北海道文化財団</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中小企業近代化資金貸付事業特別会計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f t="shared" si="3"/>
        <v>21</v>
      </c>
      <c r="BX34" s="585"/>
      <c r="BY34" s="586" t="str">
        <f>IF('各会計、関係団体の財政状況及び健全化判断比率'!B71="","",'各会計、関係団体の財政状況及び健全化判断比率'!B71)</f>
        <v>石狩湾新港管理組合(港湾整備事業特別会計)</v>
      </c>
      <c r="BZ34" s="586"/>
      <c r="CA34" s="586"/>
      <c r="CB34" s="586"/>
      <c r="CC34" s="586"/>
      <c r="CD34" s="586"/>
      <c r="CE34" s="586"/>
      <c r="CF34" s="586"/>
      <c r="CG34" s="586"/>
      <c r="CH34" s="586"/>
      <c r="CI34" s="586"/>
      <c r="CJ34" s="586"/>
      <c r="CK34" s="586"/>
      <c r="CL34" s="586"/>
      <c r="CM34" s="586"/>
      <c r="CN34" s="199"/>
      <c r="CO34" s="585">
        <f t="shared" si="4"/>
        <v>27</v>
      </c>
      <c r="CP34" s="585"/>
      <c r="CQ34" s="586" t="str">
        <f>IF('各会計、関係団体の財政状況及び健全化判断比率'!BS10="","",'各会計、関係団体の財政状況及び健全化判断比率'!BS10)</f>
        <v>（公財）北海道地域医療振興財団</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苫小牧東部地域開発出資特別会計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f t="shared" si="3"/>
        <v>22</v>
      </c>
      <c r="BX35" s="585"/>
      <c r="BY35" s="586" t="str">
        <f>IF('各会計、関係団体の財政状況及び健全化判断比率'!B72="","",'各会計、関係団体の財政状況及び健全化判断比率'!B72)</f>
        <v>石狩東部広域水道企業団</v>
      </c>
      <c r="BZ35" s="586"/>
      <c r="CA35" s="586"/>
      <c r="CB35" s="586"/>
      <c r="CC35" s="586"/>
      <c r="CD35" s="586"/>
      <c r="CE35" s="586"/>
      <c r="CF35" s="586"/>
      <c r="CG35" s="586"/>
      <c r="CH35" s="586"/>
      <c r="CI35" s="586"/>
      <c r="CJ35" s="586"/>
      <c r="CK35" s="586"/>
      <c r="CL35" s="586"/>
      <c r="CM35" s="586"/>
      <c r="CN35" s="199"/>
      <c r="CO35" s="585">
        <f t="shared" si="4"/>
        <v>28</v>
      </c>
      <c r="CP35" s="585"/>
      <c r="CQ35" s="586" t="str">
        <f>IF('各会計、関係団体の財政状況及び健全化判断比率'!BS11="","",'各会計、関係団体の財政状況及び健全化判断比率'!BS11)</f>
        <v>（公財）北海道健康づくり財団</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石狩湾新港地域開発出資特別会計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f t="shared" si="3"/>
        <v>23</v>
      </c>
      <c r="BX36" s="585"/>
      <c r="BY36" s="586" t="str">
        <f>IF('各会計、関係団体の財政状況及び健全化判断比率'!B73="","",'各会計、関係団体の財政状況及び健全化判断比率'!B73)</f>
        <v>石狩西部広域水道企業団</v>
      </c>
      <c r="BZ36" s="586"/>
      <c r="CA36" s="586"/>
      <c r="CB36" s="586"/>
      <c r="CC36" s="586"/>
      <c r="CD36" s="586"/>
      <c r="CE36" s="586"/>
      <c r="CF36" s="586"/>
      <c r="CG36" s="586"/>
      <c r="CH36" s="586"/>
      <c r="CI36" s="586"/>
      <c r="CJ36" s="586"/>
      <c r="CK36" s="586"/>
      <c r="CL36" s="586"/>
      <c r="CM36" s="586"/>
      <c r="CN36" s="199"/>
      <c r="CO36" s="585">
        <f t="shared" si="4"/>
        <v>29</v>
      </c>
      <c r="CP36" s="585"/>
      <c r="CQ36" s="586" t="str">
        <f>IF('各会計、関係団体の財政状況及び健全化判断比率'!BS12="","",'各会計、関係団体の財政状況及び健全化判断比率'!BS12)</f>
        <v>（公財）北海道対がん協会</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就農支援資金貸付事業等特別会計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30</v>
      </c>
      <c r="CP37" s="585"/>
      <c r="CQ37" s="586" t="str">
        <f>IF('各会計、関係団体の財政状況及び健全化判断比率'!BS13="","",'各会計、関係団体の財政状況及び健全化判断比率'!BS13)</f>
        <v>（公財）北海道生活衛生営業指導センター</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沿岸漁業改善資金貸付事業特別会計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31</v>
      </c>
      <c r="CP38" s="585"/>
      <c r="CQ38" s="586" t="str">
        <f>IF('各会計、関係団体の財政状況及び健全化判断比率'!BS14="","",'各会計、関係団体の財政状況及び健全化判断比率'!BS14)</f>
        <v>（公財）北海道障がい者スポーツ協会</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林業・木材産業改善資金貸付事業特別会計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32</v>
      </c>
      <c r="CP39" s="585"/>
      <c r="CQ39" s="586" t="str">
        <f>IF('各会計、関係団体の財政状況及び健全化判断比率'!BS15="","",'各会計、関係団体の財政状況及び健全化判断比率'!BS15)</f>
        <v>（一社）北海道産炭地域振興センター</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道営住宅事業特別会計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33</v>
      </c>
      <c r="CP40" s="585"/>
      <c r="CQ40" s="586" t="str">
        <f>IF('各会計、関係団体の財政状況及び健全化判断比率'!BS16="","",'各会計、関係団体の財政状況及び健全化判断比率'!BS16)</f>
        <v>（一財）道北地域旭川地場産業振興センター</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179</v>
      </c>
      <c r="C43" s="157"/>
      <c r="D43" s="157"/>
      <c r="E43" s="157" t="s">
        <v>180</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181</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182</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183</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184</v>
      </c>
    </row>
    <row r="48" spans="1:119" x14ac:dyDescent="0.2">
      <c r="E48" s="159"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fUNVC0Lc41vvZaHSaZjV6TJ/wC/wZruNI45vHRUDGqTlvmR3d9WzqG2T/0egqHUm1woYbw6Q7TQ/G3HZ1Bhjqg==" saltValue="4JNPvBF/H2j4dbpnZfp4C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186</v>
      </c>
      <c r="DD1" s="590"/>
      <c r="DE1" s="590"/>
      <c r="DF1" s="590"/>
      <c r="DG1" s="590"/>
      <c r="DH1" s="590"/>
      <c r="DI1" s="591"/>
      <c r="DK1" s="589" t="s">
        <v>187</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190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191</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192</v>
      </c>
      <c r="S4" s="593"/>
      <c r="T4" s="593"/>
      <c r="U4" s="593"/>
      <c r="V4" s="593"/>
      <c r="W4" s="593"/>
      <c r="X4" s="593"/>
      <c r="Y4" s="594"/>
      <c r="Z4" s="592" t="s">
        <v>193</v>
      </c>
      <c r="AA4" s="593"/>
      <c r="AB4" s="593"/>
      <c r="AC4" s="594"/>
      <c r="AD4" s="592" t="s">
        <v>194</v>
      </c>
      <c r="AE4" s="593"/>
      <c r="AF4" s="593"/>
      <c r="AG4" s="593"/>
      <c r="AH4" s="593"/>
      <c r="AI4" s="593"/>
      <c r="AJ4" s="593"/>
      <c r="AK4" s="594"/>
      <c r="AL4" s="592" t="s">
        <v>193</v>
      </c>
      <c r="AM4" s="593"/>
      <c r="AN4" s="593"/>
      <c r="AO4" s="594"/>
      <c r="AP4" s="595" t="s">
        <v>195</v>
      </c>
      <c r="AQ4" s="595"/>
      <c r="AR4" s="595"/>
      <c r="AS4" s="595"/>
      <c r="AT4" s="595"/>
      <c r="AU4" s="595"/>
      <c r="AV4" s="595"/>
      <c r="AW4" s="595"/>
      <c r="AX4" s="595"/>
      <c r="AY4" s="595"/>
      <c r="AZ4" s="595"/>
      <c r="BA4" s="595"/>
      <c r="BB4" s="595"/>
      <c r="BC4" s="595"/>
      <c r="BD4" s="595" t="s">
        <v>196</v>
      </c>
      <c r="BE4" s="595"/>
      <c r="BF4" s="595"/>
      <c r="BG4" s="595"/>
      <c r="BH4" s="595"/>
      <c r="BI4" s="595"/>
      <c r="BJ4" s="595"/>
      <c r="BK4" s="595"/>
      <c r="BL4" s="595" t="s">
        <v>193</v>
      </c>
      <c r="BM4" s="595"/>
      <c r="BN4" s="595"/>
      <c r="BO4" s="595"/>
      <c r="BP4" s="595" t="s">
        <v>197</v>
      </c>
      <c r="BQ4" s="595"/>
      <c r="BR4" s="595"/>
      <c r="BS4" s="595"/>
      <c r="BT4" s="595"/>
      <c r="BU4" s="595"/>
      <c r="BV4" s="595"/>
      <c r="BW4" s="595"/>
      <c r="BY4" s="592" t="s">
        <v>198</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199</v>
      </c>
      <c r="C5" s="597"/>
      <c r="D5" s="597"/>
      <c r="E5" s="597"/>
      <c r="F5" s="597"/>
      <c r="G5" s="597"/>
      <c r="H5" s="597"/>
      <c r="I5" s="597"/>
      <c r="J5" s="597"/>
      <c r="K5" s="597"/>
      <c r="L5" s="597"/>
      <c r="M5" s="597"/>
      <c r="N5" s="597"/>
      <c r="O5" s="597"/>
      <c r="P5" s="597"/>
      <c r="Q5" s="598"/>
      <c r="R5" s="599">
        <v>675801112</v>
      </c>
      <c r="S5" s="600"/>
      <c r="T5" s="600"/>
      <c r="U5" s="600"/>
      <c r="V5" s="600"/>
      <c r="W5" s="600"/>
      <c r="X5" s="600"/>
      <c r="Y5" s="601"/>
      <c r="Z5" s="602">
        <v>28.4</v>
      </c>
      <c r="AA5" s="602"/>
      <c r="AB5" s="602"/>
      <c r="AC5" s="602"/>
      <c r="AD5" s="603">
        <v>541154770</v>
      </c>
      <c r="AE5" s="603"/>
      <c r="AF5" s="603"/>
      <c r="AG5" s="603"/>
      <c r="AH5" s="603"/>
      <c r="AI5" s="603"/>
      <c r="AJ5" s="603"/>
      <c r="AK5" s="603"/>
      <c r="AL5" s="604">
        <v>43.2</v>
      </c>
      <c r="AM5" s="605"/>
      <c r="AN5" s="605"/>
      <c r="AO5" s="606"/>
      <c r="AP5" s="596" t="s">
        <v>200</v>
      </c>
      <c r="AQ5" s="597"/>
      <c r="AR5" s="597"/>
      <c r="AS5" s="597"/>
      <c r="AT5" s="597"/>
      <c r="AU5" s="597"/>
      <c r="AV5" s="597"/>
      <c r="AW5" s="597"/>
      <c r="AX5" s="597"/>
      <c r="AY5" s="597"/>
      <c r="AZ5" s="597"/>
      <c r="BA5" s="597"/>
      <c r="BB5" s="597"/>
      <c r="BC5" s="598"/>
      <c r="BD5" s="610">
        <v>674905221</v>
      </c>
      <c r="BE5" s="611"/>
      <c r="BF5" s="611"/>
      <c r="BG5" s="611"/>
      <c r="BH5" s="611"/>
      <c r="BI5" s="611"/>
      <c r="BJ5" s="611"/>
      <c r="BK5" s="612"/>
      <c r="BL5" s="613">
        <v>99.9</v>
      </c>
      <c r="BM5" s="613"/>
      <c r="BN5" s="613"/>
      <c r="BO5" s="613"/>
      <c r="BP5" s="614">
        <v>2628977</v>
      </c>
      <c r="BQ5" s="614"/>
      <c r="BR5" s="614"/>
      <c r="BS5" s="614"/>
      <c r="BT5" s="614"/>
      <c r="BU5" s="614"/>
      <c r="BV5" s="614"/>
      <c r="BW5" s="618"/>
      <c r="BY5" s="592" t="s">
        <v>195</v>
      </c>
      <c r="BZ5" s="593"/>
      <c r="CA5" s="593"/>
      <c r="CB5" s="593"/>
      <c r="CC5" s="593"/>
      <c r="CD5" s="593"/>
      <c r="CE5" s="593"/>
      <c r="CF5" s="593"/>
      <c r="CG5" s="593"/>
      <c r="CH5" s="593"/>
      <c r="CI5" s="593"/>
      <c r="CJ5" s="593"/>
      <c r="CK5" s="593"/>
      <c r="CL5" s="594"/>
      <c r="CM5" s="592" t="s">
        <v>201</v>
      </c>
      <c r="CN5" s="593"/>
      <c r="CO5" s="593"/>
      <c r="CP5" s="593"/>
      <c r="CQ5" s="593"/>
      <c r="CR5" s="593"/>
      <c r="CS5" s="593"/>
      <c r="CT5" s="594"/>
      <c r="CU5" s="592" t="s">
        <v>193</v>
      </c>
      <c r="CV5" s="593"/>
      <c r="CW5" s="593"/>
      <c r="CX5" s="594"/>
      <c r="CY5" s="592" t="s">
        <v>202</v>
      </c>
      <c r="CZ5" s="593"/>
      <c r="DA5" s="593"/>
      <c r="DB5" s="593"/>
      <c r="DC5" s="593"/>
      <c r="DD5" s="593"/>
      <c r="DE5" s="593"/>
      <c r="DF5" s="593"/>
      <c r="DG5" s="593"/>
      <c r="DH5" s="593"/>
      <c r="DI5" s="593"/>
      <c r="DJ5" s="593"/>
      <c r="DK5" s="594"/>
      <c r="DL5" s="592" t="s">
        <v>203</v>
      </c>
      <c r="DM5" s="593"/>
      <c r="DN5" s="593"/>
      <c r="DO5" s="593"/>
      <c r="DP5" s="593"/>
      <c r="DQ5" s="593"/>
      <c r="DR5" s="593"/>
      <c r="DS5" s="593"/>
      <c r="DT5" s="593"/>
      <c r="DU5" s="593"/>
      <c r="DV5" s="593"/>
      <c r="DW5" s="593"/>
      <c r="DX5" s="594"/>
    </row>
    <row r="6" spans="2:138" ht="11.25" customHeight="1" x14ac:dyDescent="0.2">
      <c r="B6" s="607" t="s">
        <v>204</v>
      </c>
      <c r="C6" s="608"/>
      <c r="D6" s="608"/>
      <c r="E6" s="608"/>
      <c r="F6" s="608"/>
      <c r="G6" s="608"/>
      <c r="H6" s="608"/>
      <c r="I6" s="608"/>
      <c r="J6" s="608"/>
      <c r="K6" s="608"/>
      <c r="L6" s="608"/>
      <c r="M6" s="608"/>
      <c r="N6" s="608"/>
      <c r="O6" s="608"/>
      <c r="P6" s="608"/>
      <c r="Q6" s="609"/>
      <c r="R6" s="610">
        <v>99096347</v>
      </c>
      <c r="S6" s="611"/>
      <c r="T6" s="611"/>
      <c r="U6" s="611"/>
      <c r="V6" s="611"/>
      <c r="W6" s="611"/>
      <c r="X6" s="611"/>
      <c r="Y6" s="612"/>
      <c r="Z6" s="613">
        <v>4.2</v>
      </c>
      <c r="AA6" s="613"/>
      <c r="AB6" s="613"/>
      <c r="AC6" s="613"/>
      <c r="AD6" s="614">
        <v>99096347</v>
      </c>
      <c r="AE6" s="614"/>
      <c r="AF6" s="614"/>
      <c r="AG6" s="614"/>
      <c r="AH6" s="614"/>
      <c r="AI6" s="614"/>
      <c r="AJ6" s="614"/>
      <c r="AK6" s="614"/>
      <c r="AL6" s="615">
        <v>7.9</v>
      </c>
      <c r="AM6" s="616"/>
      <c r="AN6" s="616"/>
      <c r="AO6" s="617"/>
      <c r="AP6" s="607" t="s">
        <v>205</v>
      </c>
      <c r="AQ6" s="608"/>
      <c r="AR6" s="608"/>
      <c r="AS6" s="608"/>
      <c r="AT6" s="608"/>
      <c r="AU6" s="608"/>
      <c r="AV6" s="608"/>
      <c r="AW6" s="608"/>
      <c r="AX6" s="608"/>
      <c r="AY6" s="608"/>
      <c r="AZ6" s="608"/>
      <c r="BA6" s="608"/>
      <c r="BB6" s="608"/>
      <c r="BC6" s="609"/>
      <c r="BD6" s="610">
        <v>674005261</v>
      </c>
      <c r="BE6" s="611"/>
      <c r="BF6" s="611"/>
      <c r="BG6" s="611"/>
      <c r="BH6" s="611"/>
      <c r="BI6" s="611"/>
      <c r="BJ6" s="611"/>
      <c r="BK6" s="612"/>
      <c r="BL6" s="613">
        <v>99.7</v>
      </c>
      <c r="BM6" s="613"/>
      <c r="BN6" s="613"/>
      <c r="BO6" s="613"/>
      <c r="BP6" s="614">
        <v>2628977</v>
      </c>
      <c r="BQ6" s="614"/>
      <c r="BR6" s="614"/>
      <c r="BS6" s="614"/>
      <c r="BT6" s="614"/>
      <c r="BU6" s="614"/>
      <c r="BV6" s="614"/>
      <c r="BW6" s="618"/>
      <c r="BY6" s="596" t="s">
        <v>206</v>
      </c>
      <c r="BZ6" s="597"/>
      <c r="CA6" s="597"/>
      <c r="CB6" s="597"/>
      <c r="CC6" s="597"/>
      <c r="CD6" s="597"/>
      <c r="CE6" s="597"/>
      <c r="CF6" s="597"/>
      <c r="CG6" s="597"/>
      <c r="CH6" s="597"/>
      <c r="CI6" s="597"/>
      <c r="CJ6" s="597"/>
      <c r="CK6" s="597"/>
      <c r="CL6" s="598"/>
      <c r="CM6" s="610">
        <v>3175722</v>
      </c>
      <c r="CN6" s="611"/>
      <c r="CO6" s="611"/>
      <c r="CP6" s="611"/>
      <c r="CQ6" s="611"/>
      <c r="CR6" s="611"/>
      <c r="CS6" s="611"/>
      <c r="CT6" s="612"/>
      <c r="CU6" s="613">
        <v>0.1</v>
      </c>
      <c r="CV6" s="613"/>
      <c r="CW6" s="613"/>
      <c r="CX6" s="613"/>
      <c r="CY6" s="619" t="s">
        <v>207</v>
      </c>
      <c r="CZ6" s="611"/>
      <c r="DA6" s="611"/>
      <c r="DB6" s="611"/>
      <c r="DC6" s="611"/>
      <c r="DD6" s="611"/>
      <c r="DE6" s="611"/>
      <c r="DF6" s="611"/>
      <c r="DG6" s="611"/>
      <c r="DH6" s="611"/>
      <c r="DI6" s="611"/>
      <c r="DJ6" s="611"/>
      <c r="DK6" s="612"/>
      <c r="DL6" s="619">
        <v>3175538</v>
      </c>
      <c r="DM6" s="611"/>
      <c r="DN6" s="611"/>
      <c r="DO6" s="611"/>
      <c r="DP6" s="611"/>
      <c r="DQ6" s="611"/>
      <c r="DR6" s="611"/>
      <c r="DS6" s="611"/>
      <c r="DT6" s="611"/>
      <c r="DU6" s="611"/>
      <c r="DV6" s="611"/>
      <c r="DW6" s="611"/>
      <c r="DX6" s="620"/>
    </row>
    <row r="7" spans="2:138" ht="11.25" customHeight="1" x14ac:dyDescent="0.2">
      <c r="B7" s="607" t="s">
        <v>208</v>
      </c>
      <c r="C7" s="608"/>
      <c r="D7" s="608"/>
      <c r="E7" s="608"/>
      <c r="F7" s="608"/>
      <c r="G7" s="608"/>
      <c r="H7" s="608"/>
      <c r="I7" s="608"/>
      <c r="J7" s="608"/>
      <c r="K7" s="608"/>
      <c r="L7" s="608"/>
      <c r="M7" s="608"/>
      <c r="N7" s="608"/>
      <c r="O7" s="608"/>
      <c r="P7" s="608"/>
      <c r="Q7" s="609"/>
      <c r="R7" s="610">
        <v>12771880</v>
      </c>
      <c r="S7" s="611"/>
      <c r="T7" s="611"/>
      <c r="U7" s="611"/>
      <c r="V7" s="611"/>
      <c r="W7" s="611"/>
      <c r="X7" s="611"/>
      <c r="Y7" s="612"/>
      <c r="Z7" s="613">
        <v>0.5</v>
      </c>
      <c r="AA7" s="613"/>
      <c r="AB7" s="613"/>
      <c r="AC7" s="613"/>
      <c r="AD7" s="614">
        <v>12771880</v>
      </c>
      <c r="AE7" s="614"/>
      <c r="AF7" s="614"/>
      <c r="AG7" s="614"/>
      <c r="AH7" s="614"/>
      <c r="AI7" s="614"/>
      <c r="AJ7" s="614"/>
      <c r="AK7" s="614"/>
      <c r="AL7" s="615">
        <v>1</v>
      </c>
      <c r="AM7" s="616"/>
      <c r="AN7" s="616"/>
      <c r="AO7" s="617"/>
      <c r="AP7" s="607" t="s">
        <v>209</v>
      </c>
      <c r="AQ7" s="608"/>
      <c r="AR7" s="608"/>
      <c r="AS7" s="608"/>
      <c r="AT7" s="608"/>
      <c r="AU7" s="608"/>
      <c r="AV7" s="608"/>
      <c r="AW7" s="608"/>
      <c r="AX7" s="608"/>
      <c r="AY7" s="608"/>
      <c r="AZ7" s="608"/>
      <c r="BA7" s="608"/>
      <c r="BB7" s="608"/>
      <c r="BC7" s="609"/>
      <c r="BD7" s="610">
        <v>165155618</v>
      </c>
      <c r="BE7" s="611"/>
      <c r="BF7" s="611"/>
      <c r="BG7" s="611"/>
      <c r="BH7" s="611"/>
      <c r="BI7" s="611"/>
      <c r="BJ7" s="611"/>
      <c r="BK7" s="612"/>
      <c r="BL7" s="613">
        <v>24.4</v>
      </c>
      <c r="BM7" s="613"/>
      <c r="BN7" s="613"/>
      <c r="BO7" s="613"/>
      <c r="BP7" s="614">
        <v>2628977</v>
      </c>
      <c r="BQ7" s="614"/>
      <c r="BR7" s="614"/>
      <c r="BS7" s="614"/>
      <c r="BT7" s="614"/>
      <c r="BU7" s="614"/>
      <c r="BV7" s="614"/>
      <c r="BW7" s="618"/>
      <c r="BY7" s="607" t="s">
        <v>210</v>
      </c>
      <c r="BZ7" s="608"/>
      <c r="CA7" s="608"/>
      <c r="CB7" s="608"/>
      <c r="CC7" s="608"/>
      <c r="CD7" s="608"/>
      <c r="CE7" s="608"/>
      <c r="CF7" s="608"/>
      <c r="CG7" s="608"/>
      <c r="CH7" s="608"/>
      <c r="CI7" s="608"/>
      <c r="CJ7" s="608"/>
      <c r="CK7" s="608"/>
      <c r="CL7" s="609"/>
      <c r="CM7" s="610">
        <v>115345759</v>
      </c>
      <c r="CN7" s="611"/>
      <c r="CO7" s="611"/>
      <c r="CP7" s="611"/>
      <c r="CQ7" s="611"/>
      <c r="CR7" s="611"/>
      <c r="CS7" s="611"/>
      <c r="CT7" s="612"/>
      <c r="CU7" s="613">
        <v>4.9000000000000004</v>
      </c>
      <c r="CV7" s="613"/>
      <c r="CW7" s="613"/>
      <c r="CX7" s="613"/>
      <c r="CY7" s="619">
        <v>12743551</v>
      </c>
      <c r="CZ7" s="611"/>
      <c r="DA7" s="611"/>
      <c r="DB7" s="611"/>
      <c r="DC7" s="611"/>
      <c r="DD7" s="611"/>
      <c r="DE7" s="611"/>
      <c r="DF7" s="611"/>
      <c r="DG7" s="611"/>
      <c r="DH7" s="611"/>
      <c r="DI7" s="611"/>
      <c r="DJ7" s="611"/>
      <c r="DK7" s="612"/>
      <c r="DL7" s="619">
        <v>107059574</v>
      </c>
      <c r="DM7" s="611"/>
      <c r="DN7" s="611"/>
      <c r="DO7" s="611"/>
      <c r="DP7" s="611"/>
      <c r="DQ7" s="611"/>
      <c r="DR7" s="611"/>
      <c r="DS7" s="611"/>
      <c r="DT7" s="611"/>
      <c r="DU7" s="611"/>
      <c r="DV7" s="611"/>
      <c r="DW7" s="611"/>
      <c r="DX7" s="620"/>
    </row>
    <row r="8" spans="2:138" ht="11.25" customHeight="1" x14ac:dyDescent="0.2">
      <c r="B8" s="607" t="s">
        <v>211</v>
      </c>
      <c r="C8" s="608"/>
      <c r="D8" s="608"/>
      <c r="E8" s="608"/>
      <c r="F8" s="608"/>
      <c r="G8" s="608"/>
      <c r="H8" s="608"/>
      <c r="I8" s="608"/>
      <c r="J8" s="608"/>
      <c r="K8" s="608"/>
      <c r="L8" s="608"/>
      <c r="M8" s="608"/>
      <c r="N8" s="608"/>
      <c r="O8" s="608"/>
      <c r="P8" s="608"/>
      <c r="Q8" s="609"/>
      <c r="R8" s="610" t="s">
        <v>128</v>
      </c>
      <c r="S8" s="611"/>
      <c r="T8" s="611"/>
      <c r="U8" s="611"/>
      <c r="V8" s="611"/>
      <c r="W8" s="611"/>
      <c r="X8" s="611"/>
      <c r="Y8" s="612"/>
      <c r="Z8" s="613" t="s">
        <v>128</v>
      </c>
      <c r="AA8" s="613"/>
      <c r="AB8" s="613"/>
      <c r="AC8" s="613"/>
      <c r="AD8" s="614" t="s">
        <v>128</v>
      </c>
      <c r="AE8" s="614"/>
      <c r="AF8" s="614"/>
      <c r="AG8" s="614"/>
      <c r="AH8" s="614"/>
      <c r="AI8" s="614"/>
      <c r="AJ8" s="614"/>
      <c r="AK8" s="614"/>
      <c r="AL8" s="615" t="s">
        <v>207</v>
      </c>
      <c r="AM8" s="616"/>
      <c r="AN8" s="616"/>
      <c r="AO8" s="617"/>
      <c r="AP8" s="607" t="s">
        <v>212</v>
      </c>
      <c r="AQ8" s="608"/>
      <c r="AR8" s="608"/>
      <c r="AS8" s="608"/>
      <c r="AT8" s="608"/>
      <c r="AU8" s="608"/>
      <c r="AV8" s="608"/>
      <c r="AW8" s="608"/>
      <c r="AX8" s="608"/>
      <c r="AY8" s="608"/>
      <c r="AZ8" s="608"/>
      <c r="BA8" s="608"/>
      <c r="BB8" s="608"/>
      <c r="BC8" s="609"/>
      <c r="BD8" s="610">
        <v>3794276</v>
      </c>
      <c r="BE8" s="611"/>
      <c r="BF8" s="611"/>
      <c r="BG8" s="611"/>
      <c r="BH8" s="611"/>
      <c r="BI8" s="611"/>
      <c r="BJ8" s="611"/>
      <c r="BK8" s="612"/>
      <c r="BL8" s="613">
        <v>0.6</v>
      </c>
      <c r="BM8" s="613"/>
      <c r="BN8" s="613"/>
      <c r="BO8" s="613"/>
      <c r="BP8" s="614" t="s">
        <v>207</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373703915</v>
      </c>
      <c r="CN8" s="611"/>
      <c r="CO8" s="611"/>
      <c r="CP8" s="611"/>
      <c r="CQ8" s="611"/>
      <c r="CR8" s="611"/>
      <c r="CS8" s="611"/>
      <c r="CT8" s="612"/>
      <c r="CU8" s="613">
        <v>15.8</v>
      </c>
      <c r="CV8" s="613"/>
      <c r="CW8" s="613"/>
      <c r="CX8" s="613"/>
      <c r="CY8" s="619">
        <v>3612134</v>
      </c>
      <c r="CZ8" s="611"/>
      <c r="DA8" s="611"/>
      <c r="DB8" s="611"/>
      <c r="DC8" s="611"/>
      <c r="DD8" s="611"/>
      <c r="DE8" s="611"/>
      <c r="DF8" s="611"/>
      <c r="DG8" s="611"/>
      <c r="DH8" s="611"/>
      <c r="DI8" s="611"/>
      <c r="DJ8" s="611"/>
      <c r="DK8" s="612"/>
      <c r="DL8" s="619">
        <v>326418481</v>
      </c>
      <c r="DM8" s="611"/>
      <c r="DN8" s="611"/>
      <c r="DO8" s="611"/>
      <c r="DP8" s="611"/>
      <c r="DQ8" s="611"/>
      <c r="DR8" s="611"/>
      <c r="DS8" s="611"/>
      <c r="DT8" s="611"/>
      <c r="DU8" s="611"/>
      <c r="DV8" s="611"/>
      <c r="DW8" s="611"/>
      <c r="DX8" s="620"/>
    </row>
    <row r="9" spans="2:138" ht="11.25" customHeight="1" x14ac:dyDescent="0.2">
      <c r="B9" s="607" t="s">
        <v>214</v>
      </c>
      <c r="C9" s="608"/>
      <c r="D9" s="608"/>
      <c r="E9" s="608"/>
      <c r="F9" s="608"/>
      <c r="G9" s="608"/>
      <c r="H9" s="608"/>
      <c r="I9" s="608"/>
      <c r="J9" s="608"/>
      <c r="K9" s="608"/>
      <c r="L9" s="608"/>
      <c r="M9" s="608"/>
      <c r="N9" s="608"/>
      <c r="O9" s="608"/>
      <c r="P9" s="608"/>
      <c r="Q9" s="609"/>
      <c r="R9" s="610" t="s">
        <v>128</v>
      </c>
      <c r="S9" s="611"/>
      <c r="T9" s="611"/>
      <c r="U9" s="611"/>
      <c r="V9" s="611"/>
      <c r="W9" s="611"/>
      <c r="X9" s="611"/>
      <c r="Y9" s="612"/>
      <c r="Z9" s="613" t="s">
        <v>128</v>
      </c>
      <c r="AA9" s="613"/>
      <c r="AB9" s="613"/>
      <c r="AC9" s="613"/>
      <c r="AD9" s="614" t="s">
        <v>128</v>
      </c>
      <c r="AE9" s="614"/>
      <c r="AF9" s="614"/>
      <c r="AG9" s="614"/>
      <c r="AH9" s="614"/>
      <c r="AI9" s="614"/>
      <c r="AJ9" s="614"/>
      <c r="AK9" s="614"/>
      <c r="AL9" s="615" t="s">
        <v>128</v>
      </c>
      <c r="AM9" s="616"/>
      <c r="AN9" s="616"/>
      <c r="AO9" s="617"/>
      <c r="AP9" s="607" t="s">
        <v>215</v>
      </c>
      <c r="AQ9" s="608"/>
      <c r="AR9" s="608"/>
      <c r="AS9" s="608"/>
      <c r="AT9" s="608"/>
      <c r="AU9" s="608"/>
      <c r="AV9" s="608"/>
      <c r="AW9" s="608"/>
      <c r="AX9" s="608"/>
      <c r="AY9" s="608"/>
      <c r="AZ9" s="608"/>
      <c r="BA9" s="608"/>
      <c r="BB9" s="608"/>
      <c r="BC9" s="609"/>
      <c r="BD9" s="610">
        <v>136026370</v>
      </c>
      <c r="BE9" s="611"/>
      <c r="BF9" s="611"/>
      <c r="BG9" s="611"/>
      <c r="BH9" s="611"/>
      <c r="BI9" s="611"/>
      <c r="BJ9" s="611"/>
      <c r="BK9" s="612"/>
      <c r="BL9" s="613">
        <v>20.100000000000001</v>
      </c>
      <c r="BM9" s="613"/>
      <c r="BN9" s="613"/>
      <c r="BO9" s="613"/>
      <c r="BP9" s="614" t="s">
        <v>207</v>
      </c>
      <c r="BQ9" s="614"/>
      <c r="BR9" s="614"/>
      <c r="BS9" s="614"/>
      <c r="BT9" s="614"/>
      <c r="BU9" s="614"/>
      <c r="BV9" s="614"/>
      <c r="BW9" s="618"/>
      <c r="BY9" s="607" t="s">
        <v>216</v>
      </c>
      <c r="BZ9" s="608"/>
      <c r="CA9" s="608"/>
      <c r="CB9" s="608"/>
      <c r="CC9" s="608"/>
      <c r="CD9" s="608"/>
      <c r="CE9" s="608"/>
      <c r="CF9" s="608"/>
      <c r="CG9" s="608"/>
      <c r="CH9" s="608"/>
      <c r="CI9" s="608"/>
      <c r="CJ9" s="608"/>
      <c r="CK9" s="608"/>
      <c r="CL9" s="609"/>
      <c r="CM9" s="610">
        <v>59235181</v>
      </c>
      <c r="CN9" s="611"/>
      <c r="CO9" s="611"/>
      <c r="CP9" s="611"/>
      <c r="CQ9" s="611"/>
      <c r="CR9" s="611"/>
      <c r="CS9" s="611"/>
      <c r="CT9" s="612"/>
      <c r="CU9" s="613">
        <v>2.5</v>
      </c>
      <c r="CV9" s="613"/>
      <c r="CW9" s="613"/>
      <c r="CX9" s="613"/>
      <c r="CY9" s="619">
        <v>536604</v>
      </c>
      <c r="CZ9" s="611"/>
      <c r="DA9" s="611"/>
      <c r="DB9" s="611"/>
      <c r="DC9" s="611"/>
      <c r="DD9" s="611"/>
      <c r="DE9" s="611"/>
      <c r="DF9" s="611"/>
      <c r="DG9" s="611"/>
      <c r="DH9" s="611"/>
      <c r="DI9" s="611"/>
      <c r="DJ9" s="611"/>
      <c r="DK9" s="612"/>
      <c r="DL9" s="619">
        <v>40706163</v>
      </c>
      <c r="DM9" s="611"/>
      <c r="DN9" s="611"/>
      <c r="DO9" s="611"/>
      <c r="DP9" s="611"/>
      <c r="DQ9" s="611"/>
      <c r="DR9" s="611"/>
      <c r="DS9" s="611"/>
      <c r="DT9" s="611"/>
      <c r="DU9" s="611"/>
      <c r="DV9" s="611"/>
      <c r="DW9" s="611"/>
      <c r="DX9" s="620"/>
    </row>
    <row r="10" spans="2:138" ht="11.25" customHeight="1" x14ac:dyDescent="0.2">
      <c r="B10" s="607" t="s">
        <v>217</v>
      </c>
      <c r="C10" s="608"/>
      <c r="D10" s="608"/>
      <c r="E10" s="608"/>
      <c r="F10" s="608"/>
      <c r="G10" s="608"/>
      <c r="H10" s="608"/>
      <c r="I10" s="608"/>
      <c r="J10" s="608"/>
      <c r="K10" s="608"/>
      <c r="L10" s="608"/>
      <c r="M10" s="608"/>
      <c r="N10" s="608"/>
      <c r="O10" s="608"/>
      <c r="P10" s="608"/>
      <c r="Q10" s="609"/>
      <c r="R10" s="610">
        <v>668787</v>
      </c>
      <c r="S10" s="611"/>
      <c r="T10" s="611"/>
      <c r="U10" s="611"/>
      <c r="V10" s="611"/>
      <c r="W10" s="611"/>
      <c r="X10" s="611"/>
      <c r="Y10" s="612"/>
      <c r="Z10" s="613">
        <v>0</v>
      </c>
      <c r="AA10" s="613"/>
      <c r="AB10" s="613"/>
      <c r="AC10" s="613"/>
      <c r="AD10" s="614">
        <v>668787</v>
      </c>
      <c r="AE10" s="614"/>
      <c r="AF10" s="614"/>
      <c r="AG10" s="614"/>
      <c r="AH10" s="614"/>
      <c r="AI10" s="614"/>
      <c r="AJ10" s="614"/>
      <c r="AK10" s="614"/>
      <c r="AL10" s="615">
        <v>0.1</v>
      </c>
      <c r="AM10" s="616"/>
      <c r="AN10" s="616"/>
      <c r="AO10" s="617"/>
      <c r="AP10" s="607" t="s">
        <v>218</v>
      </c>
      <c r="AQ10" s="608"/>
      <c r="AR10" s="608"/>
      <c r="AS10" s="608"/>
      <c r="AT10" s="608"/>
      <c r="AU10" s="608"/>
      <c r="AV10" s="608"/>
      <c r="AW10" s="608"/>
      <c r="AX10" s="608"/>
      <c r="AY10" s="608"/>
      <c r="AZ10" s="608"/>
      <c r="BA10" s="608"/>
      <c r="BB10" s="608"/>
      <c r="BC10" s="609"/>
      <c r="BD10" s="610">
        <v>5147370</v>
      </c>
      <c r="BE10" s="611"/>
      <c r="BF10" s="611"/>
      <c r="BG10" s="611"/>
      <c r="BH10" s="611"/>
      <c r="BI10" s="611"/>
      <c r="BJ10" s="611"/>
      <c r="BK10" s="612"/>
      <c r="BL10" s="613">
        <v>0.8</v>
      </c>
      <c r="BM10" s="613"/>
      <c r="BN10" s="613"/>
      <c r="BO10" s="613"/>
      <c r="BP10" s="614" t="s">
        <v>128</v>
      </c>
      <c r="BQ10" s="614"/>
      <c r="BR10" s="614"/>
      <c r="BS10" s="614"/>
      <c r="BT10" s="614"/>
      <c r="BU10" s="614"/>
      <c r="BV10" s="614"/>
      <c r="BW10" s="618"/>
      <c r="BY10" s="607" t="s">
        <v>219</v>
      </c>
      <c r="BZ10" s="608"/>
      <c r="CA10" s="608"/>
      <c r="CB10" s="608"/>
      <c r="CC10" s="608"/>
      <c r="CD10" s="608"/>
      <c r="CE10" s="608"/>
      <c r="CF10" s="608"/>
      <c r="CG10" s="608"/>
      <c r="CH10" s="608"/>
      <c r="CI10" s="608"/>
      <c r="CJ10" s="608"/>
      <c r="CK10" s="608"/>
      <c r="CL10" s="609"/>
      <c r="CM10" s="610">
        <v>5866341</v>
      </c>
      <c r="CN10" s="611"/>
      <c r="CO10" s="611"/>
      <c r="CP10" s="611"/>
      <c r="CQ10" s="611"/>
      <c r="CR10" s="611"/>
      <c r="CS10" s="611"/>
      <c r="CT10" s="612"/>
      <c r="CU10" s="613">
        <v>0.2</v>
      </c>
      <c r="CV10" s="613"/>
      <c r="CW10" s="613"/>
      <c r="CX10" s="613"/>
      <c r="CY10" s="619">
        <v>28654</v>
      </c>
      <c r="CZ10" s="611"/>
      <c r="DA10" s="611"/>
      <c r="DB10" s="611"/>
      <c r="DC10" s="611"/>
      <c r="DD10" s="611"/>
      <c r="DE10" s="611"/>
      <c r="DF10" s="611"/>
      <c r="DG10" s="611"/>
      <c r="DH10" s="611"/>
      <c r="DI10" s="611"/>
      <c r="DJ10" s="611"/>
      <c r="DK10" s="612"/>
      <c r="DL10" s="619">
        <v>3234278</v>
      </c>
      <c r="DM10" s="611"/>
      <c r="DN10" s="611"/>
      <c r="DO10" s="611"/>
      <c r="DP10" s="611"/>
      <c r="DQ10" s="611"/>
      <c r="DR10" s="611"/>
      <c r="DS10" s="611"/>
      <c r="DT10" s="611"/>
      <c r="DU10" s="611"/>
      <c r="DV10" s="611"/>
      <c r="DW10" s="611"/>
      <c r="DX10" s="620"/>
    </row>
    <row r="11" spans="2:138" ht="11.25" customHeight="1" x14ac:dyDescent="0.2">
      <c r="B11" s="607" t="s">
        <v>220</v>
      </c>
      <c r="C11" s="608"/>
      <c r="D11" s="608"/>
      <c r="E11" s="608"/>
      <c r="F11" s="608"/>
      <c r="G11" s="608"/>
      <c r="H11" s="608"/>
      <c r="I11" s="608"/>
      <c r="J11" s="608"/>
      <c r="K11" s="608"/>
      <c r="L11" s="608"/>
      <c r="M11" s="608"/>
      <c r="N11" s="608"/>
      <c r="O11" s="608"/>
      <c r="P11" s="608"/>
      <c r="Q11" s="609"/>
      <c r="R11" s="610">
        <v>191934</v>
      </c>
      <c r="S11" s="611"/>
      <c r="T11" s="611"/>
      <c r="U11" s="611"/>
      <c r="V11" s="611"/>
      <c r="W11" s="611"/>
      <c r="X11" s="611"/>
      <c r="Y11" s="612"/>
      <c r="Z11" s="613">
        <v>0</v>
      </c>
      <c r="AA11" s="613"/>
      <c r="AB11" s="613"/>
      <c r="AC11" s="613"/>
      <c r="AD11" s="614">
        <v>191934</v>
      </c>
      <c r="AE11" s="614"/>
      <c r="AF11" s="614"/>
      <c r="AG11" s="614"/>
      <c r="AH11" s="614"/>
      <c r="AI11" s="614"/>
      <c r="AJ11" s="614"/>
      <c r="AK11" s="614"/>
      <c r="AL11" s="615">
        <v>0</v>
      </c>
      <c r="AM11" s="616"/>
      <c r="AN11" s="616"/>
      <c r="AO11" s="617"/>
      <c r="AP11" s="607" t="s">
        <v>221</v>
      </c>
      <c r="AQ11" s="608"/>
      <c r="AR11" s="608"/>
      <c r="AS11" s="608"/>
      <c r="AT11" s="608"/>
      <c r="AU11" s="608"/>
      <c r="AV11" s="608"/>
      <c r="AW11" s="608"/>
      <c r="AX11" s="608"/>
      <c r="AY11" s="608"/>
      <c r="AZ11" s="608"/>
      <c r="BA11" s="608"/>
      <c r="BB11" s="608"/>
      <c r="BC11" s="609"/>
      <c r="BD11" s="610">
        <v>14661396</v>
      </c>
      <c r="BE11" s="611"/>
      <c r="BF11" s="611"/>
      <c r="BG11" s="611"/>
      <c r="BH11" s="611"/>
      <c r="BI11" s="611"/>
      <c r="BJ11" s="611"/>
      <c r="BK11" s="612"/>
      <c r="BL11" s="613">
        <v>2.2000000000000002</v>
      </c>
      <c r="BM11" s="613"/>
      <c r="BN11" s="613"/>
      <c r="BO11" s="613"/>
      <c r="BP11" s="614">
        <v>2628977</v>
      </c>
      <c r="BQ11" s="614"/>
      <c r="BR11" s="614"/>
      <c r="BS11" s="614"/>
      <c r="BT11" s="614"/>
      <c r="BU11" s="614"/>
      <c r="BV11" s="614"/>
      <c r="BW11" s="618"/>
      <c r="BY11" s="607" t="s">
        <v>222</v>
      </c>
      <c r="BZ11" s="608"/>
      <c r="CA11" s="608"/>
      <c r="CB11" s="608"/>
      <c r="CC11" s="608"/>
      <c r="CD11" s="608"/>
      <c r="CE11" s="608"/>
      <c r="CF11" s="608"/>
      <c r="CG11" s="608"/>
      <c r="CH11" s="608"/>
      <c r="CI11" s="608"/>
      <c r="CJ11" s="608"/>
      <c r="CK11" s="608"/>
      <c r="CL11" s="609"/>
      <c r="CM11" s="610">
        <v>254976267</v>
      </c>
      <c r="CN11" s="611"/>
      <c r="CO11" s="611"/>
      <c r="CP11" s="611"/>
      <c r="CQ11" s="611"/>
      <c r="CR11" s="611"/>
      <c r="CS11" s="611"/>
      <c r="CT11" s="612"/>
      <c r="CU11" s="613">
        <v>10.8</v>
      </c>
      <c r="CV11" s="613"/>
      <c r="CW11" s="613"/>
      <c r="CX11" s="613"/>
      <c r="CY11" s="619">
        <v>179738136</v>
      </c>
      <c r="CZ11" s="611"/>
      <c r="DA11" s="611"/>
      <c r="DB11" s="611"/>
      <c r="DC11" s="611"/>
      <c r="DD11" s="611"/>
      <c r="DE11" s="611"/>
      <c r="DF11" s="611"/>
      <c r="DG11" s="611"/>
      <c r="DH11" s="611"/>
      <c r="DI11" s="611"/>
      <c r="DJ11" s="611"/>
      <c r="DK11" s="612"/>
      <c r="DL11" s="619">
        <v>40713448</v>
      </c>
      <c r="DM11" s="611"/>
      <c r="DN11" s="611"/>
      <c r="DO11" s="611"/>
      <c r="DP11" s="611"/>
      <c r="DQ11" s="611"/>
      <c r="DR11" s="611"/>
      <c r="DS11" s="611"/>
      <c r="DT11" s="611"/>
      <c r="DU11" s="611"/>
      <c r="DV11" s="611"/>
      <c r="DW11" s="611"/>
      <c r="DX11" s="620"/>
    </row>
    <row r="12" spans="2:138" ht="11.25" customHeight="1" x14ac:dyDescent="0.2">
      <c r="B12" s="607" t="s">
        <v>223</v>
      </c>
      <c r="C12" s="608"/>
      <c r="D12" s="608"/>
      <c r="E12" s="608"/>
      <c r="F12" s="608"/>
      <c r="G12" s="608"/>
      <c r="H12" s="608"/>
      <c r="I12" s="608"/>
      <c r="J12" s="608"/>
      <c r="K12" s="608"/>
      <c r="L12" s="608"/>
      <c r="M12" s="608"/>
      <c r="N12" s="608"/>
      <c r="O12" s="608"/>
      <c r="P12" s="608"/>
      <c r="Q12" s="609"/>
      <c r="R12" s="610">
        <v>85463746</v>
      </c>
      <c r="S12" s="611"/>
      <c r="T12" s="611"/>
      <c r="U12" s="611"/>
      <c r="V12" s="611"/>
      <c r="W12" s="611"/>
      <c r="X12" s="611"/>
      <c r="Y12" s="612"/>
      <c r="Z12" s="613">
        <v>3.6</v>
      </c>
      <c r="AA12" s="613"/>
      <c r="AB12" s="613"/>
      <c r="AC12" s="613"/>
      <c r="AD12" s="614">
        <v>85463746</v>
      </c>
      <c r="AE12" s="614"/>
      <c r="AF12" s="614"/>
      <c r="AG12" s="614"/>
      <c r="AH12" s="614"/>
      <c r="AI12" s="614"/>
      <c r="AJ12" s="614"/>
      <c r="AK12" s="614"/>
      <c r="AL12" s="615">
        <v>6.8</v>
      </c>
      <c r="AM12" s="616"/>
      <c r="AN12" s="616"/>
      <c r="AO12" s="617"/>
      <c r="AP12" s="607" t="s">
        <v>224</v>
      </c>
      <c r="AQ12" s="608"/>
      <c r="AR12" s="608"/>
      <c r="AS12" s="608"/>
      <c r="AT12" s="608"/>
      <c r="AU12" s="608"/>
      <c r="AV12" s="608"/>
      <c r="AW12" s="608"/>
      <c r="AX12" s="608"/>
      <c r="AY12" s="608"/>
      <c r="AZ12" s="608"/>
      <c r="BA12" s="608"/>
      <c r="BB12" s="608"/>
      <c r="BC12" s="609"/>
      <c r="BD12" s="610">
        <v>1549007</v>
      </c>
      <c r="BE12" s="611"/>
      <c r="BF12" s="611"/>
      <c r="BG12" s="611"/>
      <c r="BH12" s="611"/>
      <c r="BI12" s="611"/>
      <c r="BJ12" s="611"/>
      <c r="BK12" s="612"/>
      <c r="BL12" s="613">
        <v>0.2</v>
      </c>
      <c r="BM12" s="613"/>
      <c r="BN12" s="613"/>
      <c r="BO12" s="613"/>
      <c r="BP12" s="614" t="s">
        <v>128</v>
      </c>
      <c r="BQ12" s="614"/>
      <c r="BR12" s="614"/>
      <c r="BS12" s="614"/>
      <c r="BT12" s="614"/>
      <c r="BU12" s="614"/>
      <c r="BV12" s="614"/>
      <c r="BW12" s="618"/>
      <c r="BY12" s="607" t="s">
        <v>225</v>
      </c>
      <c r="BZ12" s="608"/>
      <c r="CA12" s="608"/>
      <c r="CB12" s="608"/>
      <c r="CC12" s="608"/>
      <c r="CD12" s="608"/>
      <c r="CE12" s="608"/>
      <c r="CF12" s="608"/>
      <c r="CG12" s="608"/>
      <c r="CH12" s="608"/>
      <c r="CI12" s="608"/>
      <c r="CJ12" s="608"/>
      <c r="CK12" s="608"/>
      <c r="CL12" s="609"/>
      <c r="CM12" s="610">
        <v>111835203</v>
      </c>
      <c r="CN12" s="611"/>
      <c r="CO12" s="611"/>
      <c r="CP12" s="611"/>
      <c r="CQ12" s="611"/>
      <c r="CR12" s="611"/>
      <c r="CS12" s="611"/>
      <c r="CT12" s="612"/>
      <c r="CU12" s="613">
        <v>4.7</v>
      </c>
      <c r="CV12" s="613"/>
      <c r="CW12" s="613"/>
      <c r="CX12" s="613"/>
      <c r="CY12" s="619">
        <v>1486216</v>
      </c>
      <c r="CZ12" s="611"/>
      <c r="DA12" s="611"/>
      <c r="DB12" s="611"/>
      <c r="DC12" s="611"/>
      <c r="DD12" s="611"/>
      <c r="DE12" s="611"/>
      <c r="DF12" s="611"/>
      <c r="DG12" s="611"/>
      <c r="DH12" s="611"/>
      <c r="DI12" s="611"/>
      <c r="DJ12" s="611"/>
      <c r="DK12" s="612"/>
      <c r="DL12" s="619">
        <v>15987724</v>
      </c>
      <c r="DM12" s="611"/>
      <c r="DN12" s="611"/>
      <c r="DO12" s="611"/>
      <c r="DP12" s="611"/>
      <c r="DQ12" s="611"/>
      <c r="DR12" s="611"/>
      <c r="DS12" s="611"/>
      <c r="DT12" s="611"/>
      <c r="DU12" s="611"/>
      <c r="DV12" s="611"/>
      <c r="DW12" s="611"/>
      <c r="DX12" s="620"/>
    </row>
    <row r="13" spans="2:138" ht="11.25" customHeight="1" x14ac:dyDescent="0.2">
      <c r="B13" s="607" t="s">
        <v>226</v>
      </c>
      <c r="C13" s="608"/>
      <c r="D13" s="608"/>
      <c r="E13" s="608"/>
      <c r="F13" s="608"/>
      <c r="G13" s="608"/>
      <c r="H13" s="608"/>
      <c r="I13" s="608"/>
      <c r="J13" s="608"/>
      <c r="K13" s="608"/>
      <c r="L13" s="608"/>
      <c r="M13" s="608"/>
      <c r="N13" s="608"/>
      <c r="O13" s="608"/>
      <c r="P13" s="608"/>
      <c r="Q13" s="609"/>
      <c r="R13" s="610" t="s">
        <v>207</v>
      </c>
      <c r="S13" s="611"/>
      <c r="T13" s="611"/>
      <c r="U13" s="611"/>
      <c r="V13" s="611"/>
      <c r="W13" s="611"/>
      <c r="X13" s="611"/>
      <c r="Y13" s="612"/>
      <c r="Z13" s="613" t="s">
        <v>207</v>
      </c>
      <c r="AA13" s="613"/>
      <c r="AB13" s="613"/>
      <c r="AC13" s="613"/>
      <c r="AD13" s="614" t="s">
        <v>128</v>
      </c>
      <c r="AE13" s="614"/>
      <c r="AF13" s="614"/>
      <c r="AG13" s="614"/>
      <c r="AH13" s="614"/>
      <c r="AI13" s="614"/>
      <c r="AJ13" s="614"/>
      <c r="AK13" s="614"/>
      <c r="AL13" s="615" t="s">
        <v>128</v>
      </c>
      <c r="AM13" s="616"/>
      <c r="AN13" s="616"/>
      <c r="AO13" s="617"/>
      <c r="AP13" s="607" t="s">
        <v>227</v>
      </c>
      <c r="AQ13" s="608"/>
      <c r="AR13" s="608"/>
      <c r="AS13" s="608"/>
      <c r="AT13" s="608"/>
      <c r="AU13" s="608"/>
      <c r="AV13" s="608"/>
      <c r="AW13" s="608"/>
      <c r="AX13" s="608"/>
      <c r="AY13" s="608"/>
      <c r="AZ13" s="608"/>
      <c r="BA13" s="608"/>
      <c r="BB13" s="608"/>
      <c r="BC13" s="609"/>
      <c r="BD13" s="610">
        <v>2134988</v>
      </c>
      <c r="BE13" s="611"/>
      <c r="BF13" s="611"/>
      <c r="BG13" s="611"/>
      <c r="BH13" s="611"/>
      <c r="BI13" s="611"/>
      <c r="BJ13" s="611"/>
      <c r="BK13" s="612"/>
      <c r="BL13" s="613">
        <v>0.3</v>
      </c>
      <c r="BM13" s="613"/>
      <c r="BN13" s="613"/>
      <c r="BO13" s="613"/>
      <c r="BP13" s="614" t="s">
        <v>207</v>
      </c>
      <c r="BQ13" s="614"/>
      <c r="BR13" s="614"/>
      <c r="BS13" s="614"/>
      <c r="BT13" s="614"/>
      <c r="BU13" s="614"/>
      <c r="BV13" s="614"/>
      <c r="BW13" s="618"/>
      <c r="BY13" s="607" t="s">
        <v>228</v>
      </c>
      <c r="BZ13" s="608"/>
      <c r="CA13" s="608"/>
      <c r="CB13" s="608"/>
      <c r="CC13" s="608"/>
      <c r="CD13" s="608"/>
      <c r="CE13" s="608"/>
      <c r="CF13" s="608"/>
      <c r="CG13" s="608"/>
      <c r="CH13" s="608"/>
      <c r="CI13" s="608"/>
      <c r="CJ13" s="608"/>
      <c r="CK13" s="608"/>
      <c r="CL13" s="609"/>
      <c r="CM13" s="610">
        <v>299731881</v>
      </c>
      <c r="CN13" s="611"/>
      <c r="CO13" s="611"/>
      <c r="CP13" s="611"/>
      <c r="CQ13" s="611"/>
      <c r="CR13" s="611"/>
      <c r="CS13" s="611"/>
      <c r="CT13" s="612"/>
      <c r="CU13" s="613">
        <v>12.7</v>
      </c>
      <c r="CV13" s="613"/>
      <c r="CW13" s="613"/>
      <c r="CX13" s="613"/>
      <c r="CY13" s="619">
        <v>217948391</v>
      </c>
      <c r="CZ13" s="611"/>
      <c r="DA13" s="611"/>
      <c r="DB13" s="611"/>
      <c r="DC13" s="611"/>
      <c r="DD13" s="611"/>
      <c r="DE13" s="611"/>
      <c r="DF13" s="611"/>
      <c r="DG13" s="611"/>
      <c r="DH13" s="611"/>
      <c r="DI13" s="611"/>
      <c r="DJ13" s="611"/>
      <c r="DK13" s="612"/>
      <c r="DL13" s="619">
        <v>46057930</v>
      </c>
      <c r="DM13" s="611"/>
      <c r="DN13" s="611"/>
      <c r="DO13" s="611"/>
      <c r="DP13" s="611"/>
      <c r="DQ13" s="611"/>
      <c r="DR13" s="611"/>
      <c r="DS13" s="611"/>
      <c r="DT13" s="611"/>
      <c r="DU13" s="611"/>
      <c r="DV13" s="611"/>
      <c r="DW13" s="611"/>
      <c r="DX13" s="620"/>
    </row>
    <row r="14" spans="2:138" ht="11.25" customHeight="1" x14ac:dyDescent="0.2">
      <c r="B14" s="607" t="s">
        <v>229</v>
      </c>
      <c r="C14" s="608"/>
      <c r="D14" s="608"/>
      <c r="E14" s="608"/>
      <c r="F14" s="608"/>
      <c r="G14" s="608"/>
      <c r="H14" s="608"/>
      <c r="I14" s="608"/>
      <c r="J14" s="608"/>
      <c r="K14" s="608"/>
      <c r="L14" s="608"/>
      <c r="M14" s="608"/>
      <c r="N14" s="608"/>
      <c r="O14" s="608"/>
      <c r="P14" s="608"/>
      <c r="Q14" s="609"/>
      <c r="R14" s="610">
        <v>1539963</v>
      </c>
      <c r="S14" s="611"/>
      <c r="T14" s="611"/>
      <c r="U14" s="611"/>
      <c r="V14" s="611"/>
      <c r="W14" s="611"/>
      <c r="X14" s="611"/>
      <c r="Y14" s="612"/>
      <c r="Z14" s="613">
        <v>0.1</v>
      </c>
      <c r="AA14" s="613"/>
      <c r="AB14" s="613"/>
      <c r="AC14" s="613"/>
      <c r="AD14" s="614">
        <v>1539963</v>
      </c>
      <c r="AE14" s="614"/>
      <c r="AF14" s="614"/>
      <c r="AG14" s="614"/>
      <c r="AH14" s="614"/>
      <c r="AI14" s="614"/>
      <c r="AJ14" s="614"/>
      <c r="AK14" s="614"/>
      <c r="AL14" s="615">
        <v>0.1</v>
      </c>
      <c r="AM14" s="616"/>
      <c r="AN14" s="616"/>
      <c r="AO14" s="617"/>
      <c r="AP14" s="607" t="s">
        <v>230</v>
      </c>
      <c r="AQ14" s="608"/>
      <c r="AR14" s="608"/>
      <c r="AS14" s="608"/>
      <c r="AT14" s="608"/>
      <c r="AU14" s="608"/>
      <c r="AV14" s="608"/>
      <c r="AW14" s="608"/>
      <c r="AX14" s="608"/>
      <c r="AY14" s="608"/>
      <c r="AZ14" s="608"/>
      <c r="BA14" s="608"/>
      <c r="BB14" s="608"/>
      <c r="BC14" s="609"/>
      <c r="BD14" s="610">
        <v>1842211</v>
      </c>
      <c r="BE14" s="611"/>
      <c r="BF14" s="611"/>
      <c r="BG14" s="611"/>
      <c r="BH14" s="611"/>
      <c r="BI14" s="611"/>
      <c r="BJ14" s="611"/>
      <c r="BK14" s="612"/>
      <c r="BL14" s="613">
        <v>0.3</v>
      </c>
      <c r="BM14" s="613"/>
      <c r="BN14" s="613"/>
      <c r="BO14" s="613"/>
      <c r="BP14" s="614" t="s">
        <v>207</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127516700</v>
      </c>
      <c r="CN14" s="611"/>
      <c r="CO14" s="611"/>
      <c r="CP14" s="611"/>
      <c r="CQ14" s="611"/>
      <c r="CR14" s="611"/>
      <c r="CS14" s="611"/>
      <c r="CT14" s="612"/>
      <c r="CU14" s="613">
        <v>5.4</v>
      </c>
      <c r="CV14" s="613"/>
      <c r="CW14" s="613"/>
      <c r="CX14" s="613"/>
      <c r="CY14" s="619">
        <v>6469745</v>
      </c>
      <c r="CZ14" s="611"/>
      <c r="DA14" s="611"/>
      <c r="DB14" s="611"/>
      <c r="DC14" s="611"/>
      <c r="DD14" s="611"/>
      <c r="DE14" s="611"/>
      <c r="DF14" s="611"/>
      <c r="DG14" s="611"/>
      <c r="DH14" s="611"/>
      <c r="DI14" s="611"/>
      <c r="DJ14" s="611"/>
      <c r="DK14" s="612"/>
      <c r="DL14" s="619">
        <v>117286891</v>
      </c>
      <c r="DM14" s="611"/>
      <c r="DN14" s="611"/>
      <c r="DO14" s="611"/>
      <c r="DP14" s="611"/>
      <c r="DQ14" s="611"/>
      <c r="DR14" s="611"/>
      <c r="DS14" s="611"/>
      <c r="DT14" s="611"/>
      <c r="DU14" s="611"/>
      <c r="DV14" s="611"/>
      <c r="DW14" s="611"/>
      <c r="DX14" s="620"/>
    </row>
    <row r="15" spans="2:138" ht="11.25" customHeight="1" x14ac:dyDescent="0.2">
      <c r="B15" s="607" t="s">
        <v>232</v>
      </c>
      <c r="C15" s="608"/>
      <c r="D15" s="608"/>
      <c r="E15" s="608"/>
      <c r="F15" s="608"/>
      <c r="G15" s="608"/>
      <c r="H15" s="608"/>
      <c r="I15" s="608"/>
      <c r="J15" s="608"/>
      <c r="K15" s="608"/>
      <c r="L15" s="608"/>
      <c r="M15" s="608"/>
      <c r="N15" s="608"/>
      <c r="O15" s="608"/>
      <c r="P15" s="608"/>
      <c r="Q15" s="609"/>
      <c r="R15" s="610">
        <v>613197415</v>
      </c>
      <c r="S15" s="611"/>
      <c r="T15" s="611"/>
      <c r="U15" s="611"/>
      <c r="V15" s="611"/>
      <c r="W15" s="611"/>
      <c r="X15" s="611"/>
      <c r="Y15" s="612"/>
      <c r="Z15" s="613">
        <v>25.7</v>
      </c>
      <c r="AA15" s="613"/>
      <c r="AB15" s="613"/>
      <c r="AC15" s="613"/>
      <c r="AD15" s="614">
        <v>601661275</v>
      </c>
      <c r="AE15" s="614"/>
      <c r="AF15" s="614"/>
      <c r="AG15" s="614"/>
      <c r="AH15" s="614"/>
      <c r="AI15" s="614"/>
      <c r="AJ15" s="614"/>
      <c r="AK15" s="614"/>
      <c r="AL15" s="615">
        <v>48</v>
      </c>
      <c r="AM15" s="616"/>
      <c r="AN15" s="616"/>
      <c r="AO15" s="617"/>
      <c r="AP15" s="607" t="s">
        <v>233</v>
      </c>
      <c r="AQ15" s="608"/>
      <c r="AR15" s="608"/>
      <c r="AS15" s="608"/>
      <c r="AT15" s="608"/>
      <c r="AU15" s="608"/>
      <c r="AV15" s="608"/>
      <c r="AW15" s="608"/>
      <c r="AX15" s="608"/>
      <c r="AY15" s="608"/>
      <c r="AZ15" s="608"/>
      <c r="BA15" s="608"/>
      <c r="BB15" s="608"/>
      <c r="BC15" s="609"/>
      <c r="BD15" s="610">
        <v>120937711</v>
      </c>
      <c r="BE15" s="611"/>
      <c r="BF15" s="611"/>
      <c r="BG15" s="611"/>
      <c r="BH15" s="611"/>
      <c r="BI15" s="611"/>
      <c r="BJ15" s="611"/>
      <c r="BK15" s="612"/>
      <c r="BL15" s="613">
        <v>17.899999999999999</v>
      </c>
      <c r="BM15" s="613"/>
      <c r="BN15" s="613"/>
      <c r="BO15" s="613"/>
      <c r="BP15" s="614" t="s">
        <v>207</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128</v>
      </c>
      <c r="CN15" s="611"/>
      <c r="CO15" s="611"/>
      <c r="CP15" s="611"/>
      <c r="CQ15" s="611"/>
      <c r="CR15" s="611"/>
      <c r="CS15" s="611"/>
      <c r="CT15" s="612"/>
      <c r="CU15" s="613" t="s">
        <v>207</v>
      </c>
      <c r="CV15" s="613"/>
      <c r="CW15" s="613"/>
      <c r="CX15" s="613"/>
      <c r="CY15" s="619" t="s">
        <v>128</v>
      </c>
      <c r="CZ15" s="611"/>
      <c r="DA15" s="611"/>
      <c r="DB15" s="611"/>
      <c r="DC15" s="611"/>
      <c r="DD15" s="611"/>
      <c r="DE15" s="611"/>
      <c r="DF15" s="611"/>
      <c r="DG15" s="611"/>
      <c r="DH15" s="611"/>
      <c r="DI15" s="611"/>
      <c r="DJ15" s="611"/>
      <c r="DK15" s="612"/>
      <c r="DL15" s="619" t="s">
        <v>207</v>
      </c>
      <c r="DM15" s="611"/>
      <c r="DN15" s="611"/>
      <c r="DO15" s="611"/>
      <c r="DP15" s="611"/>
      <c r="DQ15" s="611"/>
      <c r="DR15" s="611"/>
      <c r="DS15" s="611"/>
      <c r="DT15" s="611"/>
      <c r="DU15" s="611"/>
      <c r="DV15" s="611"/>
      <c r="DW15" s="611"/>
      <c r="DX15" s="620"/>
    </row>
    <row r="16" spans="2:138" ht="11.25" customHeight="1" x14ac:dyDescent="0.2">
      <c r="B16" s="607" t="s">
        <v>235</v>
      </c>
      <c r="C16" s="608"/>
      <c r="D16" s="608"/>
      <c r="E16" s="608"/>
      <c r="F16" s="608"/>
      <c r="G16" s="608"/>
      <c r="H16" s="608"/>
      <c r="I16" s="608"/>
      <c r="J16" s="608"/>
      <c r="K16" s="608"/>
      <c r="L16" s="608"/>
      <c r="M16" s="608"/>
      <c r="N16" s="608"/>
      <c r="O16" s="608"/>
      <c r="P16" s="608"/>
      <c r="Q16" s="609"/>
      <c r="R16" s="610">
        <v>601661275</v>
      </c>
      <c r="S16" s="611"/>
      <c r="T16" s="611"/>
      <c r="U16" s="611"/>
      <c r="V16" s="611"/>
      <c r="W16" s="611"/>
      <c r="X16" s="611"/>
      <c r="Y16" s="612"/>
      <c r="Z16" s="615">
        <v>25.3</v>
      </c>
      <c r="AA16" s="616"/>
      <c r="AB16" s="616"/>
      <c r="AC16" s="621"/>
      <c r="AD16" s="619">
        <v>601661275</v>
      </c>
      <c r="AE16" s="611"/>
      <c r="AF16" s="611"/>
      <c r="AG16" s="611"/>
      <c r="AH16" s="611"/>
      <c r="AI16" s="611"/>
      <c r="AJ16" s="611"/>
      <c r="AK16" s="612"/>
      <c r="AL16" s="615">
        <v>48</v>
      </c>
      <c r="AM16" s="616"/>
      <c r="AN16" s="616"/>
      <c r="AO16" s="617"/>
      <c r="AP16" s="607" t="s">
        <v>236</v>
      </c>
      <c r="AQ16" s="608"/>
      <c r="AR16" s="608"/>
      <c r="AS16" s="608"/>
      <c r="AT16" s="608"/>
      <c r="AU16" s="608"/>
      <c r="AV16" s="608"/>
      <c r="AW16" s="608"/>
      <c r="AX16" s="608"/>
      <c r="AY16" s="608"/>
      <c r="AZ16" s="608"/>
      <c r="BA16" s="608"/>
      <c r="BB16" s="608"/>
      <c r="BC16" s="609"/>
      <c r="BD16" s="610">
        <v>4849080</v>
      </c>
      <c r="BE16" s="611"/>
      <c r="BF16" s="611"/>
      <c r="BG16" s="611"/>
      <c r="BH16" s="611"/>
      <c r="BI16" s="611"/>
      <c r="BJ16" s="611"/>
      <c r="BK16" s="612"/>
      <c r="BL16" s="613">
        <v>0.7</v>
      </c>
      <c r="BM16" s="613"/>
      <c r="BN16" s="613"/>
      <c r="BO16" s="613"/>
      <c r="BP16" s="614" t="s">
        <v>207</v>
      </c>
      <c r="BQ16" s="614"/>
      <c r="BR16" s="614"/>
      <c r="BS16" s="614"/>
      <c r="BT16" s="614"/>
      <c r="BU16" s="614"/>
      <c r="BV16" s="614"/>
      <c r="BW16" s="618"/>
      <c r="BY16" s="607" t="s">
        <v>237</v>
      </c>
      <c r="BZ16" s="608"/>
      <c r="CA16" s="608"/>
      <c r="CB16" s="608"/>
      <c r="CC16" s="608"/>
      <c r="CD16" s="608"/>
      <c r="CE16" s="608"/>
      <c r="CF16" s="608"/>
      <c r="CG16" s="608"/>
      <c r="CH16" s="608"/>
      <c r="CI16" s="608"/>
      <c r="CJ16" s="608"/>
      <c r="CK16" s="608"/>
      <c r="CL16" s="609"/>
      <c r="CM16" s="610">
        <v>447093740</v>
      </c>
      <c r="CN16" s="611"/>
      <c r="CO16" s="611"/>
      <c r="CP16" s="611"/>
      <c r="CQ16" s="611"/>
      <c r="CR16" s="611"/>
      <c r="CS16" s="611"/>
      <c r="CT16" s="612"/>
      <c r="CU16" s="613">
        <v>18.899999999999999</v>
      </c>
      <c r="CV16" s="613"/>
      <c r="CW16" s="613"/>
      <c r="CX16" s="613"/>
      <c r="CY16" s="619">
        <v>11434537</v>
      </c>
      <c r="CZ16" s="611"/>
      <c r="DA16" s="611"/>
      <c r="DB16" s="611"/>
      <c r="DC16" s="611"/>
      <c r="DD16" s="611"/>
      <c r="DE16" s="611"/>
      <c r="DF16" s="611"/>
      <c r="DG16" s="611"/>
      <c r="DH16" s="611"/>
      <c r="DI16" s="611"/>
      <c r="DJ16" s="611"/>
      <c r="DK16" s="612"/>
      <c r="DL16" s="619">
        <v>328061755</v>
      </c>
      <c r="DM16" s="611"/>
      <c r="DN16" s="611"/>
      <c r="DO16" s="611"/>
      <c r="DP16" s="611"/>
      <c r="DQ16" s="611"/>
      <c r="DR16" s="611"/>
      <c r="DS16" s="611"/>
      <c r="DT16" s="611"/>
      <c r="DU16" s="611"/>
      <c r="DV16" s="611"/>
      <c r="DW16" s="611"/>
      <c r="DX16" s="620"/>
    </row>
    <row r="17" spans="2:128" ht="11.25" customHeight="1" x14ac:dyDescent="0.2">
      <c r="B17" s="607" t="s">
        <v>238</v>
      </c>
      <c r="C17" s="608"/>
      <c r="D17" s="608"/>
      <c r="E17" s="608"/>
      <c r="F17" s="608"/>
      <c r="G17" s="608"/>
      <c r="H17" s="608"/>
      <c r="I17" s="608"/>
      <c r="J17" s="608"/>
      <c r="K17" s="608"/>
      <c r="L17" s="608"/>
      <c r="M17" s="608"/>
      <c r="N17" s="608"/>
      <c r="O17" s="608"/>
      <c r="P17" s="608"/>
      <c r="Q17" s="609"/>
      <c r="R17" s="610">
        <v>11489715</v>
      </c>
      <c r="S17" s="611"/>
      <c r="T17" s="611"/>
      <c r="U17" s="611"/>
      <c r="V17" s="611"/>
      <c r="W17" s="611"/>
      <c r="X17" s="611"/>
      <c r="Y17" s="612"/>
      <c r="Z17" s="615">
        <v>0.5</v>
      </c>
      <c r="AA17" s="616"/>
      <c r="AB17" s="616"/>
      <c r="AC17" s="621"/>
      <c r="AD17" s="619" t="s">
        <v>128</v>
      </c>
      <c r="AE17" s="611"/>
      <c r="AF17" s="611"/>
      <c r="AG17" s="611"/>
      <c r="AH17" s="611"/>
      <c r="AI17" s="611"/>
      <c r="AJ17" s="611"/>
      <c r="AK17" s="612"/>
      <c r="AL17" s="615" t="s">
        <v>128</v>
      </c>
      <c r="AM17" s="616"/>
      <c r="AN17" s="616"/>
      <c r="AO17" s="617"/>
      <c r="AP17" s="607" t="s">
        <v>239</v>
      </c>
      <c r="AQ17" s="608"/>
      <c r="AR17" s="608"/>
      <c r="AS17" s="608"/>
      <c r="AT17" s="608"/>
      <c r="AU17" s="608"/>
      <c r="AV17" s="608"/>
      <c r="AW17" s="608"/>
      <c r="AX17" s="608"/>
      <c r="AY17" s="608"/>
      <c r="AZ17" s="608"/>
      <c r="BA17" s="608"/>
      <c r="BB17" s="608"/>
      <c r="BC17" s="609"/>
      <c r="BD17" s="610">
        <v>116088631</v>
      </c>
      <c r="BE17" s="611"/>
      <c r="BF17" s="611"/>
      <c r="BG17" s="611"/>
      <c r="BH17" s="611"/>
      <c r="BI17" s="611"/>
      <c r="BJ17" s="611"/>
      <c r="BK17" s="612"/>
      <c r="BL17" s="613">
        <v>17.2</v>
      </c>
      <c r="BM17" s="613"/>
      <c r="BN17" s="613"/>
      <c r="BO17" s="613"/>
      <c r="BP17" s="614" t="s">
        <v>128</v>
      </c>
      <c r="BQ17" s="614"/>
      <c r="BR17" s="614"/>
      <c r="BS17" s="614"/>
      <c r="BT17" s="614"/>
      <c r="BU17" s="614"/>
      <c r="BV17" s="614"/>
      <c r="BW17" s="618"/>
      <c r="BY17" s="607" t="s">
        <v>240</v>
      </c>
      <c r="BZ17" s="608"/>
      <c r="CA17" s="608"/>
      <c r="CB17" s="608"/>
      <c r="CC17" s="608"/>
      <c r="CD17" s="608"/>
      <c r="CE17" s="608"/>
      <c r="CF17" s="608"/>
      <c r="CG17" s="608"/>
      <c r="CH17" s="608"/>
      <c r="CI17" s="608"/>
      <c r="CJ17" s="608"/>
      <c r="CK17" s="608"/>
      <c r="CL17" s="609"/>
      <c r="CM17" s="610">
        <v>43453083</v>
      </c>
      <c r="CN17" s="611"/>
      <c r="CO17" s="611"/>
      <c r="CP17" s="611"/>
      <c r="CQ17" s="611"/>
      <c r="CR17" s="611"/>
      <c r="CS17" s="611"/>
      <c r="CT17" s="612"/>
      <c r="CU17" s="613">
        <v>1.8</v>
      </c>
      <c r="CV17" s="613"/>
      <c r="CW17" s="613"/>
      <c r="CX17" s="613"/>
      <c r="CY17" s="619" t="s">
        <v>128</v>
      </c>
      <c r="CZ17" s="611"/>
      <c r="DA17" s="611"/>
      <c r="DB17" s="611"/>
      <c r="DC17" s="611"/>
      <c r="DD17" s="611"/>
      <c r="DE17" s="611"/>
      <c r="DF17" s="611"/>
      <c r="DG17" s="611"/>
      <c r="DH17" s="611"/>
      <c r="DI17" s="611"/>
      <c r="DJ17" s="611"/>
      <c r="DK17" s="612"/>
      <c r="DL17" s="619">
        <v>279992</v>
      </c>
      <c r="DM17" s="611"/>
      <c r="DN17" s="611"/>
      <c r="DO17" s="611"/>
      <c r="DP17" s="611"/>
      <c r="DQ17" s="611"/>
      <c r="DR17" s="611"/>
      <c r="DS17" s="611"/>
      <c r="DT17" s="611"/>
      <c r="DU17" s="611"/>
      <c r="DV17" s="611"/>
      <c r="DW17" s="611"/>
      <c r="DX17" s="620"/>
    </row>
    <row r="18" spans="2:128" ht="11.25" customHeight="1" x14ac:dyDescent="0.2">
      <c r="B18" s="607" t="s">
        <v>241</v>
      </c>
      <c r="C18" s="608"/>
      <c r="D18" s="608"/>
      <c r="E18" s="608"/>
      <c r="F18" s="608"/>
      <c r="G18" s="608"/>
      <c r="H18" s="608"/>
      <c r="I18" s="608"/>
      <c r="J18" s="608"/>
      <c r="K18" s="608"/>
      <c r="L18" s="608"/>
      <c r="M18" s="608"/>
      <c r="N18" s="608"/>
      <c r="O18" s="608"/>
      <c r="P18" s="608"/>
      <c r="Q18" s="609"/>
      <c r="R18" s="610">
        <v>46425</v>
      </c>
      <c r="S18" s="611"/>
      <c r="T18" s="611"/>
      <c r="U18" s="611"/>
      <c r="V18" s="611"/>
      <c r="W18" s="611"/>
      <c r="X18" s="611"/>
      <c r="Y18" s="612"/>
      <c r="Z18" s="615">
        <v>0</v>
      </c>
      <c r="AA18" s="616"/>
      <c r="AB18" s="616"/>
      <c r="AC18" s="621"/>
      <c r="AD18" s="619" t="s">
        <v>128</v>
      </c>
      <c r="AE18" s="611"/>
      <c r="AF18" s="611"/>
      <c r="AG18" s="611"/>
      <c r="AH18" s="611"/>
      <c r="AI18" s="611"/>
      <c r="AJ18" s="611"/>
      <c r="AK18" s="612"/>
      <c r="AL18" s="615" t="s">
        <v>128</v>
      </c>
      <c r="AM18" s="616"/>
      <c r="AN18" s="616"/>
      <c r="AO18" s="617"/>
      <c r="AP18" s="607" t="s">
        <v>242</v>
      </c>
      <c r="AQ18" s="608"/>
      <c r="AR18" s="608"/>
      <c r="AS18" s="608"/>
      <c r="AT18" s="608"/>
      <c r="AU18" s="608"/>
      <c r="AV18" s="608"/>
      <c r="AW18" s="608"/>
      <c r="AX18" s="608"/>
      <c r="AY18" s="608"/>
      <c r="AZ18" s="608"/>
      <c r="BA18" s="608"/>
      <c r="BB18" s="608"/>
      <c r="BC18" s="609"/>
      <c r="BD18" s="610">
        <v>217249982</v>
      </c>
      <c r="BE18" s="611"/>
      <c r="BF18" s="611"/>
      <c r="BG18" s="611"/>
      <c r="BH18" s="611"/>
      <c r="BI18" s="611"/>
      <c r="BJ18" s="611"/>
      <c r="BK18" s="612"/>
      <c r="BL18" s="613">
        <v>32.1</v>
      </c>
      <c r="BM18" s="613"/>
      <c r="BN18" s="613"/>
      <c r="BO18" s="613"/>
      <c r="BP18" s="614" t="s">
        <v>207</v>
      </c>
      <c r="BQ18" s="614"/>
      <c r="BR18" s="614"/>
      <c r="BS18" s="614"/>
      <c r="BT18" s="614"/>
      <c r="BU18" s="614"/>
      <c r="BV18" s="614"/>
      <c r="BW18" s="618"/>
      <c r="BY18" s="607" t="s">
        <v>243</v>
      </c>
      <c r="BZ18" s="608"/>
      <c r="CA18" s="608"/>
      <c r="CB18" s="608"/>
      <c r="CC18" s="608"/>
      <c r="CD18" s="608"/>
      <c r="CE18" s="608"/>
      <c r="CF18" s="608"/>
      <c r="CG18" s="608"/>
      <c r="CH18" s="608"/>
      <c r="CI18" s="608"/>
      <c r="CJ18" s="608"/>
      <c r="CK18" s="608"/>
      <c r="CL18" s="609"/>
      <c r="CM18" s="610">
        <v>395043216</v>
      </c>
      <c r="CN18" s="611"/>
      <c r="CO18" s="611"/>
      <c r="CP18" s="611"/>
      <c r="CQ18" s="611"/>
      <c r="CR18" s="611"/>
      <c r="CS18" s="611"/>
      <c r="CT18" s="612"/>
      <c r="CU18" s="613">
        <v>16.7</v>
      </c>
      <c r="CV18" s="613"/>
      <c r="CW18" s="613"/>
      <c r="CX18" s="613"/>
      <c r="CY18" s="619" t="s">
        <v>207</v>
      </c>
      <c r="CZ18" s="611"/>
      <c r="DA18" s="611"/>
      <c r="DB18" s="611"/>
      <c r="DC18" s="611"/>
      <c r="DD18" s="611"/>
      <c r="DE18" s="611"/>
      <c r="DF18" s="611"/>
      <c r="DG18" s="611"/>
      <c r="DH18" s="611"/>
      <c r="DI18" s="611"/>
      <c r="DJ18" s="611"/>
      <c r="DK18" s="612"/>
      <c r="DL18" s="619">
        <v>388374548</v>
      </c>
      <c r="DM18" s="611"/>
      <c r="DN18" s="611"/>
      <c r="DO18" s="611"/>
      <c r="DP18" s="611"/>
      <c r="DQ18" s="611"/>
      <c r="DR18" s="611"/>
      <c r="DS18" s="611"/>
      <c r="DT18" s="611"/>
      <c r="DU18" s="611"/>
      <c r="DV18" s="611"/>
      <c r="DW18" s="611"/>
      <c r="DX18" s="620"/>
    </row>
    <row r="19" spans="2:128" ht="11.25" customHeight="1" x14ac:dyDescent="0.2">
      <c r="B19" s="607" t="s">
        <v>244</v>
      </c>
      <c r="C19" s="608"/>
      <c r="D19" s="608"/>
      <c r="E19" s="608"/>
      <c r="F19" s="608"/>
      <c r="G19" s="608"/>
      <c r="H19" s="608"/>
      <c r="I19" s="608"/>
      <c r="J19" s="608"/>
      <c r="K19" s="608"/>
      <c r="L19" s="608"/>
      <c r="M19" s="608"/>
      <c r="N19" s="608"/>
      <c r="O19" s="608"/>
      <c r="P19" s="608"/>
      <c r="Q19" s="609"/>
      <c r="R19" s="610">
        <v>1389634837</v>
      </c>
      <c r="S19" s="611"/>
      <c r="T19" s="611"/>
      <c r="U19" s="611"/>
      <c r="V19" s="611"/>
      <c r="W19" s="611"/>
      <c r="X19" s="611"/>
      <c r="Y19" s="612"/>
      <c r="Z19" s="615">
        <v>58.3</v>
      </c>
      <c r="AA19" s="616"/>
      <c r="AB19" s="616"/>
      <c r="AC19" s="621"/>
      <c r="AD19" s="619">
        <v>1243452355</v>
      </c>
      <c r="AE19" s="611"/>
      <c r="AF19" s="611"/>
      <c r="AG19" s="611"/>
      <c r="AH19" s="611"/>
      <c r="AI19" s="611"/>
      <c r="AJ19" s="611"/>
      <c r="AK19" s="612"/>
      <c r="AL19" s="615">
        <v>99.2</v>
      </c>
      <c r="AM19" s="616"/>
      <c r="AN19" s="616"/>
      <c r="AO19" s="617"/>
      <c r="AP19" s="607" t="s">
        <v>245</v>
      </c>
      <c r="AQ19" s="608"/>
      <c r="AR19" s="608"/>
      <c r="AS19" s="608"/>
      <c r="AT19" s="608"/>
      <c r="AU19" s="608"/>
      <c r="AV19" s="608"/>
      <c r="AW19" s="608"/>
      <c r="AX19" s="608"/>
      <c r="AY19" s="608"/>
      <c r="AZ19" s="608"/>
      <c r="BA19" s="608"/>
      <c r="BB19" s="608"/>
      <c r="BC19" s="609"/>
      <c r="BD19" s="610">
        <v>16478705</v>
      </c>
      <c r="BE19" s="611"/>
      <c r="BF19" s="611"/>
      <c r="BG19" s="611"/>
      <c r="BH19" s="611"/>
      <c r="BI19" s="611"/>
      <c r="BJ19" s="611"/>
      <c r="BK19" s="612"/>
      <c r="BL19" s="613">
        <v>2.4</v>
      </c>
      <c r="BM19" s="613"/>
      <c r="BN19" s="613"/>
      <c r="BO19" s="613"/>
      <c r="BP19" s="614" t="s">
        <v>128</v>
      </c>
      <c r="BQ19" s="614"/>
      <c r="BR19" s="614"/>
      <c r="BS19" s="614"/>
      <c r="BT19" s="614"/>
      <c r="BU19" s="614"/>
      <c r="BV19" s="614"/>
      <c r="BW19" s="618"/>
      <c r="BY19" s="607" t="s">
        <v>246</v>
      </c>
      <c r="BZ19" s="608"/>
      <c r="CA19" s="608"/>
      <c r="CB19" s="608"/>
      <c r="CC19" s="608"/>
      <c r="CD19" s="608"/>
      <c r="CE19" s="608"/>
      <c r="CF19" s="608"/>
      <c r="CG19" s="608"/>
      <c r="CH19" s="608"/>
      <c r="CI19" s="608"/>
      <c r="CJ19" s="608"/>
      <c r="CK19" s="608"/>
      <c r="CL19" s="609"/>
      <c r="CM19" s="610" t="s">
        <v>128</v>
      </c>
      <c r="CN19" s="611"/>
      <c r="CO19" s="611"/>
      <c r="CP19" s="611"/>
      <c r="CQ19" s="611"/>
      <c r="CR19" s="611"/>
      <c r="CS19" s="611"/>
      <c r="CT19" s="612"/>
      <c r="CU19" s="613" t="s">
        <v>128</v>
      </c>
      <c r="CV19" s="613"/>
      <c r="CW19" s="613"/>
      <c r="CX19" s="613"/>
      <c r="CY19" s="619" t="s">
        <v>207</v>
      </c>
      <c r="CZ19" s="611"/>
      <c r="DA19" s="611"/>
      <c r="DB19" s="611"/>
      <c r="DC19" s="611"/>
      <c r="DD19" s="611"/>
      <c r="DE19" s="611"/>
      <c r="DF19" s="611"/>
      <c r="DG19" s="611"/>
      <c r="DH19" s="611"/>
      <c r="DI19" s="611"/>
      <c r="DJ19" s="611"/>
      <c r="DK19" s="612"/>
      <c r="DL19" s="619" t="s">
        <v>128</v>
      </c>
      <c r="DM19" s="611"/>
      <c r="DN19" s="611"/>
      <c r="DO19" s="611"/>
      <c r="DP19" s="611"/>
      <c r="DQ19" s="611"/>
      <c r="DR19" s="611"/>
      <c r="DS19" s="611"/>
      <c r="DT19" s="611"/>
      <c r="DU19" s="611"/>
      <c r="DV19" s="611"/>
      <c r="DW19" s="611"/>
      <c r="DX19" s="620"/>
    </row>
    <row r="20" spans="2:128" ht="11.25" customHeight="1" x14ac:dyDescent="0.2">
      <c r="B20" s="607" t="s">
        <v>247</v>
      </c>
      <c r="C20" s="608"/>
      <c r="D20" s="608"/>
      <c r="E20" s="608"/>
      <c r="F20" s="608"/>
      <c r="G20" s="608"/>
      <c r="H20" s="608"/>
      <c r="I20" s="608"/>
      <c r="J20" s="608"/>
      <c r="K20" s="608"/>
      <c r="L20" s="608"/>
      <c r="M20" s="608"/>
      <c r="N20" s="608"/>
      <c r="O20" s="608"/>
      <c r="P20" s="608"/>
      <c r="Q20" s="609"/>
      <c r="R20" s="610">
        <v>1182777</v>
      </c>
      <c r="S20" s="611"/>
      <c r="T20" s="611"/>
      <c r="U20" s="611"/>
      <c r="V20" s="611"/>
      <c r="W20" s="611"/>
      <c r="X20" s="611"/>
      <c r="Y20" s="612"/>
      <c r="Z20" s="615">
        <v>0</v>
      </c>
      <c r="AA20" s="616"/>
      <c r="AB20" s="616"/>
      <c r="AC20" s="621"/>
      <c r="AD20" s="619">
        <v>1182777</v>
      </c>
      <c r="AE20" s="611"/>
      <c r="AF20" s="611"/>
      <c r="AG20" s="611"/>
      <c r="AH20" s="611"/>
      <c r="AI20" s="611"/>
      <c r="AJ20" s="611"/>
      <c r="AK20" s="612"/>
      <c r="AL20" s="615">
        <v>0.1</v>
      </c>
      <c r="AM20" s="616"/>
      <c r="AN20" s="616"/>
      <c r="AO20" s="617"/>
      <c r="AP20" s="622" t="s">
        <v>248</v>
      </c>
      <c r="AQ20" s="623"/>
      <c r="AR20" s="623"/>
      <c r="AS20" s="623"/>
      <c r="AT20" s="623"/>
      <c r="AU20" s="623"/>
      <c r="AV20" s="623"/>
      <c r="AW20" s="623"/>
      <c r="AX20" s="623"/>
      <c r="AY20" s="623"/>
      <c r="AZ20" s="623"/>
      <c r="BA20" s="623"/>
      <c r="BB20" s="623"/>
      <c r="BC20" s="624"/>
      <c r="BD20" s="610">
        <v>7098121</v>
      </c>
      <c r="BE20" s="611"/>
      <c r="BF20" s="611"/>
      <c r="BG20" s="611"/>
      <c r="BH20" s="611"/>
      <c r="BI20" s="611"/>
      <c r="BJ20" s="611"/>
      <c r="BK20" s="612"/>
      <c r="BL20" s="613">
        <v>1.1000000000000001</v>
      </c>
      <c r="BM20" s="613"/>
      <c r="BN20" s="613"/>
      <c r="BO20" s="613"/>
      <c r="BP20" s="614" t="s">
        <v>207</v>
      </c>
      <c r="BQ20" s="614"/>
      <c r="BR20" s="614"/>
      <c r="BS20" s="614"/>
      <c r="BT20" s="614"/>
      <c r="BU20" s="614"/>
      <c r="BV20" s="614"/>
      <c r="BW20" s="618"/>
      <c r="BY20" s="622" t="s">
        <v>249</v>
      </c>
      <c r="BZ20" s="623"/>
      <c r="CA20" s="623"/>
      <c r="CB20" s="623"/>
      <c r="CC20" s="623"/>
      <c r="CD20" s="623"/>
      <c r="CE20" s="623"/>
      <c r="CF20" s="623"/>
      <c r="CG20" s="623"/>
      <c r="CH20" s="623"/>
      <c r="CI20" s="623"/>
      <c r="CJ20" s="623"/>
      <c r="CK20" s="623"/>
      <c r="CL20" s="624"/>
      <c r="CM20" s="610" t="s">
        <v>128</v>
      </c>
      <c r="CN20" s="611"/>
      <c r="CO20" s="611"/>
      <c r="CP20" s="611"/>
      <c r="CQ20" s="611"/>
      <c r="CR20" s="611"/>
      <c r="CS20" s="611"/>
      <c r="CT20" s="612"/>
      <c r="CU20" s="613" t="s">
        <v>128</v>
      </c>
      <c r="CV20" s="613"/>
      <c r="CW20" s="613"/>
      <c r="CX20" s="613"/>
      <c r="CY20" s="619" t="s">
        <v>128</v>
      </c>
      <c r="CZ20" s="611"/>
      <c r="DA20" s="611"/>
      <c r="DB20" s="611"/>
      <c r="DC20" s="611"/>
      <c r="DD20" s="611"/>
      <c r="DE20" s="611"/>
      <c r="DF20" s="611"/>
      <c r="DG20" s="611"/>
      <c r="DH20" s="611"/>
      <c r="DI20" s="611"/>
      <c r="DJ20" s="611"/>
      <c r="DK20" s="612"/>
      <c r="DL20" s="619" t="s">
        <v>207</v>
      </c>
      <c r="DM20" s="611"/>
      <c r="DN20" s="611"/>
      <c r="DO20" s="611"/>
      <c r="DP20" s="611"/>
      <c r="DQ20" s="611"/>
      <c r="DR20" s="611"/>
      <c r="DS20" s="611"/>
      <c r="DT20" s="611"/>
      <c r="DU20" s="611"/>
      <c r="DV20" s="611"/>
      <c r="DW20" s="611"/>
      <c r="DX20" s="620"/>
    </row>
    <row r="21" spans="2:128" ht="11.25" customHeight="1" x14ac:dyDescent="0.2">
      <c r="B21" s="607" t="s">
        <v>250</v>
      </c>
      <c r="C21" s="608"/>
      <c r="D21" s="608"/>
      <c r="E21" s="608"/>
      <c r="F21" s="608"/>
      <c r="G21" s="608"/>
      <c r="H21" s="608"/>
      <c r="I21" s="608"/>
      <c r="J21" s="608"/>
      <c r="K21" s="608"/>
      <c r="L21" s="608"/>
      <c r="M21" s="608"/>
      <c r="N21" s="608"/>
      <c r="O21" s="608"/>
      <c r="P21" s="608"/>
      <c r="Q21" s="609"/>
      <c r="R21" s="610">
        <v>16203035</v>
      </c>
      <c r="S21" s="611"/>
      <c r="T21" s="611"/>
      <c r="U21" s="611"/>
      <c r="V21" s="611"/>
      <c r="W21" s="611"/>
      <c r="X21" s="611"/>
      <c r="Y21" s="612"/>
      <c r="Z21" s="615">
        <v>0.7</v>
      </c>
      <c r="AA21" s="616"/>
      <c r="AB21" s="616"/>
      <c r="AC21" s="621"/>
      <c r="AD21" s="619" t="s">
        <v>207</v>
      </c>
      <c r="AE21" s="611"/>
      <c r="AF21" s="611"/>
      <c r="AG21" s="611"/>
      <c r="AH21" s="611"/>
      <c r="AI21" s="611"/>
      <c r="AJ21" s="611"/>
      <c r="AK21" s="612"/>
      <c r="AL21" s="615" t="s">
        <v>207</v>
      </c>
      <c r="AM21" s="616"/>
      <c r="AN21" s="616"/>
      <c r="AO21" s="617"/>
      <c r="AP21" s="622" t="s">
        <v>251</v>
      </c>
      <c r="AQ21" s="623"/>
      <c r="AR21" s="623"/>
      <c r="AS21" s="623"/>
      <c r="AT21" s="623"/>
      <c r="AU21" s="623"/>
      <c r="AV21" s="623"/>
      <c r="AW21" s="623"/>
      <c r="AX21" s="623"/>
      <c r="AY21" s="623"/>
      <c r="AZ21" s="623"/>
      <c r="BA21" s="623"/>
      <c r="BB21" s="623"/>
      <c r="BC21" s="624"/>
      <c r="BD21" s="610">
        <v>1491984</v>
      </c>
      <c r="BE21" s="611"/>
      <c r="BF21" s="611"/>
      <c r="BG21" s="611"/>
      <c r="BH21" s="611"/>
      <c r="BI21" s="611"/>
      <c r="BJ21" s="611"/>
      <c r="BK21" s="612"/>
      <c r="BL21" s="613">
        <v>0.2</v>
      </c>
      <c r="BM21" s="613"/>
      <c r="BN21" s="613"/>
      <c r="BO21" s="613"/>
      <c r="BP21" s="614" t="s">
        <v>128</v>
      </c>
      <c r="BQ21" s="614"/>
      <c r="BR21" s="614"/>
      <c r="BS21" s="614"/>
      <c r="BT21" s="614"/>
      <c r="BU21" s="614"/>
      <c r="BV21" s="614"/>
      <c r="BW21" s="618"/>
      <c r="BY21" s="622" t="s">
        <v>252</v>
      </c>
      <c r="BZ21" s="623"/>
      <c r="CA21" s="623"/>
      <c r="CB21" s="623"/>
      <c r="CC21" s="623"/>
      <c r="CD21" s="623"/>
      <c r="CE21" s="623"/>
      <c r="CF21" s="623"/>
      <c r="CG21" s="623"/>
      <c r="CH21" s="623"/>
      <c r="CI21" s="623"/>
      <c r="CJ21" s="623"/>
      <c r="CK21" s="623"/>
      <c r="CL21" s="624"/>
      <c r="CM21" s="610">
        <v>940595</v>
      </c>
      <c r="CN21" s="611"/>
      <c r="CO21" s="611"/>
      <c r="CP21" s="611"/>
      <c r="CQ21" s="611"/>
      <c r="CR21" s="611"/>
      <c r="CS21" s="611"/>
      <c r="CT21" s="612"/>
      <c r="CU21" s="613">
        <v>0</v>
      </c>
      <c r="CV21" s="613"/>
      <c r="CW21" s="613"/>
      <c r="CX21" s="613"/>
      <c r="CY21" s="619" t="s">
        <v>128</v>
      </c>
      <c r="CZ21" s="611"/>
      <c r="DA21" s="611"/>
      <c r="DB21" s="611"/>
      <c r="DC21" s="611"/>
      <c r="DD21" s="611"/>
      <c r="DE21" s="611"/>
      <c r="DF21" s="611"/>
      <c r="DG21" s="611"/>
      <c r="DH21" s="611"/>
      <c r="DI21" s="611"/>
      <c r="DJ21" s="611"/>
      <c r="DK21" s="612"/>
      <c r="DL21" s="619">
        <v>940595</v>
      </c>
      <c r="DM21" s="611"/>
      <c r="DN21" s="611"/>
      <c r="DO21" s="611"/>
      <c r="DP21" s="611"/>
      <c r="DQ21" s="611"/>
      <c r="DR21" s="611"/>
      <c r="DS21" s="611"/>
      <c r="DT21" s="611"/>
      <c r="DU21" s="611"/>
      <c r="DV21" s="611"/>
      <c r="DW21" s="611"/>
      <c r="DX21" s="620"/>
    </row>
    <row r="22" spans="2:128" ht="11.25" customHeight="1" x14ac:dyDescent="0.2">
      <c r="B22" s="607" t="s">
        <v>253</v>
      </c>
      <c r="C22" s="608"/>
      <c r="D22" s="608"/>
      <c r="E22" s="608"/>
      <c r="F22" s="608"/>
      <c r="G22" s="608"/>
      <c r="H22" s="608"/>
      <c r="I22" s="608"/>
      <c r="J22" s="608"/>
      <c r="K22" s="608"/>
      <c r="L22" s="608"/>
      <c r="M22" s="608"/>
      <c r="N22" s="608"/>
      <c r="O22" s="608"/>
      <c r="P22" s="608"/>
      <c r="Q22" s="609"/>
      <c r="R22" s="610">
        <v>19542567</v>
      </c>
      <c r="S22" s="611"/>
      <c r="T22" s="611"/>
      <c r="U22" s="611"/>
      <c r="V22" s="611"/>
      <c r="W22" s="611"/>
      <c r="X22" s="611"/>
      <c r="Y22" s="612"/>
      <c r="Z22" s="615">
        <v>0.8</v>
      </c>
      <c r="AA22" s="616"/>
      <c r="AB22" s="616"/>
      <c r="AC22" s="621"/>
      <c r="AD22" s="619">
        <v>2288538</v>
      </c>
      <c r="AE22" s="611"/>
      <c r="AF22" s="611"/>
      <c r="AG22" s="611"/>
      <c r="AH22" s="611"/>
      <c r="AI22" s="611"/>
      <c r="AJ22" s="611"/>
      <c r="AK22" s="612"/>
      <c r="AL22" s="615">
        <v>0.2</v>
      </c>
      <c r="AM22" s="616"/>
      <c r="AN22" s="616"/>
      <c r="AO22" s="617"/>
      <c r="AP22" s="622" t="s">
        <v>254</v>
      </c>
      <c r="AQ22" s="623"/>
      <c r="AR22" s="623"/>
      <c r="AS22" s="623"/>
      <c r="AT22" s="623"/>
      <c r="AU22" s="623"/>
      <c r="AV22" s="623"/>
      <c r="AW22" s="623"/>
      <c r="AX22" s="623"/>
      <c r="AY22" s="623"/>
      <c r="AZ22" s="623"/>
      <c r="BA22" s="623"/>
      <c r="BB22" s="623"/>
      <c r="BC22" s="624"/>
      <c r="BD22" s="610">
        <v>9137779</v>
      </c>
      <c r="BE22" s="611"/>
      <c r="BF22" s="611"/>
      <c r="BG22" s="611"/>
      <c r="BH22" s="611"/>
      <c r="BI22" s="611"/>
      <c r="BJ22" s="611"/>
      <c r="BK22" s="612"/>
      <c r="BL22" s="613">
        <v>1.4</v>
      </c>
      <c r="BM22" s="613"/>
      <c r="BN22" s="613"/>
      <c r="BO22" s="613"/>
      <c r="BP22" s="614" t="s">
        <v>128</v>
      </c>
      <c r="BQ22" s="614"/>
      <c r="BR22" s="614"/>
      <c r="BS22" s="614"/>
      <c r="BT22" s="614"/>
      <c r="BU22" s="614"/>
      <c r="BV22" s="614"/>
      <c r="BW22" s="618"/>
      <c r="BY22" s="622" t="s">
        <v>255</v>
      </c>
      <c r="BZ22" s="623"/>
      <c r="CA22" s="623"/>
      <c r="CB22" s="623"/>
      <c r="CC22" s="623"/>
      <c r="CD22" s="623"/>
      <c r="CE22" s="623"/>
      <c r="CF22" s="623"/>
      <c r="CG22" s="623"/>
      <c r="CH22" s="623"/>
      <c r="CI22" s="623"/>
      <c r="CJ22" s="623"/>
      <c r="CK22" s="623"/>
      <c r="CL22" s="624"/>
      <c r="CM22" s="610">
        <v>1267659</v>
      </c>
      <c r="CN22" s="611"/>
      <c r="CO22" s="611"/>
      <c r="CP22" s="611"/>
      <c r="CQ22" s="611"/>
      <c r="CR22" s="611"/>
      <c r="CS22" s="611"/>
      <c r="CT22" s="612"/>
      <c r="CU22" s="613">
        <v>0.1</v>
      </c>
      <c r="CV22" s="613"/>
      <c r="CW22" s="613"/>
      <c r="CX22" s="613"/>
      <c r="CY22" s="619" t="s">
        <v>207</v>
      </c>
      <c r="CZ22" s="611"/>
      <c r="DA22" s="611"/>
      <c r="DB22" s="611"/>
      <c r="DC22" s="611"/>
      <c r="DD22" s="611"/>
      <c r="DE22" s="611"/>
      <c r="DF22" s="611"/>
      <c r="DG22" s="611"/>
      <c r="DH22" s="611"/>
      <c r="DI22" s="611"/>
      <c r="DJ22" s="611"/>
      <c r="DK22" s="612"/>
      <c r="DL22" s="619">
        <v>1267659</v>
      </c>
      <c r="DM22" s="611"/>
      <c r="DN22" s="611"/>
      <c r="DO22" s="611"/>
      <c r="DP22" s="611"/>
      <c r="DQ22" s="611"/>
      <c r="DR22" s="611"/>
      <c r="DS22" s="611"/>
      <c r="DT22" s="611"/>
      <c r="DU22" s="611"/>
      <c r="DV22" s="611"/>
      <c r="DW22" s="611"/>
      <c r="DX22" s="620"/>
    </row>
    <row r="23" spans="2:128" ht="11.25" customHeight="1" x14ac:dyDescent="0.2">
      <c r="B23" s="607" t="s">
        <v>256</v>
      </c>
      <c r="C23" s="608"/>
      <c r="D23" s="608"/>
      <c r="E23" s="608"/>
      <c r="F23" s="608"/>
      <c r="G23" s="608"/>
      <c r="H23" s="608"/>
      <c r="I23" s="608"/>
      <c r="J23" s="608"/>
      <c r="K23" s="608"/>
      <c r="L23" s="608"/>
      <c r="M23" s="608"/>
      <c r="N23" s="608"/>
      <c r="O23" s="608"/>
      <c r="P23" s="608"/>
      <c r="Q23" s="609"/>
      <c r="R23" s="610">
        <v>8563891</v>
      </c>
      <c r="S23" s="611"/>
      <c r="T23" s="611"/>
      <c r="U23" s="611"/>
      <c r="V23" s="611"/>
      <c r="W23" s="611"/>
      <c r="X23" s="611"/>
      <c r="Y23" s="612"/>
      <c r="Z23" s="615">
        <v>0.4</v>
      </c>
      <c r="AA23" s="616"/>
      <c r="AB23" s="616"/>
      <c r="AC23" s="621"/>
      <c r="AD23" s="619">
        <v>30792</v>
      </c>
      <c r="AE23" s="611"/>
      <c r="AF23" s="611"/>
      <c r="AG23" s="611"/>
      <c r="AH23" s="611"/>
      <c r="AI23" s="611"/>
      <c r="AJ23" s="611"/>
      <c r="AK23" s="612"/>
      <c r="AL23" s="615">
        <v>0</v>
      </c>
      <c r="AM23" s="616"/>
      <c r="AN23" s="616"/>
      <c r="AO23" s="617"/>
      <c r="AP23" s="622" t="s">
        <v>257</v>
      </c>
      <c r="AQ23" s="623"/>
      <c r="AR23" s="623"/>
      <c r="AS23" s="623"/>
      <c r="AT23" s="623"/>
      <c r="AU23" s="623"/>
      <c r="AV23" s="623"/>
      <c r="AW23" s="623"/>
      <c r="AX23" s="623"/>
      <c r="AY23" s="623"/>
      <c r="AZ23" s="623"/>
      <c r="BA23" s="623"/>
      <c r="BB23" s="623"/>
      <c r="BC23" s="624"/>
      <c r="BD23" s="610">
        <v>58788504</v>
      </c>
      <c r="BE23" s="611"/>
      <c r="BF23" s="611"/>
      <c r="BG23" s="611"/>
      <c r="BH23" s="611"/>
      <c r="BI23" s="611"/>
      <c r="BJ23" s="611"/>
      <c r="BK23" s="612"/>
      <c r="BL23" s="613">
        <v>8.6999999999999993</v>
      </c>
      <c r="BM23" s="613"/>
      <c r="BN23" s="613"/>
      <c r="BO23" s="613"/>
      <c r="BP23" s="614" t="s">
        <v>128</v>
      </c>
      <c r="BQ23" s="614"/>
      <c r="BR23" s="614"/>
      <c r="BS23" s="614"/>
      <c r="BT23" s="614"/>
      <c r="BU23" s="614"/>
      <c r="BV23" s="614"/>
      <c r="BW23" s="618"/>
      <c r="BY23" s="622" t="s">
        <v>258</v>
      </c>
      <c r="BZ23" s="623"/>
      <c r="CA23" s="623"/>
      <c r="CB23" s="623"/>
      <c r="CC23" s="623"/>
      <c r="CD23" s="623"/>
      <c r="CE23" s="623"/>
      <c r="CF23" s="623"/>
      <c r="CG23" s="623"/>
      <c r="CH23" s="623"/>
      <c r="CI23" s="623"/>
      <c r="CJ23" s="623"/>
      <c r="CK23" s="623"/>
      <c r="CL23" s="624"/>
      <c r="CM23" s="610">
        <v>1094944</v>
      </c>
      <c r="CN23" s="611"/>
      <c r="CO23" s="611"/>
      <c r="CP23" s="611"/>
      <c r="CQ23" s="611"/>
      <c r="CR23" s="611"/>
      <c r="CS23" s="611"/>
      <c r="CT23" s="612"/>
      <c r="CU23" s="613">
        <v>0</v>
      </c>
      <c r="CV23" s="613"/>
      <c r="CW23" s="613"/>
      <c r="CX23" s="613"/>
      <c r="CY23" s="619" t="s">
        <v>128</v>
      </c>
      <c r="CZ23" s="611"/>
      <c r="DA23" s="611"/>
      <c r="DB23" s="611"/>
      <c r="DC23" s="611"/>
      <c r="DD23" s="611"/>
      <c r="DE23" s="611"/>
      <c r="DF23" s="611"/>
      <c r="DG23" s="611"/>
      <c r="DH23" s="611"/>
      <c r="DI23" s="611"/>
      <c r="DJ23" s="611"/>
      <c r="DK23" s="612"/>
      <c r="DL23" s="619">
        <v>1094944</v>
      </c>
      <c r="DM23" s="611"/>
      <c r="DN23" s="611"/>
      <c r="DO23" s="611"/>
      <c r="DP23" s="611"/>
      <c r="DQ23" s="611"/>
      <c r="DR23" s="611"/>
      <c r="DS23" s="611"/>
      <c r="DT23" s="611"/>
      <c r="DU23" s="611"/>
      <c r="DV23" s="611"/>
      <c r="DW23" s="611"/>
      <c r="DX23" s="620"/>
    </row>
    <row r="24" spans="2:128" ht="11.25" customHeight="1" x14ac:dyDescent="0.2">
      <c r="B24" s="607" t="s">
        <v>259</v>
      </c>
      <c r="C24" s="608"/>
      <c r="D24" s="608"/>
      <c r="E24" s="608"/>
      <c r="F24" s="608"/>
      <c r="G24" s="608"/>
      <c r="H24" s="608"/>
      <c r="I24" s="608"/>
      <c r="J24" s="608"/>
      <c r="K24" s="608"/>
      <c r="L24" s="608"/>
      <c r="M24" s="608"/>
      <c r="N24" s="608"/>
      <c r="O24" s="608"/>
      <c r="P24" s="608"/>
      <c r="Q24" s="609"/>
      <c r="R24" s="610">
        <v>378545864</v>
      </c>
      <c r="S24" s="611"/>
      <c r="T24" s="611"/>
      <c r="U24" s="611"/>
      <c r="V24" s="611"/>
      <c r="W24" s="611"/>
      <c r="X24" s="611"/>
      <c r="Y24" s="612"/>
      <c r="Z24" s="615">
        <v>15.9</v>
      </c>
      <c r="AA24" s="616"/>
      <c r="AB24" s="616"/>
      <c r="AC24" s="621"/>
      <c r="AD24" s="619" t="s">
        <v>128</v>
      </c>
      <c r="AE24" s="611"/>
      <c r="AF24" s="611"/>
      <c r="AG24" s="611"/>
      <c r="AH24" s="611"/>
      <c r="AI24" s="611"/>
      <c r="AJ24" s="611"/>
      <c r="AK24" s="612"/>
      <c r="AL24" s="615" t="s">
        <v>128</v>
      </c>
      <c r="AM24" s="616"/>
      <c r="AN24" s="616"/>
      <c r="AO24" s="617"/>
      <c r="AP24" s="622" t="s">
        <v>260</v>
      </c>
      <c r="AQ24" s="623"/>
      <c r="AR24" s="623"/>
      <c r="AS24" s="623"/>
      <c r="AT24" s="623"/>
      <c r="AU24" s="623"/>
      <c r="AV24" s="623"/>
      <c r="AW24" s="623"/>
      <c r="AX24" s="623"/>
      <c r="AY24" s="623"/>
      <c r="AZ24" s="623"/>
      <c r="BA24" s="623"/>
      <c r="BB24" s="623"/>
      <c r="BC24" s="624"/>
      <c r="BD24" s="610">
        <v>76874159</v>
      </c>
      <c r="BE24" s="611"/>
      <c r="BF24" s="611"/>
      <c r="BG24" s="611"/>
      <c r="BH24" s="611"/>
      <c r="BI24" s="611"/>
      <c r="BJ24" s="611"/>
      <c r="BK24" s="612"/>
      <c r="BL24" s="613">
        <v>11.4</v>
      </c>
      <c r="BM24" s="613"/>
      <c r="BN24" s="613"/>
      <c r="BO24" s="613"/>
      <c r="BP24" s="614" t="s">
        <v>128</v>
      </c>
      <c r="BQ24" s="614"/>
      <c r="BR24" s="614"/>
      <c r="BS24" s="614"/>
      <c r="BT24" s="614"/>
      <c r="BU24" s="614"/>
      <c r="BV24" s="614"/>
      <c r="BW24" s="618"/>
      <c r="BY24" s="622" t="s">
        <v>261</v>
      </c>
      <c r="BZ24" s="623"/>
      <c r="CA24" s="623"/>
      <c r="CB24" s="623"/>
      <c r="CC24" s="623"/>
      <c r="CD24" s="623"/>
      <c r="CE24" s="623"/>
      <c r="CF24" s="623"/>
      <c r="CG24" s="623"/>
      <c r="CH24" s="623"/>
      <c r="CI24" s="623"/>
      <c r="CJ24" s="623"/>
      <c r="CK24" s="623"/>
      <c r="CL24" s="624"/>
      <c r="CM24" s="610">
        <v>313218</v>
      </c>
      <c r="CN24" s="611"/>
      <c r="CO24" s="611"/>
      <c r="CP24" s="611"/>
      <c r="CQ24" s="611"/>
      <c r="CR24" s="611"/>
      <c r="CS24" s="611"/>
      <c r="CT24" s="612"/>
      <c r="CU24" s="613">
        <v>0</v>
      </c>
      <c r="CV24" s="613"/>
      <c r="CW24" s="613"/>
      <c r="CX24" s="613"/>
      <c r="CY24" s="619" t="s">
        <v>207</v>
      </c>
      <c r="CZ24" s="611"/>
      <c r="DA24" s="611"/>
      <c r="DB24" s="611"/>
      <c r="DC24" s="611"/>
      <c r="DD24" s="611"/>
      <c r="DE24" s="611"/>
      <c r="DF24" s="611"/>
      <c r="DG24" s="611"/>
      <c r="DH24" s="611"/>
      <c r="DI24" s="611"/>
      <c r="DJ24" s="611"/>
      <c r="DK24" s="612"/>
      <c r="DL24" s="619">
        <v>313218</v>
      </c>
      <c r="DM24" s="611"/>
      <c r="DN24" s="611"/>
      <c r="DO24" s="611"/>
      <c r="DP24" s="611"/>
      <c r="DQ24" s="611"/>
      <c r="DR24" s="611"/>
      <c r="DS24" s="611"/>
      <c r="DT24" s="611"/>
      <c r="DU24" s="611"/>
      <c r="DV24" s="611"/>
      <c r="DW24" s="611"/>
      <c r="DX24" s="620"/>
    </row>
    <row r="25" spans="2:128" ht="11.25" customHeight="1" x14ac:dyDescent="0.2">
      <c r="B25" s="607" t="s">
        <v>262</v>
      </c>
      <c r="C25" s="608"/>
      <c r="D25" s="608"/>
      <c r="E25" s="608"/>
      <c r="F25" s="608"/>
      <c r="G25" s="608"/>
      <c r="H25" s="608"/>
      <c r="I25" s="608"/>
      <c r="J25" s="608"/>
      <c r="K25" s="608"/>
      <c r="L25" s="608"/>
      <c r="M25" s="608"/>
      <c r="N25" s="608"/>
      <c r="O25" s="608"/>
      <c r="P25" s="608"/>
      <c r="Q25" s="609"/>
      <c r="R25" s="610" t="s">
        <v>128</v>
      </c>
      <c r="S25" s="611"/>
      <c r="T25" s="611"/>
      <c r="U25" s="611"/>
      <c r="V25" s="611"/>
      <c r="W25" s="611"/>
      <c r="X25" s="611"/>
      <c r="Y25" s="612"/>
      <c r="Z25" s="615" t="s">
        <v>128</v>
      </c>
      <c r="AA25" s="616"/>
      <c r="AB25" s="616"/>
      <c r="AC25" s="621"/>
      <c r="AD25" s="619" t="s">
        <v>128</v>
      </c>
      <c r="AE25" s="611"/>
      <c r="AF25" s="611"/>
      <c r="AG25" s="611"/>
      <c r="AH25" s="611"/>
      <c r="AI25" s="611"/>
      <c r="AJ25" s="611"/>
      <c r="AK25" s="612"/>
      <c r="AL25" s="615" t="s">
        <v>207</v>
      </c>
      <c r="AM25" s="616"/>
      <c r="AN25" s="616"/>
      <c r="AO25" s="617"/>
      <c r="AP25" s="622" t="s">
        <v>263</v>
      </c>
      <c r="AQ25" s="623"/>
      <c r="AR25" s="623"/>
      <c r="AS25" s="623"/>
      <c r="AT25" s="623"/>
      <c r="AU25" s="623"/>
      <c r="AV25" s="623"/>
      <c r="AW25" s="623"/>
      <c r="AX25" s="623"/>
      <c r="AY25" s="623"/>
      <c r="AZ25" s="623"/>
      <c r="BA25" s="623"/>
      <c r="BB25" s="623"/>
      <c r="BC25" s="624"/>
      <c r="BD25" s="610">
        <v>27525</v>
      </c>
      <c r="BE25" s="611"/>
      <c r="BF25" s="611"/>
      <c r="BG25" s="611"/>
      <c r="BH25" s="611"/>
      <c r="BI25" s="611"/>
      <c r="BJ25" s="611"/>
      <c r="BK25" s="612"/>
      <c r="BL25" s="613">
        <v>0</v>
      </c>
      <c r="BM25" s="613"/>
      <c r="BN25" s="613"/>
      <c r="BO25" s="613"/>
      <c r="BP25" s="614" t="s">
        <v>128</v>
      </c>
      <c r="BQ25" s="614"/>
      <c r="BR25" s="614"/>
      <c r="BS25" s="614"/>
      <c r="BT25" s="614"/>
      <c r="BU25" s="614"/>
      <c r="BV25" s="614"/>
      <c r="BW25" s="618"/>
      <c r="BY25" s="622" t="s">
        <v>264</v>
      </c>
      <c r="BZ25" s="623"/>
      <c r="CA25" s="623"/>
      <c r="CB25" s="623"/>
      <c r="CC25" s="623"/>
      <c r="CD25" s="623"/>
      <c r="CE25" s="623"/>
      <c r="CF25" s="623"/>
      <c r="CG25" s="623"/>
      <c r="CH25" s="623"/>
      <c r="CI25" s="623"/>
      <c r="CJ25" s="623"/>
      <c r="CK25" s="623"/>
      <c r="CL25" s="624"/>
      <c r="CM25" s="610">
        <v>3367705</v>
      </c>
      <c r="CN25" s="611"/>
      <c r="CO25" s="611"/>
      <c r="CP25" s="611"/>
      <c r="CQ25" s="611"/>
      <c r="CR25" s="611"/>
      <c r="CS25" s="611"/>
      <c r="CT25" s="612"/>
      <c r="CU25" s="613">
        <v>0.1</v>
      </c>
      <c r="CV25" s="613"/>
      <c r="CW25" s="613"/>
      <c r="CX25" s="613"/>
      <c r="CY25" s="619" t="s">
        <v>128</v>
      </c>
      <c r="CZ25" s="611"/>
      <c r="DA25" s="611"/>
      <c r="DB25" s="611"/>
      <c r="DC25" s="611"/>
      <c r="DD25" s="611"/>
      <c r="DE25" s="611"/>
      <c r="DF25" s="611"/>
      <c r="DG25" s="611"/>
      <c r="DH25" s="611"/>
      <c r="DI25" s="611"/>
      <c r="DJ25" s="611"/>
      <c r="DK25" s="612"/>
      <c r="DL25" s="619">
        <v>3367705</v>
      </c>
      <c r="DM25" s="611"/>
      <c r="DN25" s="611"/>
      <c r="DO25" s="611"/>
      <c r="DP25" s="611"/>
      <c r="DQ25" s="611"/>
      <c r="DR25" s="611"/>
      <c r="DS25" s="611"/>
      <c r="DT25" s="611"/>
      <c r="DU25" s="611"/>
      <c r="DV25" s="611"/>
      <c r="DW25" s="611"/>
      <c r="DX25" s="620"/>
    </row>
    <row r="26" spans="2:128" ht="11.25" customHeight="1" x14ac:dyDescent="0.2">
      <c r="B26" s="607" t="s">
        <v>265</v>
      </c>
      <c r="C26" s="608"/>
      <c r="D26" s="608"/>
      <c r="E26" s="608"/>
      <c r="F26" s="608"/>
      <c r="G26" s="608"/>
      <c r="H26" s="608"/>
      <c r="I26" s="608"/>
      <c r="J26" s="608"/>
      <c r="K26" s="608"/>
      <c r="L26" s="608"/>
      <c r="M26" s="608"/>
      <c r="N26" s="608"/>
      <c r="O26" s="608"/>
      <c r="P26" s="608"/>
      <c r="Q26" s="609"/>
      <c r="R26" s="610">
        <v>6708674</v>
      </c>
      <c r="S26" s="611"/>
      <c r="T26" s="611"/>
      <c r="U26" s="611"/>
      <c r="V26" s="611"/>
      <c r="W26" s="611"/>
      <c r="X26" s="611"/>
      <c r="Y26" s="612"/>
      <c r="Z26" s="615">
        <v>0.3</v>
      </c>
      <c r="AA26" s="616"/>
      <c r="AB26" s="616"/>
      <c r="AC26" s="621"/>
      <c r="AD26" s="619">
        <v>3607807</v>
      </c>
      <c r="AE26" s="611"/>
      <c r="AF26" s="611"/>
      <c r="AG26" s="611"/>
      <c r="AH26" s="611"/>
      <c r="AI26" s="611"/>
      <c r="AJ26" s="611"/>
      <c r="AK26" s="612"/>
      <c r="AL26" s="615">
        <v>0.3</v>
      </c>
      <c r="AM26" s="616"/>
      <c r="AN26" s="616"/>
      <c r="AO26" s="617"/>
      <c r="AP26" s="622" t="s">
        <v>266</v>
      </c>
      <c r="AQ26" s="623"/>
      <c r="AR26" s="623"/>
      <c r="AS26" s="623"/>
      <c r="AT26" s="623"/>
      <c r="AU26" s="623"/>
      <c r="AV26" s="623"/>
      <c r="AW26" s="623"/>
      <c r="AX26" s="623"/>
      <c r="AY26" s="623"/>
      <c r="AZ26" s="623"/>
      <c r="BA26" s="623"/>
      <c r="BB26" s="623"/>
      <c r="BC26" s="624"/>
      <c r="BD26" s="610">
        <v>765173</v>
      </c>
      <c r="BE26" s="611"/>
      <c r="BF26" s="611"/>
      <c r="BG26" s="611"/>
      <c r="BH26" s="611"/>
      <c r="BI26" s="611"/>
      <c r="BJ26" s="611"/>
      <c r="BK26" s="612"/>
      <c r="BL26" s="613">
        <v>0.1</v>
      </c>
      <c r="BM26" s="613"/>
      <c r="BN26" s="613"/>
      <c r="BO26" s="613"/>
      <c r="BP26" s="614" t="s">
        <v>128</v>
      </c>
      <c r="BQ26" s="614"/>
      <c r="BR26" s="614"/>
      <c r="BS26" s="614"/>
      <c r="BT26" s="614"/>
      <c r="BU26" s="614"/>
      <c r="BV26" s="614"/>
      <c r="BW26" s="618"/>
      <c r="BY26" s="622" t="s">
        <v>267</v>
      </c>
      <c r="BZ26" s="623"/>
      <c r="CA26" s="623"/>
      <c r="CB26" s="623"/>
      <c r="CC26" s="623"/>
      <c r="CD26" s="623"/>
      <c r="CE26" s="623"/>
      <c r="CF26" s="623"/>
      <c r="CG26" s="623"/>
      <c r="CH26" s="623"/>
      <c r="CI26" s="623"/>
      <c r="CJ26" s="623"/>
      <c r="CK26" s="623"/>
      <c r="CL26" s="624"/>
      <c r="CM26" s="610">
        <v>108268057</v>
      </c>
      <c r="CN26" s="611"/>
      <c r="CO26" s="611"/>
      <c r="CP26" s="611"/>
      <c r="CQ26" s="611"/>
      <c r="CR26" s="611"/>
      <c r="CS26" s="611"/>
      <c r="CT26" s="612"/>
      <c r="CU26" s="613">
        <v>4.5999999999999996</v>
      </c>
      <c r="CV26" s="613"/>
      <c r="CW26" s="613"/>
      <c r="CX26" s="613"/>
      <c r="CY26" s="619" t="s">
        <v>128</v>
      </c>
      <c r="CZ26" s="611"/>
      <c r="DA26" s="611"/>
      <c r="DB26" s="611"/>
      <c r="DC26" s="611"/>
      <c r="DD26" s="611"/>
      <c r="DE26" s="611"/>
      <c r="DF26" s="611"/>
      <c r="DG26" s="611"/>
      <c r="DH26" s="611"/>
      <c r="DI26" s="611"/>
      <c r="DJ26" s="611"/>
      <c r="DK26" s="612"/>
      <c r="DL26" s="619">
        <v>108268057</v>
      </c>
      <c r="DM26" s="611"/>
      <c r="DN26" s="611"/>
      <c r="DO26" s="611"/>
      <c r="DP26" s="611"/>
      <c r="DQ26" s="611"/>
      <c r="DR26" s="611"/>
      <c r="DS26" s="611"/>
      <c r="DT26" s="611"/>
      <c r="DU26" s="611"/>
      <c r="DV26" s="611"/>
      <c r="DW26" s="611"/>
      <c r="DX26" s="620"/>
    </row>
    <row r="27" spans="2:128" ht="11.25" customHeight="1" x14ac:dyDescent="0.2">
      <c r="B27" s="607" t="s">
        <v>268</v>
      </c>
      <c r="C27" s="608"/>
      <c r="D27" s="608"/>
      <c r="E27" s="608"/>
      <c r="F27" s="608"/>
      <c r="G27" s="608"/>
      <c r="H27" s="608"/>
      <c r="I27" s="608"/>
      <c r="J27" s="608"/>
      <c r="K27" s="608"/>
      <c r="L27" s="608"/>
      <c r="M27" s="608"/>
      <c r="N27" s="608"/>
      <c r="O27" s="608"/>
      <c r="P27" s="608"/>
      <c r="Q27" s="609"/>
      <c r="R27" s="610">
        <v>196485</v>
      </c>
      <c r="S27" s="611"/>
      <c r="T27" s="611"/>
      <c r="U27" s="611"/>
      <c r="V27" s="611"/>
      <c r="W27" s="611"/>
      <c r="X27" s="611"/>
      <c r="Y27" s="612"/>
      <c r="Z27" s="615">
        <v>0</v>
      </c>
      <c r="AA27" s="616"/>
      <c r="AB27" s="616"/>
      <c r="AC27" s="621"/>
      <c r="AD27" s="619" t="s">
        <v>128</v>
      </c>
      <c r="AE27" s="611"/>
      <c r="AF27" s="611"/>
      <c r="AG27" s="611"/>
      <c r="AH27" s="611"/>
      <c r="AI27" s="611"/>
      <c r="AJ27" s="611"/>
      <c r="AK27" s="612"/>
      <c r="AL27" s="615" t="s">
        <v>207</v>
      </c>
      <c r="AM27" s="616"/>
      <c r="AN27" s="616"/>
      <c r="AO27" s="617"/>
      <c r="AP27" s="622" t="s">
        <v>269</v>
      </c>
      <c r="AQ27" s="623"/>
      <c r="AR27" s="623"/>
      <c r="AS27" s="623"/>
      <c r="AT27" s="623"/>
      <c r="AU27" s="623"/>
      <c r="AV27" s="623"/>
      <c r="AW27" s="623"/>
      <c r="AX27" s="623"/>
      <c r="AY27" s="623"/>
      <c r="AZ27" s="623"/>
      <c r="BA27" s="623"/>
      <c r="BB27" s="623"/>
      <c r="BC27" s="624"/>
      <c r="BD27" s="610">
        <v>899960</v>
      </c>
      <c r="BE27" s="611"/>
      <c r="BF27" s="611"/>
      <c r="BG27" s="611"/>
      <c r="BH27" s="611"/>
      <c r="BI27" s="611"/>
      <c r="BJ27" s="611"/>
      <c r="BK27" s="612"/>
      <c r="BL27" s="613">
        <v>0.1</v>
      </c>
      <c r="BM27" s="613"/>
      <c r="BN27" s="613"/>
      <c r="BO27" s="613"/>
      <c r="BP27" s="614" t="s">
        <v>128</v>
      </c>
      <c r="BQ27" s="614"/>
      <c r="BR27" s="614"/>
      <c r="BS27" s="614"/>
      <c r="BT27" s="614"/>
      <c r="BU27" s="614"/>
      <c r="BV27" s="614"/>
      <c r="BW27" s="618"/>
      <c r="BY27" s="622" t="s">
        <v>270</v>
      </c>
      <c r="BZ27" s="623"/>
      <c r="CA27" s="623"/>
      <c r="CB27" s="623"/>
      <c r="CC27" s="623"/>
      <c r="CD27" s="623"/>
      <c r="CE27" s="623"/>
      <c r="CF27" s="623"/>
      <c r="CG27" s="623"/>
      <c r="CH27" s="623"/>
      <c r="CI27" s="623"/>
      <c r="CJ27" s="623"/>
      <c r="CK27" s="623"/>
      <c r="CL27" s="624"/>
      <c r="CM27" s="610">
        <v>1043660</v>
      </c>
      <c r="CN27" s="611"/>
      <c r="CO27" s="611"/>
      <c r="CP27" s="611"/>
      <c r="CQ27" s="611"/>
      <c r="CR27" s="611"/>
      <c r="CS27" s="611"/>
      <c r="CT27" s="612"/>
      <c r="CU27" s="613">
        <v>0</v>
      </c>
      <c r="CV27" s="613"/>
      <c r="CW27" s="613"/>
      <c r="CX27" s="613"/>
      <c r="CY27" s="619" t="s">
        <v>128</v>
      </c>
      <c r="CZ27" s="611"/>
      <c r="DA27" s="611"/>
      <c r="DB27" s="611"/>
      <c r="DC27" s="611"/>
      <c r="DD27" s="611"/>
      <c r="DE27" s="611"/>
      <c r="DF27" s="611"/>
      <c r="DG27" s="611"/>
      <c r="DH27" s="611"/>
      <c r="DI27" s="611"/>
      <c r="DJ27" s="611"/>
      <c r="DK27" s="612"/>
      <c r="DL27" s="619">
        <v>1043660</v>
      </c>
      <c r="DM27" s="611"/>
      <c r="DN27" s="611"/>
      <c r="DO27" s="611"/>
      <c r="DP27" s="611"/>
      <c r="DQ27" s="611"/>
      <c r="DR27" s="611"/>
      <c r="DS27" s="611"/>
      <c r="DT27" s="611"/>
      <c r="DU27" s="611"/>
      <c r="DV27" s="611"/>
      <c r="DW27" s="611"/>
      <c r="DX27" s="620"/>
    </row>
    <row r="28" spans="2:128" ht="11.25" customHeight="1" x14ac:dyDescent="0.2">
      <c r="B28" s="607" t="s">
        <v>271</v>
      </c>
      <c r="C28" s="608"/>
      <c r="D28" s="608"/>
      <c r="E28" s="608"/>
      <c r="F28" s="608"/>
      <c r="G28" s="608"/>
      <c r="H28" s="608"/>
      <c r="I28" s="608"/>
      <c r="J28" s="608"/>
      <c r="K28" s="608"/>
      <c r="L28" s="608"/>
      <c r="M28" s="608"/>
      <c r="N28" s="608"/>
      <c r="O28" s="608"/>
      <c r="P28" s="608"/>
      <c r="Q28" s="609"/>
      <c r="R28" s="610">
        <v>28869318</v>
      </c>
      <c r="S28" s="611"/>
      <c r="T28" s="611"/>
      <c r="U28" s="611"/>
      <c r="V28" s="611"/>
      <c r="W28" s="611"/>
      <c r="X28" s="611"/>
      <c r="Y28" s="612"/>
      <c r="Z28" s="615">
        <v>1.2</v>
      </c>
      <c r="AA28" s="616"/>
      <c r="AB28" s="616"/>
      <c r="AC28" s="621"/>
      <c r="AD28" s="619" t="s">
        <v>207</v>
      </c>
      <c r="AE28" s="611"/>
      <c r="AF28" s="611"/>
      <c r="AG28" s="611"/>
      <c r="AH28" s="611"/>
      <c r="AI28" s="611"/>
      <c r="AJ28" s="611"/>
      <c r="AK28" s="612"/>
      <c r="AL28" s="615" t="s">
        <v>128</v>
      </c>
      <c r="AM28" s="616"/>
      <c r="AN28" s="616"/>
      <c r="AO28" s="617"/>
      <c r="AP28" s="622" t="s">
        <v>272</v>
      </c>
      <c r="AQ28" s="623"/>
      <c r="AR28" s="623"/>
      <c r="AS28" s="623"/>
      <c r="AT28" s="623"/>
      <c r="AU28" s="623"/>
      <c r="AV28" s="623"/>
      <c r="AW28" s="623"/>
      <c r="AX28" s="623"/>
      <c r="AY28" s="623"/>
      <c r="AZ28" s="623"/>
      <c r="BA28" s="623"/>
      <c r="BB28" s="623"/>
      <c r="BC28" s="624"/>
      <c r="BD28" s="610">
        <v>895762</v>
      </c>
      <c r="BE28" s="611"/>
      <c r="BF28" s="611"/>
      <c r="BG28" s="611"/>
      <c r="BH28" s="611"/>
      <c r="BI28" s="611"/>
      <c r="BJ28" s="611"/>
      <c r="BK28" s="612"/>
      <c r="BL28" s="613">
        <v>0.1</v>
      </c>
      <c r="BM28" s="613"/>
      <c r="BN28" s="613"/>
      <c r="BO28" s="613"/>
      <c r="BP28" s="614" t="s">
        <v>128</v>
      </c>
      <c r="BQ28" s="614"/>
      <c r="BR28" s="614"/>
      <c r="BS28" s="614"/>
      <c r="BT28" s="614"/>
      <c r="BU28" s="614"/>
      <c r="BV28" s="614"/>
      <c r="BW28" s="618"/>
      <c r="BY28" s="622" t="s">
        <v>273</v>
      </c>
      <c r="BZ28" s="623"/>
      <c r="CA28" s="623"/>
      <c r="CB28" s="623"/>
      <c r="CC28" s="623"/>
      <c r="CD28" s="623"/>
      <c r="CE28" s="623"/>
      <c r="CF28" s="623"/>
      <c r="CG28" s="623"/>
      <c r="CH28" s="623"/>
      <c r="CI28" s="623"/>
      <c r="CJ28" s="623"/>
      <c r="CK28" s="623"/>
      <c r="CL28" s="624"/>
      <c r="CM28" s="610" t="s">
        <v>128</v>
      </c>
      <c r="CN28" s="611"/>
      <c r="CO28" s="611"/>
      <c r="CP28" s="611"/>
      <c r="CQ28" s="611"/>
      <c r="CR28" s="611"/>
      <c r="CS28" s="611"/>
      <c r="CT28" s="612"/>
      <c r="CU28" s="613" t="s">
        <v>128</v>
      </c>
      <c r="CV28" s="613"/>
      <c r="CW28" s="613"/>
      <c r="CX28" s="613"/>
      <c r="CY28" s="619" t="s">
        <v>207</v>
      </c>
      <c r="CZ28" s="611"/>
      <c r="DA28" s="611"/>
      <c r="DB28" s="611"/>
      <c r="DC28" s="611"/>
      <c r="DD28" s="611"/>
      <c r="DE28" s="611"/>
      <c r="DF28" s="611"/>
      <c r="DG28" s="611"/>
      <c r="DH28" s="611"/>
      <c r="DI28" s="611"/>
      <c r="DJ28" s="611"/>
      <c r="DK28" s="612"/>
      <c r="DL28" s="619" t="s">
        <v>128</v>
      </c>
      <c r="DM28" s="611"/>
      <c r="DN28" s="611"/>
      <c r="DO28" s="611"/>
      <c r="DP28" s="611"/>
      <c r="DQ28" s="611"/>
      <c r="DR28" s="611"/>
      <c r="DS28" s="611"/>
      <c r="DT28" s="611"/>
      <c r="DU28" s="611"/>
      <c r="DV28" s="611"/>
      <c r="DW28" s="611"/>
      <c r="DX28" s="620"/>
    </row>
    <row r="29" spans="2:128" ht="11.25" customHeight="1" x14ac:dyDescent="0.2">
      <c r="B29" s="607" t="s">
        <v>274</v>
      </c>
      <c r="C29" s="608"/>
      <c r="D29" s="608"/>
      <c r="E29" s="608"/>
      <c r="F29" s="608"/>
      <c r="G29" s="608"/>
      <c r="H29" s="608"/>
      <c r="I29" s="608"/>
      <c r="J29" s="608"/>
      <c r="K29" s="608"/>
      <c r="L29" s="608"/>
      <c r="M29" s="608"/>
      <c r="N29" s="608"/>
      <c r="O29" s="608"/>
      <c r="P29" s="608"/>
      <c r="Q29" s="609"/>
      <c r="R29" s="610">
        <v>10505714</v>
      </c>
      <c r="S29" s="611"/>
      <c r="T29" s="611"/>
      <c r="U29" s="611"/>
      <c r="V29" s="611"/>
      <c r="W29" s="611"/>
      <c r="X29" s="611"/>
      <c r="Y29" s="612"/>
      <c r="Z29" s="615">
        <v>0.4</v>
      </c>
      <c r="AA29" s="616"/>
      <c r="AB29" s="616"/>
      <c r="AC29" s="621"/>
      <c r="AD29" s="619" t="s">
        <v>128</v>
      </c>
      <c r="AE29" s="611"/>
      <c r="AF29" s="611"/>
      <c r="AG29" s="611"/>
      <c r="AH29" s="611"/>
      <c r="AI29" s="611"/>
      <c r="AJ29" s="611"/>
      <c r="AK29" s="612"/>
      <c r="AL29" s="615" t="s">
        <v>128</v>
      </c>
      <c r="AM29" s="616"/>
      <c r="AN29" s="616"/>
      <c r="AO29" s="617"/>
      <c r="AP29" s="622" t="s">
        <v>275</v>
      </c>
      <c r="AQ29" s="623"/>
      <c r="AR29" s="623"/>
      <c r="AS29" s="623"/>
      <c r="AT29" s="623"/>
      <c r="AU29" s="623"/>
      <c r="AV29" s="623"/>
      <c r="AW29" s="623"/>
      <c r="AX29" s="623"/>
      <c r="AY29" s="623"/>
      <c r="AZ29" s="623"/>
      <c r="BA29" s="623"/>
      <c r="BB29" s="623"/>
      <c r="BC29" s="624"/>
      <c r="BD29" s="610">
        <v>50143</v>
      </c>
      <c r="BE29" s="611"/>
      <c r="BF29" s="611"/>
      <c r="BG29" s="611"/>
      <c r="BH29" s="611"/>
      <c r="BI29" s="611"/>
      <c r="BJ29" s="611"/>
      <c r="BK29" s="612"/>
      <c r="BL29" s="613">
        <v>0</v>
      </c>
      <c r="BM29" s="613"/>
      <c r="BN29" s="613"/>
      <c r="BO29" s="613"/>
      <c r="BP29" s="614" t="s">
        <v>128</v>
      </c>
      <c r="BQ29" s="614"/>
      <c r="BR29" s="614"/>
      <c r="BS29" s="614"/>
      <c r="BT29" s="614"/>
      <c r="BU29" s="614"/>
      <c r="BV29" s="614"/>
      <c r="BW29" s="618"/>
      <c r="BY29" s="622" t="s">
        <v>276</v>
      </c>
      <c r="BZ29" s="623"/>
      <c r="CA29" s="623"/>
      <c r="CB29" s="623"/>
      <c r="CC29" s="623"/>
      <c r="CD29" s="623"/>
      <c r="CE29" s="623"/>
      <c r="CF29" s="623"/>
      <c r="CG29" s="623"/>
      <c r="CH29" s="623"/>
      <c r="CI29" s="623"/>
      <c r="CJ29" s="623"/>
      <c r="CK29" s="623"/>
      <c r="CL29" s="624"/>
      <c r="CM29" s="610">
        <v>6229947</v>
      </c>
      <c r="CN29" s="611"/>
      <c r="CO29" s="611"/>
      <c r="CP29" s="611"/>
      <c r="CQ29" s="611"/>
      <c r="CR29" s="611"/>
      <c r="CS29" s="611"/>
      <c r="CT29" s="612"/>
      <c r="CU29" s="613">
        <v>0.3</v>
      </c>
      <c r="CV29" s="613"/>
      <c r="CW29" s="613"/>
      <c r="CX29" s="613"/>
      <c r="CY29" s="619" t="s">
        <v>207</v>
      </c>
      <c r="CZ29" s="611"/>
      <c r="DA29" s="611"/>
      <c r="DB29" s="611"/>
      <c r="DC29" s="611"/>
      <c r="DD29" s="611"/>
      <c r="DE29" s="611"/>
      <c r="DF29" s="611"/>
      <c r="DG29" s="611"/>
      <c r="DH29" s="611"/>
      <c r="DI29" s="611"/>
      <c r="DJ29" s="611"/>
      <c r="DK29" s="612"/>
      <c r="DL29" s="619">
        <v>6229947</v>
      </c>
      <c r="DM29" s="611"/>
      <c r="DN29" s="611"/>
      <c r="DO29" s="611"/>
      <c r="DP29" s="611"/>
      <c r="DQ29" s="611"/>
      <c r="DR29" s="611"/>
      <c r="DS29" s="611"/>
      <c r="DT29" s="611"/>
      <c r="DU29" s="611"/>
      <c r="DV29" s="611"/>
      <c r="DW29" s="611"/>
      <c r="DX29" s="620"/>
    </row>
    <row r="30" spans="2:128" ht="11.25" customHeight="1" x14ac:dyDescent="0.2">
      <c r="B30" s="607" t="s">
        <v>277</v>
      </c>
      <c r="C30" s="608"/>
      <c r="D30" s="608"/>
      <c r="E30" s="608"/>
      <c r="F30" s="608"/>
      <c r="G30" s="608"/>
      <c r="H30" s="608"/>
      <c r="I30" s="608"/>
      <c r="J30" s="608"/>
      <c r="K30" s="608"/>
      <c r="L30" s="608"/>
      <c r="M30" s="608"/>
      <c r="N30" s="608"/>
      <c r="O30" s="608"/>
      <c r="P30" s="608"/>
      <c r="Q30" s="609"/>
      <c r="R30" s="610">
        <v>168364672</v>
      </c>
      <c r="S30" s="611"/>
      <c r="T30" s="611"/>
      <c r="U30" s="611"/>
      <c r="V30" s="611"/>
      <c r="W30" s="611"/>
      <c r="X30" s="611"/>
      <c r="Y30" s="612"/>
      <c r="Z30" s="615">
        <v>7.1</v>
      </c>
      <c r="AA30" s="616"/>
      <c r="AB30" s="616"/>
      <c r="AC30" s="621"/>
      <c r="AD30" s="619">
        <v>3166583</v>
      </c>
      <c r="AE30" s="611"/>
      <c r="AF30" s="611"/>
      <c r="AG30" s="611"/>
      <c r="AH30" s="611"/>
      <c r="AI30" s="611"/>
      <c r="AJ30" s="611"/>
      <c r="AK30" s="612"/>
      <c r="AL30" s="615">
        <v>0.3</v>
      </c>
      <c r="AM30" s="616"/>
      <c r="AN30" s="616"/>
      <c r="AO30" s="617"/>
      <c r="AP30" s="622" t="s">
        <v>278</v>
      </c>
      <c r="AQ30" s="623"/>
      <c r="AR30" s="623"/>
      <c r="AS30" s="623"/>
      <c r="AT30" s="623"/>
      <c r="AU30" s="623"/>
      <c r="AV30" s="623"/>
      <c r="AW30" s="623"/>
      <c r="AX30" s="623"/>
      <c r="AY30" s="623"/>
      <c r="AZ30" s="623"/>
      <c r="BA30" s="623"/>
      <c r="BB30" s="623"/>
      <c r="BC30" s="624"/>
      <c r="BD30" s="610">
        <v>50143</v>
      </c>
      <c r="BE30" s="611"/>
      <c r="BF30" s="611"/>
      <c r="BG30" s="611"/>
      <c r="BH30" s="611"/>
      <c r="BI30" s="611"/>
      <c r="BJ30" s="611"/>
      <c r="BK30" s="612"/>
      <c r="BL30" s="613">
        <v>0</v>
      </c>
      <c r="BM30" s="613"/>
      <c r="BN30" s="613"/>
      <c r="BO30" s="613"/>
      <c r="BP30" s="614" t="s">
        <v>207</v>
      </c>
      <c r="BQ30" s="614"/>
      <c r="BR30" s="614"/>
      <c r="BS30" s="614"/>
      <c r="BT30" s="614"/>
      <c r="BU30" s="614"/>
      <c r="BV30" s="614"/>
      <c r="BW30" s="618"/>
      <c r="BY30" s="622" t="s">
        <v>279</v>
      </c>
      <c r="BZ30" s="628"/>
      <c r="CA30" s="628"/>
      <c r="CB30" s="628"/>
      <c r="CC30" s="628"/>
      <c r="CD30" s="628"/>
      <c r="CE30" s="628"/>
      <c r="CF30" s="628"/>
      <c r="CG30" s="628"/>
      <c r="CH30" s="628"/>
      <c r="CI30" s="628"/>
      <c r="CJ30" s="628"/>
      <c r="CK30" s="628"/>
      <c r="CL30" s="624"/>
      <c r="CM30" s="610">
        <v>7746001</v>
      </c>
      <c r="CN30" s="611"/>
      <c r="CO30" s="611"/>
      <c r="CP30" s="611"/>
      <c r="CQ30" s="611"/>
      <c r="CR30" s="611"/>
      <c r="CS30" s="611"/>
      <c r="CT30" s="612"/>
      <c r="CU30" s="613">
        <v>0.3</v>
      </c>
      <c r="CV30" s="613"/>
      <c r="CW30" s="613"/>
      <c r="CX30" s="613"/>
      <c r="CY30" s="619" t="s">
        <v>128</v>
      </c>
      <c r="CZ30" s="611"/>
      <c r="DA30" s="611"/>
      <c r="DB30" s="611"/>
      <c r="DC30" s="611"/>
      <c r="DD30" s="611"/>
      <c r="DE30" s="611"/>
      <c r="DF30" s="611"/>
      <c r="DG30" s="611"/>
      <c r="DH30" s="611"/>
      <c r="DI30" s="611"/>
      <c r="DJ30" s="611"/>
      <c r="DK30" s="612"/>
      <c r="DL30" s="619">
        <v>7746001</v>
      </c>
      <c r="DM30" s="611"/>
      <c r="DN30" s="611"/>
      <c r="DO30" s="611"/>
      <c r="DP30" s="611"/>
      <c r="DQ30" s="611"/>
      <c r="DR30" s="611"/>
      <c r="DS30" s="611"/>
      <c r="DT30" s="611"/>
      <c r="DU30" s="611"/>
      <c r="DV30" s="611"/>
      <c r="DW30" s="611"/>
      <c r="DX30" s="620"/>
    </row>
    <row r="31" spans="2:128" ht="11.25" customHeight="1" x14ac:dyDescent="0.2">
      <c r="B31" s="607" t="s">
        <v>280</v>
      </c>
      <c r="C31" s="608"/>
      <c r="D31" s="608"/>
      <c r="E31" s="608"/>
      <c r="F31" s="608"/>
      <c r="G31" s="608"/>
      <c r="H31" s="608"/>
      <c r="I31" s="608"/>
      <c r="J31" s="608"/>
      <c r="K31" s="608"/>
      <c r="L31" s="608"/>
      <c r="M31" s="608"/>
      <c r="N31" s="608"/>
      <c r="O31" s="608"/>
      <c r="P31" s="608"/>
      <c r="Q31" s="609"/>
      <c r="R31" s="610">
        <v>353393376</v>
      </c>
      <c r="S31" s="611"/>
      <c r="T31" s="611"/>
      <c r="U31" s="611"/>
      <c r="V31" s="611"/>
      <c r="W31" s="611"/>
      <c r="X31" s="611"/>
      <c r="Y31" s="612"/>
      <c r="Z31" s="615">
        <v>14.8</v>
      </c>
      <c r="AA31" s="616"/>
      <c r="AB31" s="616"/>
      <c r="AC31" s="621"/>
      <c r="AD31" s="619" t="s">
        <v>128</v>
      </c>
      <c r="AE31" s="611"/>
      <c r="AF31" s="611"/>
      <c r="AG31" s="611"/>
      <c r="AH31" s="611"/>
      <c r="AI31" s="611"/>
      <c r="AJ31" s="611"/>
      <c r="AK31" s="612"/>
      <c r="AL31" s="615" t="s">
        <v>128</v>
      </c>
      <c r="AM31" s="616"/>
      <c r="AN31" s="616"/>
      <c r="AO31" s="617"/>
      <c r="AP31" s="622" t="s">
        <v>281</v>
      </c>
      <c r="AQ31" s="623"/>
      <c r="AR31" s="623"/>
      <c r="AS31" s="623"/>
      <c r="AT31" s="623"/>
      <c r="AU31" s="623"/>
      <c r="AV31" s="623"/>
      <c r="AW31" s="623"/>
      <c r="AX31" s="623"/>
      <c r="AY31" s="623"/>
      <c r="AZ31" s="623"/>
      <c r="BA31" s="623"/>
      <c r="BB31" s="623"/>
      <c r="BC31" s="624"/>
      <c r="BD31" s="610">
        <v>845619</v>
      </c>
      <c r="BE31" s="611"/>
      <c r="BF31" s="611"/>
      <c r="BG31" s="611"/>
      <c r="BH31" s="611"/>
      <c r="BI31" s="611"/>
      <c r="BJ31" s="611"/>
      <c r="BK31" s="612"/>
      <c r="BL31" s="613">
        <v>0.1</v>
      </c>
      <c r="BM31" s="613"/>
      <c r="BN31" s="613"/>
      <c r="BO31" s="613"/>
      <c r="BP31" s="614" t="s">
        <v>128</v>
      </c>
      <c r="BQ31" s="614"/>
      <c r="BR31" s="614"/>
      <c r="BS31" s="614"/>
      <c r="BT31" s="614"/>
      <c r="BU31" s="614"/>
      <c r="BV31" s="614"/>
      <c r="BW31" s="618"/>
      <c r="BY31" s="607" t="s">
        <v>282</v>
      </c>
      <c r="BZ31" s="608"/>
      <c r="CA31" s="608"/>
      <c r="CB31" s="608"/>
      <c r="CC31" s="608"/>
      <c r="CD31" s="608"/>
      <c r="CE31" s="608"/>
      <c r="CF31" s="608"/>
      <c r="CG31" s="608"/>
      <c r="CH31" s="608"/>
      <c r="CI31" s="608"/>
      <c r="CJ31" s="608"/>
      <c r="CK31" s="608"/>
      <c r="CL31" s="609"/>
      <c r="CM31" s="610" t="s">
        <v>128</v>
      </c>
      <c r="CN31" s="611"/>
      <c r="CO31" s="611"/>
      <c r="CP31" s="611"/>
      <c r="CQ31" s="611"/>
      <c r="CR31" s="611"/>
      <c r="CS31" s="611"/>
      <c r="CT31" s="612"/>
      <c r="CU31" s="613" t="s">
        <v>128</v>
      </c>
      <c r="CV31" s="613"/>
      <c r="CW31" s="613"/>
      <c r="CX31" s="613"/>
      <c r="CY31" s="619" t="s">
        <v>207</v>
      </c>
      <c r="CZ31" s="611"/>
      <c r="DA31" s="611"/>
      <c r="DB31" s="611"/>
      <c r="DC31" s="611"/>
      <c r="DD31" s="611"/>
      <c r="DE31" s="611"/>
      <c r="DF31" s="611"/>
      <c r="DG31" s="611"/>
      <c r="DH31" s="611"/>
      <c r="DI31" s="611"/>
      <c r="DJ31" s="611"/>
      <c r="DK31" s="612"/>
      <c r="DL31" s="619" t="s">
        <v>128</v>
      </c>
      <c r="DM31" s="611"/>
      <c r="DN31" s="611"/>
      <c r="DO31" s="611"/>
      <c r="DP31" s="611"/>
      <c r="DQ31" s="611"/>
      <c r="DR31" s="611"/>
      <c r="DS31" s="611"/>
      <c r="DT31" s="611"/>
      <c r="DU31" s="611"/>
      <c r="DV31" s="611"/>
      <c r="DW31" s="611"/>
      <c r="DX31" s="620"/>
    </row>
    <row r="32" spans="2:128" ht="11.25" customHeight="1" x14ac:dyDescent="0.2">
      <c r="B32" s="607" t="s">
        <v>283</v>
      </c>
      <c r="C32" s="608"/>
      <c r="D32" s="608"/>
      <c r="E32" s="608"/>
      <c r="F32" s="608"/>
      <c r="G32" s="608"/>
      <c r="H32" s="608"/>
      <c r="I32" s="608"/>
      <c r="J32" s="608"/>
      <c r="K32" s="608"/>
      <c r="L32" s="608"/>
      <c r="M32" s="608"/>
      <c r="N32" s="608"/>
      <c r="O32" s="608"/>
      <c r="P32" s="608"/>
      <c r="Q32" s="609"/>
      <c r="R32" s="610">
        <v>10393000</v>
      </c>
      <c r="S32" s="611"/>
      <c r="T32" s="611"/>
      <c r="U32" s="611"/>
      <c r="V32" s="611"/>
      <c r="W32" s="611"/>
      <c r="X32" s="611"/>
      <c r="Y32" s="612"/>
      <c r="Z32" s="615">
        <v>0.4</v>
      </c>
      <c r="AA32" s="616"/>
      <c r="AB32" s="616"/>
      <c r="AC32" s="621"/>
      <c r="AD32" s="619" t="s">
        <v>128</v>
      </c>
      <c r="AE32" s="611"/>
      <c r="AF32" s="611"/>
      <c r="AG32" s="611"/>
      <c r="AH32" s="611"/>
      <c r="AI32" s="611"/>
      <c r="AJ32" s="611"/>
      <c r="AK32" s="612"/>
      <c r="AL32" s="615" t="s">
        <v>128</v>
      </c>
      <c r="AM32" s="616"/>
      <c r="AN32" s="616"/>
      <c r="AO32" s="617"/>
      <c r="AP32" s="622" t="s">
        <v>284</v>
      </c>
      <c r="AQ32" s="623"/>
      <c r="AR32" s="623"/>
      <c r="AS32" s="623"/>
      <c r="AT32" s="623"/>
      <c r="AU32" s="623"/>
      <c r="AV32" s="623"/>
      <c r="AW32" s="623"/>
      <c r="AX32" s="623"/>
      <c r="AY32" s="623"/>
      <c r="AZ32" s="623"/>
      <c r="BA32" s="623"/>
      <c r="BB32" s="623"/>
      <c r="BC32" s="624"/>
      <c r="BD32" s="610">
        <v>129</v>
      </c>
      <c r="BE32" s="611"/>
      <c r="BF32" s="611"/>
      <c r="BG32" s="611"/>
      <c r="BH32" s="611"/>
      <c r="BI32" s="611"/>
      <c r="BJ32" s="611"/>
      <c r="BK32" s="612"/>
      <c r="BL32" s="613">
        <v>0</v>
      </c>
      <c r="BM32" s="613"/>
      <c r="BN32" s="613"/>
      <c r="BO32" s="613"/>
      <c r="BP32" s="614" t="s">
        <v>207</v>
      </c>
      <c r="BQ32" s="614"/>
      <c r="BR32" s="614"/>
      <c r="BS32" s="614"/>
      <c r="BT32" s="614"/>
      <c r="BU32" s="614"/>
      <c r="BV32" s="614"/>
      <c r="BW32" s="618"/>
      <c r="BY32" s="625" t="s">
        <v>285</v>
      </c>
      <c r="BZ32" s="626"/>
      <c r="CA32" s="626"/>
      <c r="CB32" s="626"/>
      <c r="CC32" s="626"/>
      <c r="CD32" s="626"/>
      <c r="CE32" s="626"/>
      <c r="CF32" s="626"/>
      <c r="CG32" s="626"/>
      <c r="CH32" s="626"/>
      <c r="CI32" s="626"/>
      <c r="CJ32" s="626"/>
      <c r="CK32" s="626"/>
      <c r="CL32" s="627"/>
      <c r="CM32" s="610">
        <v>2367248794</v>
      </c>
      <c r="CN32" s="611"/>
      <c r="CO32" s="611"/>
      <c r="CP32" s="611"/>
      <c r="CQ32" s="611"/>
      <c r="CR32" s="611"/>
      <c r="CS32" s="611"/>
      <c r="CT32" s="612"/>
      <c r="CU32" s="613">
        <v>100</v>
      </c>
      <c r="CV32" s="613"/>
      <c r="CW32" s="613"/>
      <c r="CX32" s="613"/>
      <c r="CY32" s="619">
        <v>433997968</v>
      </c>
      <c r="CZ32" s="611"/>
      <c r="DA32" s="611"/>
      <c r="DB32" s="611"/>
      <c r="DC32" s="611"/>
      <c r="DD32" s="611"/>
      <c r="DE32" s="611"/>
      <c r="DF32" s="611"/>
      <c r="DG32" s="611"/>
      <c r="DH32" s="611"/>
      <c r="DI32" s="611"/>
      <c r="DJ32" s="611"/>
      <c r="DK32" s="612"/>
      <c r="DL32" s="619">
        <v>1547628108</v>
      </c>
      <c r="DM32" s="611"/>
      <c r="DN32" s="611"/>
      <c r="DO32" s="611"/>
      <c r="DP32" s="611"/>
      <c r="DQ32" s="611"/>
      <c r="DR32" s="611"/>
      <c r="DS32" s="611"/>
      <c r="DT32" s="611"/>
      <c r="DU32" s="611"/>
      <c r="DV32" s="611"/>
      <c r="DW32" s="611"/>
      <c r="DX32" s="620"/>
    </row>
    <row r="33" spans="2:128" ht="11.25" customHeight="1" x14ac:dyDescent="0.2">
      <c r="B33" s="607" t="s">
        <v>286</v>
      </c>
      <c r="C33" s="608"/>
      <c r="D33" s="608"/>
      <c r="E33" s="608"/>
      <c r="F33" s="608"/>
      <c r="G33" s="608"/>
      <c r="H33" s="608"/>
      <c r="I33" s="608"/>
      <c r="J33" s="608"/>
      <c r="K33" s="608"/>
      <c r="L33" s="608"/>
      <c r="M33" s="608"/>
      <c r="N33" s="608"/>
      <c r="O33" s="608"/>
      <c r="P33" s="608"/>
      <c r="Q33" s="609"/>
      <c r="R33" s="610">
        <v>105891843</v>
      </c>
      <c r="S33" s="611"/>
      <c r="T33" s="611"/>
      <c r="U33" s="611"/>
      <c r="V33" s="611"/>
      <c r="W33" s="611"/>
      <c r="X33" s="611"/>
      <c r="Y33" s="612"/>
      <c r="Z33" s="615">
        <v>4.4000000000000004</v>
      </c>
      <c r="AA33" s="616"/>
      <c r="AB33" s="616"/>
      <c r="AC33" s="621"/>
      <c r="AD33" s="619" t="s">
        <v>207</v>
      </c>
      <c r="AE33" s="611"/>
      <c r="AF33" s="611"/>
      <c r="AG33" s="611"/>
      <c r="AH33" s="611"/>
      <c r="AI33" s="611"/>
      <c r="AJ33" s="611"/>
      <c r="AK33" s="612"/>
      <c r="AL33" s="615" t="s">
        <v>207</v>
      </c>
      <c r="AM33" s="616"/>
      <c r="AN33" s="616"/>
      <c r="AO33" s="617"/>
      <c r="AP33" s="607" t="s">
        <v>156</v>
      </c>
      <c r="AQ33" s="608"/>
      <c r="AR33" s="608"/>
      <c r="AS33" s="608"/>
      <c r="AT33" s="608"/>
      <c r="AU33" s="608"/>
      <c r="AV33" s="608"/>
      <c r="AW33" s="608"/>
      <c r="AX33" s="608"/>
      <c r="AY33" s="608"/>
      <c r="AZ33" s="608"/>
      <c r="BA33" s="608"/>
      <c r="BB33" s="608"/>
      <c r="BC33" s="609"/>
      <c r="BD33" s="610">
        <v>675801112</v>
      </c>
      <c r="BE33" s="611"/>
      <c r="BF33" s="611"/>
      <c r="BG33" s="611"/>
      <c r="BH33" s="611"/>
      <c r="BI33" s="611"/>
      <c r="BJ33" s="611"/>
      <c r="BK33" s="612"/>
      <c r="BL33" s="613">
        <v>100</v>
      </c>
      <c r="BM33" s="613"/>
      <c r="BN33" s="613"/>
      <c r="BO33" s="613"/>
      <c r="BP33" s="614">
        <v>2628977</v>
      </c>
      <c r="BQ33" s="614"/>
      <c r="BR33" s="614"/>
      <c r="BS33" s="614"/>
      <c r="BT33" s="614"/>
      <c r="BU33" s="614"/>
      <c r="BV33" s="614"/>
      <c r="BW33" s="618"/>
      <c r="BY33" s="592" t="s">
        <v>287</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288</v>
      </c>
      <c r="C34" s="626"/>
      <c r="D34" s="626"/>
      <c r="E34" s="626"/>
      <c r="F34" s="626"/>
      <c r="G34" s="626"/>
      <c r="H34" s="626"/>
      <c r="I34" s="626"/>
      <c r="J34" s="626"/>
      <c r="K34" s="626"/>
      <c r="L34" s="626"/>
      <c r="M34" s="626"/>
      <c r="N34" s="626"/>
      <c r="O34" s="626"/>
      <c r="P34" s="626"/>
      <c r="Q34" s="627"/>
      <c r="R34" s="610">
        <v>2381711210</v>
      </c>
      <c r="S34" s="611"/>
      <c r="T34" s="611"/>
      <c r="U34" s="611"/>
      <c r="V34" s="611"/>
      <c r="W34" s="611"/>
      <c r="X34" s="611"/>
      <c r="Y34" s="612"/>
      <c r="Z34" s="613">
        <v>100</v>
      </c>
      <c r="AA34" s="613"/>
      <c r="AB34" s="613"/>
      <c r="AC34" s="613"/>
      <c r="AD34" s="614">
        <v>1253728852</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195</v>
      </c>
      <c r="BZ34" s="593"/>
      <c r="CA34" s="593"/>
      <c r="CB34" s="593"/>
      <c r="CC34" s="593"/>
      <c r="CD34" s="593"/>
      <c r="CE34" s="593"/>
      <c r="CF34" s="593"/>
      <c r="CG34" s="593"/>
      <c r="CH34" s="593"/>
      <c r="CI34" s="593"/>
      <c r="CJ34" s="593"/>
      <c r="CK34" s="593"/>
      <c r="CL34" s="594"/>
      <c r="CM34" s="592" t="s">
        <v>289</v>
      </c>
      <c r="CN34" s="593"/>
      <c r="CO34" s="593"/>
      <c r="CP34" s="593"/>
      <c r="CQ34" s="593"/>
      <c r="CR34" s="593"/>
      <c r="CS34" s="593"/>
      <c r="CT34" s="594"/>
      <c r="CU34" s="592" t="s">
        <v>290</v>
      </c>
      <c r="CV34" s="593"/>
      <c r="CW34" s="593"/>
      <c r="CX34" s="594"/>
      <c r="CY34" s="592" t="s">
        <v>291</v>
      </c>
      <c r="CZ34" s="593"/>
      <c r="DA34" s="593"/>
      <c r="DB34" s="593"/>
      <c r="DC34" s="593"/>
      <c r="DD34" s="593"/>
      <c r="DE34" s="593"/>
      <c r="DF34" s="594"/>
      <c r="DG34" s="634" t="s">
        <v>292</v>
      </c>
      <c r="DH34" s="635"/>
      <c r="DI34" s="635"/>
      <c r="DJ34" s="635"/>
      <c r="DK34" s="635"/>
      <c r="DL34" s="635"/>
      <c r="DM34" s="635"/>
      <c r="DN34" s="635"/>
      <c r="DO34" s="635"/>
      <c r="DP34" s="635"/>
      <c r="DQ34" s="636"/>
      <c r="DR34" s="592" t="s">
        <v>293</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294</v>
      </c>
      <c r="BZ35" s="597"/>
      <c r="CA35" s="597"/>
      <c r="CB35" s="597"/>
      <c r="CC35" s="597"/>
      <c r="CD35" s="597"/>
      <c r="CE35" s="597"/>
      <c r="CF35" s="597"/>
      <c r="CG35" s="597"/>
      <c r="CH35" s="597"/>
      <c r="CI35" s="597"/>
      <c r="CJ35" s="597"/>
      <c r="CK35" s="597"/>
      <c r="CL35" s="598"/>
      <c r="CM35" s="599">
        <v>1016865535</v>
      </c>
      <c r="CN35" s="600"/>
      <c r="CO35" s="600"/>
      <c r="CP35" s="600"/>
      <c r="CQ35" s="600"/>
      <c r="CR35" s="600"/>
      <c r="CS35" s="600"/>
      <c r="CT35" s="601"/>
      <c r="CU35" s="604">
        <v>43</v>
      </c>
      <c r="CV35" s="605"/>
      <c r="CW35" s="605"/>
      <c r="CX35" s="637"/>
      <c r="CY35" s="638">
        <v>897191553</v>
      </c>
      <c r="CZ35" s="600"/>
      <c r="DA35" s="600"/>
      <c r="DB35" s="600"/>
      <c r="DC35" s="600"/>
      <c r="DD35" s="600"/>
      <c r="DE35" s="600"/>
      <c r="DF35" s="601"/>
      <c r="DG35" s="638">
        <v>883583161</v>
      </c>
      <c r="DH35" s="600"/>
      <c r="DI35" s="600"/>
      <c r="DJ35" s="600"/>
      <c r="DK35" s="600"/>
      <c r="DL35" s="600"/>
      <c r="DM35" s="600"/>
      <c r="DN35" s="600"/>
      <c r="DO35" s="600"/>
      <c r="DP35" s="600"/>
      <c r="DQ35" s="601"/>
      <c r="DR35" s="604">
        <v>64.5</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295</v>
      </c>
      <c r="BZ36" s="608"/>
      <c r="CA36" s="608"/>
      <c r="CB36" s="608"/>
      <c r="CC36" s="608"/>
      <c r="CD36" s="608"/>
      <c r="CE36" s="608"/>
      <c r="CF36" s="608"/>
      <c r="CG36" s="608"/>
      <c r="CH36" s="608"/>
      <c r="CI36" s="608"/>
      <c r="CJ36" s="608"/>
      <c r="CK36" s="608"/>
      <c r="CL36" s="609"/>
      <c r="CM36" s="610">
        <v>561191527</v>
      </c>
      <c r="CN36" s="629"/>
      <c r="CO36" s="629"/>
      <c r="CP36" s="629"/>
      <c r="CQ36" s="629"/>
      <c r="CR36" s="629"/>
      <c r="CS36" s="629"/>
      <c r="CT36" s="630"/>
      <c r="CU36" s="615">
        <v>23.7</v>
      </c>
      <c r="CV36" s="631"/>
      <c r="CW36" s="631"/>
      <c r="CX36" s="632"/>
      <c r="CY36" s="619">
        <v>484178740</v>
      </c>
      <c r="CZ36" s="629"/>
      <c r="DA36" s="629"/>
      <c r="DB36" s="629"/>
      <c r="DC36" s="629"/>
      <c r="DD36" s="629"/>
      <c r="DE36" s="629"/>
      <c r="DF36" s="630"/>
      <c r="DG36" s="619">
        <v>478570348</v>
      </c>
      <c r="DH36" s="629"/>
      <c r="DI36" s="629"/>
      <c r="DJ36" s="629"/>
      <c r="DK36" s="629"/>
      <c r="DL36" s="629"/>
      <c r="DM36" s="629"/>
      <c r="DN36" s="629"/>
      <c r="DO36" s="629"/>
      <c r="DP36" s="629"/>
      <c r="DQ36" s="630"/>
      <c r="DR36" s="615">
        <v>34.9</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296</v>
      </c>
      <c r="AQ37" s="593"/>
      <c r="AR37" s="593"/>
      <c r="AS37" s="593"/>
      <c r="AT37" s="593"/>
      <c r="AU37" s="593"/>
      <c r="AV37" s="593"/>
      <c r="AW37" s="593"/>
      <c r="AX37" s="593"/>
      <c r="AY37" s="593"/>
      <c r="AZ37" s="593"/>
      <c r="BA37" s="593"/>
      <c r="BB37" s="593"/>
      <c r="BC37" s="594"/>
      <c r="BD37" s="592" t="s">
        <v>297</v>
      </c>
      <c r="BE37" s="593"/>
      <c r="BF37" s="593"/>
      <c r="BG37" s="593"/>
      <c r="BH37" s="593"/>
      <c r="BI37" s="593"/>
      <c r="BJ37" s="593"/>
      <c r="BK37" s="593"/>
      <c r="BL37" s="593"/>
      <c r="BM37" s="594"/>
      <c r="BN37" s="592" t="s">
        <v>298</v>
      </c>
      <c r="BO37" s="593"/>
      <c r="BP37" s="593"/>
      <c r="BQ37" s="593"/>
      <c r="BR37" s="593"/>
      <c r="BS37" s="593"/>
      <c r="BT37" s="593"/>
      <c r="BU37" s="593"/>
      <c r="BV37" s="593"/>
      <c r="BW37" s="594"/>
      <c r="BY37" s="607" t="s">
        <v>299</v>
      </c>
      <c r="BZ37" s="608"/>
      <c r="CA37" s="608"/>
      <c r="CB37" s="608"/>
      <c r="CC37" s="608"/>
      <c r="CD37" s="608"/>
      <c r="CE37" s="608"/>
      <c r="CF37" s="608"/>
      <c r="CG37" s="608"/>
      <c r="CH37" s="608"/>
      <c r="CI37" s="608"/>
      <c r="CJ37" s="608"/>
      <c r="CK37" s="608"/>
      <c r="CL37" s="609"/>
      <c r="CM37" s="610">
        <v>420226623</v>
      </c>
      <c r="CN37" s="611"/>
      <c r="CO37" s="611"/>
      <c r="CP37" s="611"/>
      <c r="CQ37" s="611"/>
      <c r="CR37" s="611"/>
      <c r="CS37" s="611"/>
      <c r="CT37" s="612"/>
      <c r="CU37" s="615">
        <v>17.8</v>
      </c>
      <c r="CV37" s="631"/>
      <c r="CW37" s="631"/>
      <c r="CX37" s="632"/>
      <c r="CY37" s="619">
        <v>346251701</v>
      </c>
      <c r="CZ37" s="629"/>
      <c r="DA37" s="629"/>
      <c r="DB37" s="629"/>
      <c r="DC37" s="629"/>
      <c r="DD37" s="629"/>
      <c r="DE37" s="629"/>
      <c r="DF37" s="630"/>
      <c r="DG37" s="619">
        <v>346221056</v>
      </c>
      <c r="DH37" s="629"/>
      <c r="DI37" s="629"/>
      <c r="DJ37" s="629"/>
      <c r="DK37" s="629"/>
      <c r="DL37" s="629"/>
      <c r="DM37" s="629"/>
      <c r="DN37" s="629"/>
      <c r="DO37" s="629"/>
      <c r="DP37" s="629"/>
      <c r="DQ37" s="630"/>
      <c r="DR37" s="615">
        <v>25.3</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300</v>
      </c>
      <c r="AQ38" s="650"/>
      <c r="AR38" s="650"/>
      <c r="AS38" s="650"/>
      <c r="AT38" s="655" t="s">
        <v>301</v>
      </c>
      <c r="AU38" s="223"/>
      <c r="AV38" s="223"/>
      <c r="AW38" s="223"/>
      <c r="AX38" s="596" t="s">
        <v>156</v>
      </c>
      <c r="AY38" s="597"/>
      <c r="AZ38" s="597"/>
      <c r="BA38" s="597"/>
      <c r="BB38" s="597"/>
      <c r="BC38" s="598"/>
      <c r="BD38" s="639">
        <v>99.2</v>
      </c>
      <c r="BE38" s="640"/>
      <c r="BF38" s="640"/>
      <c r="BG38" s="640"/>
      <c r="BH38" s="640"/>
      <c r="BI38" s="640">
        <v>98.4</v>
      </c>
      <c r="BJ38" s="640"/>
      <c r="BK38" s="640"/>
      <c r="BL38" s="640"/>
      <c r="BM38" s="641"/>
      <c r="BN38" s="639">
        <v>99.1</v>
      </c>
      <c r="BO38" s="640"/>
      <c r="BP38" s="640"/>
      <c r="BQ38" s="640"/>
      <c r="BR38" s="640"/>
      <c r="BS38" s="640">
        <v>98.2</v>
      </c>
      <c r="BT38" s="640"/>
      <c r="BU38" s="640"/>
      <c r="BV38" s="640"/>
      <c r="BW38" s="641"/>
      <c r="BY38" s="607" t="s">
        <v>302</v>
      </c>
      <c r="BZ38" s="608"/>
      <c r="CA38" s="608"/>
      <c r="CB38" s="608"/>
      <c r="CC38" s="608"/>
      <c r="CD38" s="608"/>
      <c r="CE38" s="608"/>
      <c r="CF38" s="608"/>
      <c r="CG38" s="608"/>
      <c r="CH38" s="608"/>
      <c r="CI38" s="608"/>
      <c r="CJ38" s="608"/>
      <c r="CK38" s="608"/>
      <c r="CL38" s="609"/>
      <c r="CM38" s="610">
        <v>62101150</v>
      </c>
      <c r="CN38" s="629"/>
      <c r="CO38" s="629"/>
      <c r="CP38" s="629"/>
      <c r="CQ38" s="629"/>
      <c r="CR38" s="629"/>
      <c r="CS38" s="629"/>
      <c r="CT38" s="630"/>
      <c r="CU38" s="615">
        <v>2.6</v>
      </c>
      <c r="CV38" s="631"/>
      <c r="CW38" s="631"/>
      <c r="CX38" s="632"/>
      <c r="CY38" s="619">
        <v>26108623</v>
      </c>
      <c r="CZ38" s="629"/>
      <c r="DA38" s="629"/>
      <c r="DB38" s="629"/>
      <c r="DC38" s="629"/>
      <c r="DD38" s="629"/>
      <c r="DE38" s="629"/>
      <c r="DF38" s="630"/>
      <c r="DG38" s="619">
        <v>26108623</v>
      </c>
      <c r="DH38" s="629"/>
      <c r="DI38" s="629"/>
      <c r="DJ38" s="629"/>
      <c r="DK38" s="629"/>
      <c r="DL38" s="629"/>
      <c r="DM38" s="629"/>
      <c r="DN38" s="629"/>
      <c r="DO38" s="629"/>
      <c r="DP38" s="629"/>
      <c r="DQ38" s="630"/>
      <c r="DR38" s="615">
        <v>1.9</v>
      </c>
      <c r="DS38" s="631"/>
      <c r="DT38" s="631"/>
      <c r="DU38" s="631"/>
      <c r="DV38" s="631"/>
      <c r="DW38" s="631"/>
      <c r="DX38" s="633"/>
    </row>
    <row r="39" spans="2:128" ht="11.25" customHeight="1" x14ac:dyDescent="0.2">
      <c r="AP39" s="651"/>
      <c r="AQ39" s="652"/>
      <c r="AR39" s="652"/>
      <c r="AS39" s="652"/>
      <c r="AT39" s="656"/>
      <c r="AU39" s="212" t="s">
        <v>303</v>
      </c>
      <c r="AV39" s="212"/>
      <c r="AW39" s="212"/>
      <c r="AX39" s="607" t="s">
        <v>304</v>
      </c>
      <c r="AY39" s="608"/>
      <c r="AZ39" s="608"/>
      <c r="BA39" s="608"/>
      <c r="BB39" s="608"/>
      <c r="BC39" s="609"/>
      <c r="BD39" s="647">
        <v>98.9</v>
      </c>
      <c r="BE39" s="643"/>
      <c r="BF39" s="643"/>
      <c r="BG39" s="643"/>
      <c r="BH39" s="643"/>
      <c r="BI39" s="643">
        <v>96.4</v>
      </c>
      <c r="BJ39" s="643"/>
      <c r="BK39" s="643"/>
      <c r="BL39" s="643"/>
      <c r="BM39" s="648"/>
      <c r="BN39" s="647">
        <v>98.8</v>
      </c>
      <c r="BO39" s="643"/>
      <c r="BP39" s="643"/>
      <c r="BQ39" s="643"/>
      <c r="BR39" s="643"/>
      <c r="BS39" s="643">
        <v>96.3</v>
      </c>
      <c r="BT39" s="643"/>
      <c r="BU39" s="643"/>
      <c r="BV39" s="643"/>
      <c r="BW39" s="648"/>
      <c r="BY39" s="607" t="s">
        <v>305</v>
      </c>
      <c r="BZ39" s="608"/>
      <c r="CA39" s="608"/>
      <c r="CB39" s="608"/>
      <c r="CC39" s="608"/>
      <c r="CD39" s="608"/>
      <c r="CE39" s="608"/>
      <c r="CF39" s="608"/>
      <c r="CG39" s="608"/>
      <c r="CH39" s="608"/>
      <c r="CI39" s="608"/>
      <c r="CJ39" s="608"/>
      <c r="CK39" s="608"/>
      <c r="CL39" s="609"/>
      <c r="CM39" s="610">
        <v>393572858</v>
      </c>
      <c r="CN39" s="611"/>
      <c r="CO39" s="611"/>
      <c r="CP39" s="611"/>
      <c r="CQ39" s="611"/>
      <c r="CR39" s="611"/>
      <c r="CS39" s="611"/>
      <c r="CT39" s="612"/>
      <c r="CU39" s="615">
        <v>16.600000000000001</v>
      </c>
      <c r="CV39" s="631"/>
      <c r="CW39" s="631"/>
      <c r="CX39" s="632"/>
      <c r="CY39" s="619">
        <v>386904190</v>
      </c>
      <c r="CZ39" s="629"/>
      <c r="DA39" s="629"/>
      <c r="DB39" s="629"/>
      <c r="DC39" s="629"/>
      <c r="DD39" s="629"/>
      <c r="DE39" s="629"/>
      <c r="DF39" s="630"/>
      <c r="DG39" s="619">
        <v>378904190</v>
      </c>
      <c r="DH39" s="629"/>
      <c r="DI39" s="629"/>
      <c r="DJ39" s="629"/>
      <c r="DK39" s="629"/>
      <c r="DL39" s="629"/>
      <c r="DM39" s="629"/>
      <c r="DN39" s="629"/>
      <c r="DO39" s="629"/>
      <c r="DP39" s="629"/>
      <c r="DQ39" s="630"/>
      <c r="DR39" s="615">
        <v>27.7</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306</v>
      </c>
      <c r="AY40" s="626"/>
      <c r="AZ40" s="626"/>
      <c r="BA40" s="626"/>
      <c r="BB40" s="626"/>
      <c r="BC40" s="627"/>
      <c r="BD40" s="644">
        <v>99.7</v>
      </c>
      <c r="BE40" s="645"/>
      <c r="BF40" s="645"/>
      <c r="BG40" s="645"/>
      <c r="BH40" s="645"/>
      <c r="BI40" s="645">
        <v>99.3</v>
      </c>
      <c r="BJ40" s="645"/>
      <c r="BK40" s="645"/>
      <c r="BL40" s="645"/>
      <c r="BM40" s="646"/>
      <c r="BN40" s="644">
        <v>99.8</v>
      </c>
      <c r="BO40" s="645"/>
      <c r="BP40" s="645"/>
      <c r="BQ40" s="645"/>
      <c r="BR40" s="645"/>
      <c r="BS40" s="645">
        <v>99.4</v>
      </c>
      <c r="BT40" s="645"/>
      <c r="BU40" s="645"/>
      <c r="BV40" s="645"/>
      <c r="BW40" s="646"/>
      <c r="BY40" s="672" t="s">
        <v>307</v>
      </c>
      <c r="BZ40" s="673"/>
      <c r="CA40" s="607" t="s">
        <v>68</v>
      </c>
      <c r="CB40" s="608"/>
      <c r="CC40" s="608"/>
      <c r="CD40" s="608"/>
      <c r="CE40" s="608"/>
      <c r="CF40" s="608"/>
      <c r="CG40" s="608"/>
      <c r="CH40" s="608"/>
      <c r="CI40" s="608"/>
      <c r="CJ40" s="608"/>
      <c r="CK40" s="608"/>
      <c r="CL40" s="609"/>
      <c r="CM40" s="610">
        <v>393569039</v>
      </c>
      <c r="CN40" s="629"/>
      <c r="CO40" s="629"/>
      <c r="CP40" s="629"/>
      <c r="CQ40" s="629"/>
      <c r="CR40" s="629"/>
      <c r="CS40" s="629"/>
      <c r="CT40" s="630"/>
      <c r="CU40" s="615">
        <v>16.600000000000001</v>
      </c>
      <c r="CV40" s="631"/>
      <c r="CW40" s="631"/>
      <c r="CX40" s="632"/>
      <c r="CY40" s="619">
        <v>386900371</v>
      </c>
      <c r="CZ40" s="629"/>
      <c r="DA40" s="629"/>
      <c r="DB40" s="629"/>
      <c r="DC40" s="629"/>
      <c r="DD40" s="629"/>
      <c r="DE40" s="629"/>
      <c r="DF40" s="630"/>
      <c r="DG40" s="619">
        <v>378900371</v>
      </c>
      <c r="DH40" s="629"/>
      <c r="DI40" s="629"/>
      <c r="DJ40" s="629"/>
      <c r="DK40" s="629"/>
      <c r="DL40" s="629"/>
      <c r="DM40" s="629"/>
      <c r="DN40" s="629"/>
      <c r="DO40" s="629"/>
      <c r="DP40" s="629"/>
      <c r="DQ40" s="630"/>
      <c r="DR40" s="615">
        <v>27.7</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308</v>
      </c>
      <c r="AQ41" s="666"/>
      <c r="AR41" s="666"/>
      <c r="AS41" s="666"/>
      <c r="AT41" s="666"/>
      <c r="AU41" s="666"/>
      <c r="AV41" s="666"/>
      <c r="AW41" s="667"/>
      <c r="AX41" s="668" t="s">
        <v>309</v>
      </c>
      <c r="AY41" s="668"/>
      <c r="AZ41" s="668"/>
      <c r="BA41" s="668"/>
      <c r="BB41" s="668"/>
      <c r="BC41" s="668"/>
      <c r="BD41" s="669">
        <v>8540364</v>
      </c>
      <c r="BE41" s="670"/>
      <c r="BF41" s="670"/>
      <c r="BG41" s="670"/>
      <c r="BH41" s="670"/>
      <c r="BI41" s="670"/>
      <c r="BJ41" s="670"/>
      <c r="BK41" s="670"/>
      <c r="BL41" s="670"/>
      <c r="BM41" s="671"/>
      <c r="BN41" s="669" t="s">
        <v>310</v>
      </c>
      <c r="BO41" s="670"/>
      <c r="BP41" s="670"/>
      <c r="BQ41" s="670"/>
      <c r="BR41" s="670"/>
      <c r="BS41" s="670"/>
      <c r="BT41" s="670"/>
      <c r="BU41" s="670"/>
      <c r="BV41" s="670"/>
      <c r="BW41" s="671"/>
      <c r="BY41" s="674"/>
      <c r="BZ41" s="675"/>
      <c r="CA41" s="607" t="s">
        <v>311</v>
      </c>
      <c r="CB41" s="608"/>
      <c r="CC41" s="608"/>
      <c r="CD41" s="608"/>
      <c r="CE41" s="608"/>
      <c r="CF41" s="608"/>
      <c r="CG41" s="608"/>
      <c r="CH41" s="608"/>
      <c r="CI41" s="608"/>
      <c r="CJ41" s="608"/>
      <c r="CK41" s="608"/>
      <c r="CL41" s="609"/>
      <c r="CM41" s="610">
        <v>353204851</v>
      </c>
      <c r="CN41" s="611"/>
      <c r="CO41" s="611"/>
      <c r="CP41" s="611"/>
      <c r="CQ41" s="611"/>
      <c r="CR41" s="611"/>
      <c r="CS41" s="611"/>
      <c r="CT41" s="612"/>
      <c r="CU41" s="615">
        <v>14.9</v>
      </c>
      <c r="CV41" s="631"/>
      <c r="CW41" s="631"/>
      <c r="CX41" s="632"/>
      <c r="CY41" s="619">
        <v>347114602</v>
      </c>
      <c r="CZ41" s="629"/>
      <c r="DA41" s="629"/>
      <c r="DB41" s="629"/>
      <c r="DC41" s="629"/>
      <c r="DD41" s="629"/>
      <c r="DE41" s="629"/>
      <c r="DF41" s="630"/>
      <c r="DG41" s="619">
        <v>339114602</v>
      </c>
      <c r="DH41" s="629"/>
      <c r="DI41" s="629"/>
      <c r="DJ41" s="629"/>
      <c r="DK41" s="629"/>
      <c r="DL41" s="629"/>
      <c r="DM41" s="629"/>
      <c r="DN41" s="629"/>
      <c r="DO41" s="629"/>
      <c r="DP41" s="629"/>
      <c r="DQ41" s="630"/>
      <c r="DR41" s="615">
        <v>24.8</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312</v>
      </c>
      <c r="AQ42" s="659"/>
      <c r="AR42" s="659"/>
      <c r="AS42" s="659"/>
      <c r="AT42" s="659"/>
      <c r="AU42" s="659"/>
      <c r="AV42" s="659"/>
      <c r="AW42" s="660"/>
      <c r="AX42" s="661" t="s">
        <v>313</v>
      </c>
      <c r="AY42" s="661"/>
      <c r="AZ42" s="661"/>
      <c r="BA42" s="661"/>
      <c r="BB42" s="661"/>
      <c r="BC42" s="661"/>
      <c r="BD42" s="662">
        <v>8540364</v>
      </c>
      <c r="BE42" s="663"/>
      <c r="BF42" s="663"/>
      <c r="BG42" s="663"/>
      <c r="BH42" s="663"/>
      <c r="BI42" s="663"/>
      <c r="BJ42" s="663"/>
      <c r="BK42" s="663"/>
      <c r="BL42" s="663"/>
      <c r="BM42" s="664"/>
      <c r="BN42" s="662" t="s">
        <v>314</v>
      </c>
      <c r="BO42" s="663"/>
      <c r="BP42" s="663"/>
      <c r="BQ42" s="663"/>
      <c r="BR42" s="663"/>
      <c r="BS42" s="663"/>
      <c r="BT42" s="663"/>
      <c r="BU42" s="663"/>
      <c r="BV42" s="663"/>
      <c r="BW42" s="664"/>
      <c r="BY42" s="674"/>
      <c r="BZ42" s="675"/>
      <c r="CA42" s="607" t="s">
        <v>315</v>
      </c>
      <c r="CB42" s="608"/>
      <c r="CC42" s="608"/>
      <c r="CD42" s="608"/>
      <c r="CE42" s="608"/>
      <c r="CF42" s="608"/>
      <c r="CG42" s="608"/>
      <c r="CH42" s="608"/>
      <c r="CI42" s="608"/>
      <c r="CJ42" s="608"/>
      <c r="CK42" s="608"/>
      <c r="CL42" s="609"/>
      <c r="CM42" s="610">
        <v>40364188</v>
      </c>
      <c r="CN42" s="629"/>
      <c r="CO42" s="629"/>
      <c r="CP42" s="629"/>
      <c r="CQ42" s="629"/>
      <c r="CR42" s="629"/>
      <c r="CS42" s="629"/>
      <c r="CT42" s="630"/>
      <c r="CU42" s="615">
        <v>1.7</v>
      </c>
      <c r="CV42" s="631"/>
      <c r="CW42" s="631"/>
      <c r="CX42" s="632"/>
      <c r="CY42" s="619">
        <v>39785769</v>
      </c>
      <c r="CZ42" s="629"/>
      <c r="DA42" s="629"/>
      <c r="DB42" s="629"/>
      <c r="DC42" s="629"/>
      <c r="DD42" s="629"/>
      <c r="DE42" s="629"/>
      <c r="DF42" s="630"/>
      <c r="DG42" s="619">
        <v>39785769</v>
      </c>
      <c r="DH42" s="629"/>
      <c r="DI42" s="629"/>
      <c r="DJ42" s="629"/>
      <c r="DK42" s="629"/>
      <c r="DL42" s="629"/>
      <c r="DM42" s="629"/>
      <c r="DN42" s="629"/>
      <c r="DO42" s="629"/>
      <c r="DP42" s="629"/>
      <c r="DQ42" s="630"/>
      <c r="DR42" s="615">
        <v>2.9</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316</v>
      </c>
      <c r="CB43" s="608"/>
      <c r="CC43" s="608"/>
      <c r="CD43" s="608"/>
      <c r="CE43" s="608"/>
      <c r="CF43" s="608"/>
      <c r="CG43" s="608"/>
      <c r="CH43" s="608"/>
      <c r="CI43" s="608"/>
      <c r="CJ43" s="608"/>
      <c r="CK43" s="608"/>
      <c r="CL43" s="609"/>
      <c r="CM43" s="610">
        <v>3819</v>
      </c>
      <c r="CN43" s="611"/>
      <c r="CO43" s="611"/>
      <c r="CP43" s="611"/>
      <c r="CQ43" s="611"/>
      <c r="CR43" s="611"/>
      <c r="CS43" s="611"/>
      <c r="CT43" s="612"/>
      <c r="CU43" s="615">
        <v>0</v>
      </c>
      <c r="CV43" s="631"/>
      <c r="CW43" s="631"/>
      <c r="CX43" s="632"/>
      <c r="CY43" s="619">
        <v>3819</v>
      </c>
      <c r="CZ43" s="629"/>
      <c r="DA43" s="629"/>
      <c r="DB43" s="629"/>
      <c r="DC43" s="629"/>
      <c r="DD43" s="629"/>
      <c r="DE43" s="629"/>
      <c r="DF43" s="630"/>
      <c r="DG43" s="619">
        <v>3819</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317</v>
      </c>
      <c r="BZ44" s="608"/>
      <c r="CA44" s="608"/>
      <c r="CB44" s="608"/>
      <c r="CC44" s="608"/>
      <c r="CD44" s="608"/>
      <c r="CE44" s="608"/>
      <c r="CF44" s="608"/>
      <c r="CG44" s="608"/>
      <c r="CH44" s="608"/>
      <c r="CI44" s="608"/>
      <c r="CJ44" s="608"/>
      <c r="CK44" s="608"/>
      <c r="CL44" s="609"/>
      <c r="CM44" s="610">
        <v>872932890</v>
      </c>
      <c r="CN44" s="629"/>
      <c r="CO44" s="629"/>
      <c r="CP44" s="629"/>
      <c r="CQ44" s="629"/>
      <c r="CR44" s="629"/>
      <c r="CS44" s="629"/>
      <c r="CT44" s="630"/>
      <c r="CU44" s="615">
        <v>36.9</v>
      </c>
      <c r="CV44" s="631"/>
      <c r="CW44" s="631"/>
      <c r="CX44" s="632"/>
      <c r="CY44" s="619">
        <v>618319779</v>
      </c>
      <c r="CZ44" s="629"/>
      <c r="DA44" s="629"/>
      <c r="DB44" s="629"/>
      <c r="DC44" s="629"/>
      <c r="DD44" s="629"/>
      <c r="DE44" s="629"/>
      <c r="DF44" s="630"/>
      <c r="DG44" s="619">
        <v>457705264</v>
      </c>
      <c r="DH44" s="629"/>
      <c r="DI44" s="629"/>
      <c r="DJ44" s="629"/>
      <c r="DK44" s="629"/>
      <c r="DL44" s="629"/>
      <c r="DM44" s="629"/>
      <c r="DN44" s="629"/>
      <c r="DO44" s="629"/>
      <c r="DP44" s="629"/>
      <c r="DQ44" s="630"/>
      <c r="DR44" s="615">
        <v>33.4</v>
      </c>
      <c r="DS44" s="631"/>
      <c r="DT44" s="631"/>
      <c r="DU44" s="631"/>
      <c r="DV44" s="631"/>
      <c r="DW44" s="631"/>
      <c r="DX44" s="633"/>
    </row>
    <row r="45" spans="2:128" ht="11.25" customHeight="1" x14ac:dyDescent="0.2">
      <c r="B45" s="212" t="s">
        <v>318</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319</v>
      </c>
      <c r="BZ45" s="608"/>
      <c r="CA45" s="608"/>
      <c r="CB45" s="608"/>
      <c r="CC45" s="608"/>
      <c r="CD45" s="608"/>
      <c r="CE45" s="608"/>
      <c r="CF45" s="608"/>
      <c r="CG45" s="608"/>
      <c r="CH45" s="608"/>
      <c r="CI45" s="608"/>
      <c r="CJ45" s="608"/>
      <c r="CK45" s="608"/>
      <c r="CL45" s="609"/>
      <c r="CM45" s="610">
        <v>63363855</v>
      </c>
      <c r="CN45" s="611"/>
      <c r="CO45" s="611"/>
      <c r="CP45" s="611"/>
      <c r="CQ45" s="611"/>
      <c r="CR45" s="611"/>
      <c r="CS45" s="611"/>
      <c r="CT45" s="612"/>
      <c r="CU45" s="615">
        <v>2.7</v>
      </c>
      <c r="CV45" s="631"/>
      <c r="CW45" s="631"/>
      <c r="CX45" s="632"/>
      <c r="CY45" s="619">
        <v>47084658</v>
      </c>
      <c r="CZ45" s="629"/>
      <c r="DA45" s="629"/>
      <c r="DB45" s="629"/>
      <c r="DC45" s="629"/>
      <c r="DD45" s="629"/>
      <c r="DE45" s="629"/>
      <c r="DF45" s="630"/>
      <c r="DG45" s="619">
        <v>44748506</v>
      </c>
      <c r="DH45" s="629"/>
      <c r="DI45" s="629"/>
      <c r="DJ45" s="629"/>
      <c r="DK45" s="629"/>
      <c r="DL45" s="629"/>
      <c r="DM45" s="629"/>
      <c r="DN45" s="629"/>
      <c r="DO45" s="629"/>
      <c r="DP45" s="629"/>
      <c r="DQ45" s="630"/>
      <c r="DR45" s="615">
        <v>3.3</v>
      </c>
      <c r="DS45" s="631"/>
      <c r="DT45" s="631"/>
      <c r="DU45" s="631"/>
      <c r="DV45" s="631"/>
      <c r="DW45" s="631"/>
      <c r="DX45" s="633"/>
    </row>
    <row r="46" spans="2:128" ht="11.25" customHeight="1" x14ac:dyDescent="0.2">
      <c r="B46" s="226" t="s">
        <v>320</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321</v>
      </c>
      <c r="BZ46" s="608"/>
      <c r="CA46" s="608"/>
      <c r="CB46" s="608"/>
      <c r="CC46" s="608"/>
      <c r="CD46" s="608"/>
      <c r="CE46" s="608"/>
      <c r="CF46" s="608"/>
      <c r="CG46" s="608"/>
      <c r="CH46" s="608"/>
      <c r="CI46" s="608"/>
      <c r="CJ46" s="608"/>
      <c r="CK46" s="608"/>
      <c r="CL46" s="609"/>
      <c r="CM46" s="610">
        <v>28579542</v>
      </c>
      <c r="CN46" s="629"/>
      <c r="CO46" s="629"/>
      <c r="CP46" s="629"/>
      <c r="CQ46" s="629"/>
      <c r="CR46" s="629"/>
      <c r="CS46" s="629"/>
      <c r="CT46" s="630"/>
      <c r="CU46" s="615">
        <v>1.2</v>
      </c>
      <c r="CV46" s="631"/>
      <c r="CW46" s="631"/>
      <c r="CX46" s="632"/>
      <c r="CY46" s="619">
        <v>21660836</v>
      </c>
      <c r="CZ46" s="629"/>
      <c r="DA46" s="629"/>
      <c r="DB46" s="629"/>
      <c r="DC46" s="629"/>
      <c r="DD46" s="629"/>
      <c r="DE46" s="629"/>
      <c r="DF46" s="630"/>
      <c r="DG46" s="619">
        <v>20728993</v>
      </c>
      <c r="DH46" s="629"/>
      <c r="DI46" s="629"/>
      <c r="DJ46" s="629"/>
      <c r="DK46" s="629"/>
      <c r="DL46" s="629"/>
      <c r="DM46" s="629"/>
      <c r="DN46" s="629"/>
      <c r="DO46" s="629"/>
      <c r="DP46" s="629"/>
      <c r="DQ46" s="630"/>
      <c r="DR46" s="615">
        <v>1.5</v>
      </c>
      <c r="DS46" s="631"/>
      <c r="DT46" s="631"/>
      <c r="DU46" s="631"/>
      <c r="DV46" s="631"/>
      <c r="DW46" s="631"/>
      <c r="DX46" s="633"/>
    </row>
    <row r="47" spans="2:128" ht="11.25" customHeight="1" x14ac:dyDescent="0.2">
      <c r="B47" s="227" t="s">
        <v>322</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323</v>
      </c>
      <c r="BZ47" s="608"/>
      <c r="CA47" s="608"/>
      <c r="CB47" s="608"/>
      <c r="CC47" s="608"/>
      <c r="CD47" s="608"/>
      <c r="CE47" s="608"/>
      <c r="CF47" s="608"/>
      <c r="CG47" s="608"/>
      <c r="CH47" s="608"/>
      <c r="CI47" s="608"/>
      <c r="CJ47" s="608"/>
      <c r="CK47" s="608"/>
      <c r="CL47" s="609"/>
      <c r="CM47" s="610">
        <v>575046397</v>
      </c>
      <c r="CN47" s="611"/>
      <c r="CO47" s="611"/>
      <c r="CP47" s="611"/>
      <c r="CQ47" s="611"/>
      <c r="CR47" s="611"/>
      <c r="CS47" s="611"/>
      <c r="CT47" s="612"/>
      <c r="CU47" s="615">
        <v>24.3</v>
      </c>
      <c r="CV47" s="631"/>
      <c r="CW47" s="631"/>
      <c r="CX47" s="632"/>
      <c r="CY47" s="619">
        <v>497418128</v>
      </c>
      <c r="CZ47" s="629"/>
      <c r="DA47" s="629"/>
      <c r="DB47" s="629"/>
      <c r="DC47" s="629"/>
      <c r="DD47" s="629"/>
      <c r="DE47" s="629"/>
      <c r="DF47" s="630"/>
      <c r="DG47" s="619">
        <v>360123601</v>
      </c>
      <c r="DH47" s="629"/>
      <c r="DI47" s="629"/>
      <c r="DJ47" s="629"/>
      <c r="DK47" s="629"/>
      <c r="DL47" s="629"/>
      <c r="DM47" s="629"/>
      <c r="DN47" s="629"/>
      <c r="DO47" s="629"/>
      <c r="DP47" s="629"/>
      <c r="DQ47" s="630"/>
      <c r="DR47" s="615">
        <v>26.3</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324</v>
      </c>
      <c r="BZ48" s="608"/>
      <c r="CA48" s="608"/>
      <c r="CB48" s="608"/>
      <c r="CC48" s="608"/>
      <c r="CD48" s="608"/>
      <c r="CE48" s="608"/>
      <c r="CF48" s="608"/>
      <c r="CG48" s="608"/>
      <c r="CH48" s="608"/>
      <c r="CI48" s="608"/>
      <c r="CJ48" s="608"/>
      <c r="CK48" s="608"/>
      <c r="CL48" s="609"/>
      <c r="CM48" s="610">
        <v>33216785</v>
      </c>
      <c r="CN48" s="629"/>
      <c r="CO48" s="629"/>
      <c r="CP48" s="629"/>
      <c r="CQ48" s="629"/>
      <c r="CR48" s="629"/>
      <c r="CS48" s="629"/>
      <c r="CT48" s="630"/>
      <c r="CU48" s="615">
        <v>1.4</v>
      </c>
      <c r="CV48" s="631"/>
      <c r="CW48" s="631"/>
      <c r="CX48" s="632"/>
      <c r="CY48" s="619">
        <v>33042230</v>
      </c>
      <c r="CZ48" s="629"/>
      <c r="DA48" s="629"/>
      <c r="DB48" s="629"/>
      <c r="DC48" s="629"/>
      <c r="DD48" s="629"/>
      <c r="DE48" s="629"/>
      <c r="DF48" s="630"/>
      <c r="DG48" s="619">
        <v>31930796</v>
      </c>
      <c r="DH48" s="629"/>
      <c r="DI48" s="629"/>
      <c r="DJ48" s="629"/>
      <c r="DK48" s="629"/>
      <c r="DL48" s="629"/>
      <c r="DM48" s="629"/>
      <c r="DN48" s="629"/>
      <c r="DO48" s="629"/>
      <c r="DP48" s="629"/>
      <c r="DQ48" s="630"/>
      <c r="DR48" s="615">
        <v>2.2999999999999998</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325</v>
      </c>
      <c r="BZ49" s="608"/>
      <c r="CA49" s="608"/>
      <c r="CB49" s="608"/>
      <c r="CC49" s="608"/>
      <c r="CD49" s="608"/>
      <c r="CE49" s="608"/>
      <c r="CF49" s="608"/>
      <c r="CG49" s="608"/>
      <c r="CH49" s="608"/>
      <c r="CI49" s="608"/>
      <c r="CJ49" s="608"/>
      <c r="CK49" s="608"/>
      <c r="CL49" s="609"/>
      <c r="CM49" s="610">
        <v>21498731</v>
      </c>
      <c r="CN49" s="611"/>
      <c r="CO49" s="611"/>
      <c r="CP49" s="611"/>
      <c r="CQ49" s="611"/>
      <c r="CR49" s="611"/>
      <c r="CS49" s="611"/>
      <c r="CT49" s="612"/>
      <c r="CU49" s="615">
        <v>0.9</v>
      </c>
      <c r="CV49" s="631"/>
      <c r="CW49" s="631"/>
      <c r="CX49" s="632"/>
      <c r="CY49" s="619">
        <v>17003518</v>
      </c>
      <c r="CZ49" s="629"/>
      <c r="DA49" s="629"/>
      <c r="DB49" s="629"/>
      <c r="DC49" s="629"/>
      <c r="DD49" s="629"/>
      <c r="DE49" s="629"/>
      <c r="DF49" s="630"/>
      <c r="DG49" s="619" t="s">
        <v>128</v>
      </c>
      <c r="DH49" s="629"/>
      <c r="DI49" s="629"/>
      <c r="DJ49" s="629"/>
      <c r="DK49" s="629"/>
      <c r="DL49" s="629"/>
      <c r="DM49" s="629"/>
      <c r="DN49" s="629"/>
      <c r="DO49" s="629"/>
      <c r="DP49" s="629"/>
      <c r="DQ49" s="630"/>
      <c r="DR49" s="615" t="s">
        <v>128</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326</v>
      </c>
      <c r="BZ50" s="608"/>
      <c r="CA50" s="608"/>
      <c r="CB50" s="608"/>
      <c r="CC50" s="608"/>
      <c r="CD50" s="608"/>
      <c r="CE50" s="608"/>
      <c r="CF50" s="608"/>
      <c r="CG50" s="608"/>
      <c r="CH50" s="608"/>
      <c r="CI50" s="608"/>
      <c r="CJ50" s="608"/>
      <c r="CK50" s="608"/>
      <c r="CL50" s="609"/>
      <c r="CM50" s="610">
        <v>220791</v>
      </c>
      <c r="CN50" s="629"/>
      <c r="CO50" s="629"/>
      <c r="CP50" s="629"/>
      <c r="CQ50" s="629"/>
      <c r="CR50" s="629"/>
      <c r="CS50" s="629"/>
      <c r="CT50" s="630"/>
      <c r="CU50" s="615">
        <v>0</v>
      </c>
      <c r="CV50" s="631"/>
      <c r="CW50" s="631"/>
      <c r="CX50" s="632"/>
      <c r="CY50" s="619">
        <v>220791</v>
      </c>
      <c r="CZ50" s="629"/>
      <c r="DA50" s="629"/>
      <c r="DB50" s="629"/>
      <c r="DC50" s="629"/>
      <c r="DD50" s="629"/>
      <c r="DE50" s="629"/>
      <c r="DF50" s="630"/>
      <c r="DG50" s="619" t="s">
        <v>128</v>
      </c>
      <c r="DH50" s="629"/>
      <c r="DI50" s="629"/>
      <c r="DJ50" s="629"/>
      <c r="DK50" s="629"/>
      <c r="DL50" s="629"/>
      <c r="DM50" s="629"/>
      <c r="DN50" s="629"/>
      <c r="DO50" s="629"/>
      <c r="DP50" s="629"/>
      <c r="DQ50" s="630"/>
      <c r="DR50" s="615" t="s">
        <v>207</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327</v>
      </c>
      <c r="BZ51" s="608"/>
      <c r="CA51" s="608"/>
      <c r="CB51" s="608"/>
      <c r="CC51" s="608"/>
      <c r="CD51" s="608"/>
      <c r="CE51" s="608"/>
      <c r="CF51" s="608"/>
      <c r="CG51" s="608"/>
      <c r="CH51" s="608"/>
      <c r="CI51" s="608"/>
      <c r="CJ51" s="608"/>
      <c r="CK51" s="608"/>
      <c r="CL51" s="609"/>
      <c r="CM51" s="610">
        <v>151006789</v>
      </c>
      <c r="CN51" s="611"/>
      <c r="CO51" s="611"/>
      <c r="CP51" s="611"/>
      <c r="CQ51" s="611"/>
      <c r="CR51" s="611"/>
      <c r="CS51" s="611"/>
      <c r="CT51" s="612"/>
      <c r="CU51" s="615">
        <v>6.4</v>
      </c>
      <c r="CV51" s="631"/>
      <c r="CW51" s="631"/>
      <c r="CX51" s="632"/>
      <c r="CY51" s="619">
        <v>1889618</v>
      </c>
      <c r="CZ51" s="629"/>
      <c r="DA51" s="629"/>
      <c r="DB51" s="629"/>
      <c r="DC51" s="629"/>
      <c r="DD51" s="629"/>
      <c r="DE51" s="629"/>
      <c r="DF51" s="630"/>
      <c r="DG51" s="619">
        <v>173368</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328</v>
      </c>
      <c r="BZ52" s="608"/>
      <c r="CA52" s="608"/>
      <c r="CB52" s="608"/>
      <c r="CC52" s="608"/>
      <c r="CD52" s="608"/>
      <c r="CE52" s="608"/>
      <c r="CF52" s="608"/>
      <c r="CG52" s="608"/>
      <c r="CH52" s="608"/>
      <c r="CI52" s="608"/>
      <c r="CJ52" s="608"/>
      <c r="CK52" s="608"/>
      <c r="CL52" s="609"/>
      <c r="CM52" s="610" t="s">
        <v>128</v>
      </c>
      <c r="CN52" s="629"/>
      <c r="CO52" s="629"/>
      <c r="CP52" s="629"/>
      <c r="CQ52" s="629"/>
      <c r="CR52" s="629"/>
      <c r="CS52" s="629"/>
      <c r="CT52" s="630"/>
      <c r="CU52" s="615" t="s">
        <v>128</v>
      </c>
      <c r="CV52" s="631"/>
      <c r="CW52" s="631"/>
      <c r="CX52" s="632"/>
      <c r="CY52" s="619" t="s">
        <v>207</v>
      </c>
      <c r="CZ52" s="629"/>
      <c r="DA52" s="629"/>
      <c r="DB52" s="629"/>
      <c r="DC52" s="629"/>
      <c r="DD52" s="629"/>
      <c r="DE52" s="629"/>
      <c r="DF52" s="630"/>
      <c r="DG52" s="619" t="s">
        <v>207</v>
      </c>
      <c r="DH52" s="629"/>
      <c r="DI52" s="629"/>
      <c r="DJ52" s="629"/>
      <c r="DK52" s="629"/>
      <c r="DL52" s="629"/>
      <c r="DM52" s="629"/>
      <c r="DN52" s="629"/>
      <c r="DO52" s="629"/>
      <c r="DP52" s="629"/>
      <c r="DQ52" s="630"/>
      <c r="DR52" s="615" t="s">
        <v>128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329</v>
      </c>
      <c r="BZ53" s="608"/>
      <c r="CA53" s="608"/>
      <c r="CB53" s="608"/>
      <c r="CC53" s="608"/>
      <c r="CD53" s="608"/>
      <c r="CE53" s="608"/>
      <c r="CF53" s="608"/>
      <c r="CG53" s="608"/>
      <c r="CH53" s="608"/>
      <c r="CI53" s="608"/>
      <c r="CJ53" s="608"/>
      <c r="CK53" s="608"/>
      <c r="CL53" s="609"/>
      <c r="CM53" s="610">
        <v>477450369</v>
      </c>
      <c r="CN53" s="611"/>
      <c r="CO53" s="611"/>
      <c r="CP53" s="611"/>
      <c r="CQ53" s="611"/>
      <c r="CR53" s="611"/>
      <c r="CS53" s="611"/>
      <c r="CT53" s="612"/>
      <c r="CU53" s="615">
        <v>20.2</v>
      </c>
      <c r="CV53" s="631"/>
      <c r="CW53" s="631"/>
      <c r="CX53" s="632"/>
      <c r="CY53" s="619">
        <v>32116776</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330</v>
      </c>
      <c r="BZ54" s="608"/>
      <c r="CA54" s="608"/>
      <c r="CB54" s="608"/>
      <c r="CC54" s="608"/>
      <c r="CD54" s="608"/>
      <c r="CE54" s="608"/>
      <c r="CF54" s="608"/>
      <c r="CG54" s="608"/>
      <c r="CH54" s="608"/>
      <c r="CI54" s="608"/>
      <c r="CJ54" s="608"/>
      <c r="CK54" s="608"/>
      <c r="CL54" s="609"/>
      <c r="CM54" s="610">
        <v>10878067</v>
      </c>
      <c r="CN54" s="611"/>
      <c r="CO54" s="611"/>
      <c r="CP54" s="611"/>
      <c r="CQ54" s="611"/>
      <c r="CR54" s="611"/>
      <c r="CS54" s="611"/>
      <c r="CT54" s="612"/>
      <c r="CU54" s="615">
        <v>0.5</v>
      </c>
      <c r="CV54" s="631"/>
      <c r="CW54" s="631"/>
      <c r="CX54" s="632"/>
      <c r="CY54" s="619">
        <v>761705</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307</v>
      </c>
      <c r="BZ55" s="673"/>
      <c r="CA55" s="607" t="s">
        <v>331</v>
      </c>
      <c r="CB55" s="608"/>
      <c r="CC55" s="608"/>
      <c r="CD55" s="608"/>
      <c r="CE55" s="608"/>
      <c r="CF55" s="608"/>
      <c r="CG55" s="608"/>
      <c r="CH55" s="608"/>
      <c r="CI55" s="608"/>
      <c r="CJ55" s="608"/>
      <c r="CK55" s="608"/>
      <c r="CL55" s="609"/>
      <c r="CM55" s="610">
        <v>433997968</v>
      </c>
      <c r="CN55" s="611"/>
      <c r="CO55" s="611"/>
      <c r="CP55" s="611"/>
      <c r="CQ55" s="611"/>
      <c r="CR55" s="611"/>
      <c r="CS55" s="611"/>
      <c r="CT55" s="612"/>
      <c r="CU55" s="615">
        <v>18.3</v>
      </c>
      <c r="CV55" s="631"/>
      <c r="CW55" s="631"/>
      <c r="CX55" s="632"/>
      <c r="CY55" s="619">
        <v>31837466</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332</v>
      </c>
      <c r="CB56" s="608"/>
      <c r="CC56" s="608"/>
      <c r="CD56" s="608"/>
      <c r="CE56" s="608"/>
      <c r="CF56" s="608"/>
      <c r="CG56" s="608"/>
      <c r="CH56" s="608"/>
      <c r="CI56" s="608"/>
      <c r="CJ56" s="608"/>
      <c r="CK56" s="608"/>
      <c r="CL56" s="609"/>
      <c r="CM56" s="610">
        <v>290336769</v>
      </c>
      <c r="CN56" s="611"/>
      <c r="CO56" s="611"/>
      <c r="CP56" s="611"/>
      <c r="CQ56" s="611"/>
      <c r="CR56" s="611"/>
      <c r="CS56" s="611"/>
      <c r="CT56" s="612"/>
      <c r="CU56" s="615">
        <v>12.3</v>
      </c>
      <c r="CV56" s="631"/>
      <c r="CW56" s="631"/>
      <c r="CX56" s="632"/>
      <c r="CY56" s="619">
        <v>6714859</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333</v>
      </c>
      <c r="CB57" s="608"/>
      <c r="CC57" s="608"/>
      <c r="CD57" s="608"/>
      <c r="CE57" s="608"/>
      <c r="CF57" s="608"/>
      <c r="CG57" s="608"/>
      <c r="CH57" s="608"/>
      <c r="CI57" s="608"/>
      <c r="CJ57" s="608"/>
      <c r="CK57" s="608"/>
      <c r="CL57" s="609"/>
      <c r="CM57" s="610">
        <v>71265604</v>
      </c>
      <c r="CN57" s="611"/>
      <c r="CO57" s="611"/>
      <c r="CP57" s="611"/>
      <c r="CQ57" s="611"/>
      <c r="CR57" s="611"/>
      <c r="CS57" s="611"/>
      <c r="CT57" s="612"/>
      <c r="CU57" s="615">
        <v>3</v>
      </c>
      <c r="CV57" s="631"/>
      <c r="CW57" s="631"/>
      <c r="CX57" s="632"/>
      <c r="CY57" s="619">
        <v>20893493</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334</v>
      </c>
      <c r="CB58" s="608"/>
      <c r="CC58" s="608"/>
      <c r="CD58" s="608"/>
      <c r="CE58" s="608"/>
      <c r="CF58" s="608"/>
      <c r="CG58" s="608"/>
      <c r="CH58" s="608"/>
      <c r="CI58" s="608"/>
      <c r="CJ58" s="608"/>
      <c r="CK58" s="608"/>
      <c r="CL58" s="609"/>
      <c r="CM58" s="610">
        <v>43452401</v>
      </c>
      <c r="CN58" s="611"/>
      <c r="CO58" s="611"/>
      <c r="CP58" s="611"/>
      <c r="CQ58" s="611"/>
      <c r="CR58" s="611"/>
      <c r="CS58" s="611"/>
      <c r="CT58" s="612"/>
      <c r="CU58" s="615">
        <v>1.8</v>
      </c>
      <c r="CV58" s="631"/>
      <c r="CW58" s="631"/>
      <c r="CX58" s="632"/>
      <c r="CY58" s="619">
        <v>279310</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335</v>
      </c>
      <c r="CB59" s="608"/>
      <c r="CC59" s="608"/>
      <c r="CD59" s="608"/>
      <c r="CE59" s="608"/>
      <c r="CF59" s="608"/>
      <c r="CG59" s="608"/>
      <c r="CH59" s="608"/>
      <c r="CI59" s="608"/>
      <c r="CJ59" s="608"/>
      <c r="CK59" s="608"/>
      <c r="CL59" s="609"/>
      <c r="CM59" s="610" t="s">
        <v>128</v>
      </c>
      <c r="CN59" s="611"/>
      <c r="CO59" s="611"/>
      <c r="CP59" s="611"/>
      <c r="CQ59" s="611"/>
      <c r="CR59" s="611"/>
      <c r="CS59" s="611"/>
      <c r="CT59" s="612"/>
      <c r="CU59" s="615" t="s">
        <v>128</v>
      </c>
      <c r="CV59" s="631"/>
      <c r="CW59" s="631"/>
      <c r="CX59" s="632"/>
      <c r="CY59" s="619" t="s">
        <v>207</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336</v>
      </c>
      <c r="BZ60" s="626"/>
      <c r="CA60" s="626"/>
      <c r="CB60" s="626"/>
      <c r="CC60" s="626"/>
      <c r="CD60" s="626"/>
      <c r="CE60" s="626"/>
      <c r="CF60" s="626"/>
      <c r="CG60" s="626"/>
      <c r="CH60" s="626"/>
      <c r="CI60" s="626"/>
      <c r="CJ60" s="626"/>
      <c r="CK60" s="626"/>
      <c r="CL60" s="627"/>
      <c r="CM60" s="686">
        <v>2367248794</v>
      </c>
      <c r="CN60" s="687"/>
      <c r="CO60" s="687"/>
      <c r="CP60" s="687"/>
      <c r="CQ60" s="687"/>
      <c r="CR60" s="687"/>
      <c r="CS60" s="687"/>
      <c r="CT60" s="688"/>
      <c r="CU60" s="689">
        <v>100</v>
      </c>
      <c r="CV60" s="690"/>
      <c r="CW60" s="690"/>
      <c r="CX60" s="691"/>
      <c r="CY60" s="692">
        <v>1547628108</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W81/Lsx+timX7NO8iMdFfz5xfd9WXQEOmBNk9nKRLmk7Ji0e/qKC/LOYMwyx8Q231Lw9JhY3Y+nBGi9hUHQFaQ==" saltValue="eTDHkF/wM+fnPA76XN8jrw=="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338</v>
      </c>
      <c r="DK2" s="731"/>
      <c r="DL2" s="731"/>
      <c r="DM2" s="731"/>
      <c r="DN2" s="731"/>
      <c r="DO2" s="732"/>
      <c r="DP2" s="237"/>
      <c r="DQ2" s="730" t="s">
        <v>339</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341</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342</v>
      </c>
      <c r="B5" s="725"/>
      <c r="C5" s="725"/>
      <c r="D5" s="725"/>
      <c r="E5" s="725"/>
      <c r="F5" s="725"/>
      <c r="G5" s="725"/>
      <c r="H5" s="725"/>
      <c r="I5" s="725"/>
      <c r="J5" s="725"/>
      <c r="K5" s="725"/>
      <c r="L5" s="725"/>
      <c r="M5" s="725"/>
      <c r="N5" s="725"/>
      <c r="O5" s="725"/>
      <c r="P5" s="726"/>
      <c r="Q5" s="701" t="s">
        <v>343</v>
      </c>
      <c r="R5" s="702"/>
      <c r="S5" s="702"/>
      <c r="T5" s="702"/>
      <c r="U5" s="703"/>
      <c r="V5" s="701" t="s">
        <v>344</v>
      </c>
      <c r="W5" s="702"/>
      <c r="X5" s="702"/>
      <c r="Y5" s="702"/>
      <c r="Z5" s="703"/>
      <c r="AA5" s="701" t="s">
        <v>345</v>
      </c>
      <c r="AB5" s="702"/>
      <c r="AC5" s="702"/>
      <c r="AD5" s="702"/>
      <c r="AE5" s="702"/>
      <c r="AF5" s="734" t="s">
        <v>346</v>
      </c>
      <c r="AG5" s="702"/>
      <c r="AH5" s="702"/>
      <c r="AI5" s="702"/>
      <c r="AJ5" s="713"/>
      <c r="AK5" s="702" t="s">
        <v>347</v>
      </c>
      <c r="AL5" s="702"/>
      <c r="AM5" s="702"/>
      <c r="AN5" s="702"/>
      <c r="AO5" s="703"/>
      <c r="AP5" s="701" t="s">
        <v>348</v>
      </c>
      <c r="AQ5" s="702"/>
      <c r="AR5" s="702"/>
      <c r="AS5" s="702"/>
      <c r="AT5" s="703"/>
      <c r="AU5" s="701" t="s">
        <v>349</v>
      </c>
      <c r="AV5" s="702"/>
      <c r="AW5" s="702"/>
      <c r="AX5" s="702"/>
      <c r="AY5" s="713"/>
      <c r="AZ5" s="244"/>
      <c r="BA5" s="244"/>
      <c r="BB5" s="244"/>
      <c r="BC5" s="244"/>
      <c r="BD5" s="244"/>
      <c r="BE5" s="245"/>
      <c r="BF5" s="245"/>
      <c r="BG5" s="245"/>
      <c r="BH5" s="245"/>
      <c r="BI5" s="245"/>
      <c r="BJ5" s="245"/>
      <c r="BK5" s="245"/>
      <c r="BL5" s="245"/>
      <c r="BM5" s="245"/>
      <c r="BN5" s="245"/>
      <c r="BO5" s="245"/>
      <c r="BP5" s="245"/>
      <c r="BQ5" s="724" t="s">
        <v>350</v>
      </c>
      <c r="BR5" s="725"/>
      <c r="BS5" s="725"/>
      <c r="BT5" s="725"/>
      <c r="BU5" s="725"/>
      <c r="BV5" s="725"/>
      <c r="BW5" s="725"/>
      <c r="BX5" s="725"/>
      <c r="BY5" s="725"/>
      <c r="BZ5" s="725"/>
      <c r="CA5" s="725"/>
      <c r="CB5" s="725"/>
      <c r="CC5" s="725"/>
      <c r="CD5" s="725"/>
      <c r="CE5" s="725"/>
      <c r="CF5" s="725"/>
      <c r="CG5" s="726"/>
      <c r="CH5" s="701" t="s">
        <v>351</v>
      </c>
      <c r="CI5" s="702"/>
      <c r="CJ5" s="702"/>
      <c r="CK5" s="702"/>
      <c r="CL5" s="703"/>
      <c r="CM5" s="701" t="s">
        <v>352</v>
      </c>
      <c r="CN5" s="702"/>
      <c r="CO5" s="702"/>
      <c r="CP5" s="702"/>
      <c r="CQ5" s="703"/>
      <c r="CR5" s="701" t="s">
        <v>353</v>
      </c>
      <c r="CS5" s="702"/>
      <c r="CT5" s="702"/>
      <c r="CU5" s="702"/>
      <c r="CV5" s="703"/>
      <c r="CW5" s="701" t="s">
        <v>354</v>
      </c>
      <c r="CX5" s="702"/>
      <c r="CY5" s="702"/>
      <c r="CZ5" s="702"/>
      <c r="DA5" s="703"/>
      <c r="DB5" s="701" t="s">
        <v>355</v>
      </c>
      <c r="DC5" s="702"/>
      <c r="DD5" s="702"/>
      <c r="DE5" s="702"/>
      <c r="DF5" s="703"/>
      <c r="DG5" s="707" t="s">
        <v>356</v>
      </c>
      <c r="DH5" s="708"/>
      <c r="DI5" s="708"/>
      <c r="DJ5" s="708"/>
      <c r="DK5" s="709"/>
      <c r="DL5" s="707" t="s">
        <v>357</v>
      </c>
      <c r="DM5" s="708"/>
      <c r="DN5" s="708"/>
      <c r="DO5" s="708"/>
      <c r="DP5" s="709"/>
      <c r="DQ5" s="701" t="s">
        <v>358</v>
      </c>
      <c r="DR5" s="702"/>
      <c r="DS5" s="702"/>
      <c r="DT5" s="702"/>
      <c r="DU5" s="703"/>
      <c r="DV5" s="701" t="s">
        <v>349</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359</v>
      </c>
      <c r="C7" s="716"/>
      <c r="D7" s="716"/>
      <c r="E7" s="716"/>
      <c r="F7" s="716"/>
      <c r="G7" s="716"/>
      <c r="H7" s="716"/>
      <c r="I7" s="716"/>
      <c r="J7" s="716"/>
      <c r="K7" s="716"/>
      <c r="L7" s="716"/>
      <c r="M7" s="716"/>
      <c r="N7" s="716"/>
      <c r="O7" s="716"/>
      <c r="P7" s="717"/>
      <c r="Q7" s="718">
        <v>2859939</v>
      </c>
      <c r="R7" s="719"/>
      <c r="S7" s="719"/>
      <c r="T7" s="719"/>
      <c r="U7" s="719"/>
      <c r="V7" s="719">
        <v>2848886</v>
      </c>
      <c r="W7" s="719"/>
      <c r="X7" s="719"/>
      <c r="Y7" s="719"/>
      <c r="Z7" s="719"/>
      <c r="AA7" s="719">
        <v>11054</v>
      </c>
      <c r="AB7" s="719"/>
      <c r="AC7" s="719"/>
      <c r="AD7" s="719"/>
      <c r="AE7" s="720"/>
      <c r="AF7" s="721">
        <v>8381</v>
      </c>
      <c r="AG7" s="722"/>
      <c r="AH7" s="722"/>
      <c r="AI7" s="722"/>
      <c r="AJ7" s="723"/>
      <c r="AK7" s="759">
        <v>31940</v>
      </c>
      <c r="AL7" s="760"/>
      <c r="AM7" s="760"/>
      <c r="AN7" s="760"/>
      <c r="AO7" s="760"/>
      <c r="AP7" s="760">
        <v>5826526</v>
      </c>
      <c r="AQ7" s="760"/>
      <c r="AR7" s="760"/>
      <c r="AS7" s="760"/>
      <c r="AT7" s="760"/>
      <c r="AU7" s="761" t="s">
        <v>590</v>
      </c>
      <c r="AV7" s="737"/>
      <c r="AW7" s="737"/>
      <c r="AX7" s="737"/>
      <c r="AY7" s="738"/>
      <c r="AZ7" s="240"/>
      <c r="BA7" s="240"/>
      <c r="BB7" s="240"/>
      <c r="BC7" s="240"/>
      <c r="BD7" s="240"/>
      <c r="BE7" s="241"/>
      <c r="BF7" s="241"/>
      <c r="BG7" s="241"/>
      <c r="BH7" s="241"/>
      <c r="BI7" s="241"/>
      <c r="BJ7" s="241"/>
      <c r="BK7" s="241"/>
      <c r="BL7" s="241"/>
      <c r="BM7" s="241"/>
      <c r="BN7" s="241"/>
      <c r="BO7" s="241"/>
      <c r="BP7" s="241"/>
      <c r="BQ7" s="247">
        <v>1</v>
      </c>
      <c r="BR7" s="248"/>
      <c r="BS7" s="762" t="s">
        <v>598</v>
      </c>
      <c r="BT7" s="763"/>
      <c r="BU7" s="763"/>
      <c r="BV7" s="763"/>
      <c r="BW7" s="763"/>
      <c r="BX7" s="763"/>
      <c r="BY7" s="763"/>
      <c r="BZ7" s="763"/>
      <c r="CA7" s="763"/>
      <c r="CB7" s="763"/>
      <c r="CC7" s="763"/>
      <c r="CD7" s="763"/>
      <c r="CE7" s="763"/>
      <c r="CF7" s="763"/>
      <c r="CG7" s="764"/>
      <c r="CH7" s="756">
        <v>-13</v>
      </c>
      <c r="CI7" s="757"/>
      <c r="CJ7" s="757"/>
      <c r="CK7" s="757"/>
      <c r="CL7" s="758"/>
      <c r="CM7" s="756">
        <v>4130</v>
      </c>
      <c r="CN7" s="757"/>
      <c r="CO7" s="757"/>
      <c r="CP7" s="757"/>
      <c r="CQ7" s="758"/>
      <c r="CR7" s="756">
        <v>515</v>
      </c>
      <c r="CS7" s="757"/>
      <c r="CT7" s="757"/>
      <c r="CU7" s="757"/>
      <c r="CV7" s="758"/>
      <c r="CW7" s="756">
        <v>26</v>
      </c>
      <c r="CX7" s="757"/>
      <c r="CY7" s="757"/>
      <c r="CZ7" s="757"/>
      <c r="DA7" s="758"/>
      <c r="DB7" s="756" t="s">
        <v>518</v>
      </c>
      <c r="DC7" s="757"/>
      <c r="DD7" s="757"/>
      <c r="DE7" s="757"/>
      <c r="DF7" s="758"/>
      <c r="DG7" s="756" t="s">
        <v>518</v>
      </c>
      <c r="DH7" s="757"/>
      <c r="DI7" s="757"/>
      <c r="DJ7" s="757"/>
      <c r="DK7" s="758"/>
      <c r="DL7" s="756" t="s">
        <v>518</v>
      </c>
      <c r="DM7" s="757"/>
      <c r="DN7" s="757"/>
      <c r="DO7" s="757"/>
      <c r="DP7" s="758"/>
      <c r="DQ7" s="756" t="s">
        <v>518</v>
      </c>
      <c r="DR7" s="757"/>
      <c r="DS7" s="757"/>
      <c r="DT7" s="757"/>
      <c r="DU7" s="758"/>
      <c r="DV7" s="736">
        <v>0.123</v>
      </c>
      <c r="DW7" s="737"/>
      <c r="DX7" s="737"/>
      <c r="DY7" s="737"/>
      <c r="DZ7" s="738"/>
      <c r="EA7" s="242"/>
    </row>
    <row r="8" spans="1:131" s="243" customFormat="1" ht="26.25" customHeight="1" x14ac:dyDescent="0.2">
      <c r="A8" s="249">
        <v>2</v>
      </c>
      <c r="B8" s="739" t="s">
        <v>360</v>
      </c>
      <c r="C8" s="740"/>
      <c r="D8" s="740"/>
      <c r="E8" s="740"/>
      <c r="F8" s="740"/>
      <c r="G8" s="740"/>
      <c r="H8" s="740"/>
      <c r="I8" s="740"/>
      <c r="J8" s="740"/>
      <c r="K8" s="740"/>
      <c r="L8" s="740"/>
      <c r="M8" s="740"/>
      <c r="N8" s="740"/>
      <c r="O8" s="740"/>
      <c r="P8" s="741"/>
      <c r="Q8" s="742">
        <v>482885</v>
      </c>
      <c r="R8" s="743"/>
      <c r="S8" s="743"/>
      <c r="T8" s="743"/>
      <c r="U8" s="743"/>
      <c r="V8" s="743">
        <v>482885</v>
      </c>
      <c r="W8" s="743"/>
      <c r="X8" s="743"/>
      <c r="Y8" s="743"/>
      <c r="Z8" s="743"/>
      <c r="AA8" s="743" t="s">
        <v>518</v>
      </c>
      <c r="AB8" s="743"/>
      <c r="AC8" s="743"/>
      <c r="AD8" s="743"/>
      <c r="AE8" s="744"/>
      <c r="AF8" s="745" t="s">
        <v>361</v>
      </c>
      <c r="AG8" s="746"/>
      <c r="AH8" s="746"/>
      <c r="AI8" s="746"/>
      <c r="AJ8" s="747"/>
      <c r="AK8" s="748">
        <v>482651</v>
      </c>
      <c r="AL8" s="749"/>
      <c r="AM8" s="749"/>
      <c r="AN8" s="749"/>
      <c r="AO8" s="749"/>
      <c r="AP8" s="749" t="s">
        <v>518</v>
      </c>
      <c r="AQ8" s="749"/>
      <c r="AR8" s="749"/>
      <c r="AS8" s="749"/>
      <c r="AT8" s="749"/>
      <c r="AU8" s="750" t="s">
        <v>591</v>
      </c>
      <c r="AV8" s="751"/>
      <c r="AW8" s="751"/>
      <c r="AX8" s="751"/>
      <c r="AY8" s="752"/>
      <c r="AZ8" s="240"/>
      <c r="BA8" s="240"/>
      <c r="BB8" s="240"/>
      <c r="BC8" s="240"/>
      <c r="BD8" s="240"/>
      <c r="BE8" s="241"/>
      <c r="BF8" s="241"/>
      <c r="BG8" s="241"/>
      <c r="BH8" s="241"/>
      <c r="BI8" s="241"/>
      <c r="BJ8" s="241"/>
      <c r="BK8" s="241"/>
      <c r="BL8" s="241"/>
      <c r="BM8" s="241"/>
      <c r="BN8" s="241"/>
      <c r="BO8" s="241"/>
      <c r="BP8" s="241"/>
      <c r="BQ8" s="250">
        <v>2</v>
      </c>
      <c r="BR8" s="251"/>
      <c r="BS8" s="753" t="s">
        <v>599</v>
      </c>
      <c r="BT8" s="754"/>
      <c r="BU8" s="754"/>
      <c r="BV8" s="754"/>
      <c r="BW8" s="754"/>
      <c r="BX8" s="754"/>
      <c r="BY8" s="754"/>
      <c r="BZ8" s="754"/>
      <c r="CA8" s="754"/>
      <c r="CB8" s="754"/>
      <c r="CC8" s="754"/>
      <c r="CD8" s="754"/>
      <c r="CE8" s="754"/>
      <c r="CF8" s="754"/>
      <c r="CG8" s="755"/>
      <c r="CH8" s="765">
        <v>-10</v>
      </c>
      <c r="CI8" s="766"/>
      <c r="CJ8" s="766"/>
      <c r="CK8" s="766"/>
      <c r="CL8" s="767"/>
      <c r="CM8" s="765">
        <v>2668</v>
      </c>
      <c r="CN8" s="766"/>
      <c r="CO8" s="766"/>
      <c r="CP8" s="766"/>
      <c r="CQ8" s="767"/>
      <c r="CR8" s="765">
        <v>27</v>
      </c>
      <c r="CS8" s="766"/>
      <c r="CT8" s="766"/>
      <c r="CU8" s="766"/>
      <c r="CV8" s="767"/>
      <c r="CW8" s="765">
        <v>891</v>
      </c>
      <c r="CX8" s="766"/>
      <c r="CY8" s="766"/>
      <c r="CZ8" s="766"/>
      <c r="DA8" s="767"/>
      <c r="DB8" s="765" t="s">
        <v>518</v>
      </c>
      <c r="DC8" s="766"/>
      <c r="DD8" s="766"/>
      <c r="DE8" s="766"/>
      <c r="DF8" s="767"/>
      <c r="DG8" s="765" t="s">
        <v>518</v>
      </c>
      <c r="DH8" s="766"/>
      <c r="DI8" s="766"/>
      <c r="DJ8" s="766"/>
      <c r="DK8" s="767"/>
      <c r="DL8" s="765" t="s">
        <v>518</v>
      </c>
      <c r="DM8" s="766"/>
      <c r="DN8" s="766"/>
      <c r="DO8" s="766"/>
      <c r="DP8" s="767"/>
      <c r="DQ8" s="765" t="s">
        <v>518</v>
      </c>
      <c r="DR8" s="766"/>
      <c r="DS8" s="766"/>
      <c r="DT8" s="766"/>
      <c r="DU8" s="767"/>
      <c r="DV8" s="770">
        <v>0.9</v>
      </c>
      <c r="DW8" s="751"/>
      <c r="DX8" s="751"/>
      <c r="DY8" s="751"/>
      <c r="DZ8" s="752"/>
      <c r="EA8" s="242"/>
    </row>
    <row r="9" spans="1:131" s="243" customFormat="1" ht="26.25" customHeight="1" x14ac:dyDescent="0.2">
      <c r="A9" s="249">
        <v>3</v>
      </c>
      <c r="B9" s="739" t="s">
        <v>362</v>
      </c>
      <c r="C9" s="740"/>
      <c r="D9" s="740"/>
      <c r="E9" s="740"/>
      <c r="F9" s="740"/>
      <c r="G9" s="740"/>
      <c r="H9" s="740"/>
      <c r="I9" s="740"/>
      <c r="J9" s="740"/>
      <c r="K9" s="740"/>
      <c r="L9" s="740"/>
      <c r="M9" s="740"/>
      <c r="N9" s="740"/>
      <c r="O9" s="740"/>
      <c r="P9" s="741"/>
      <c r="Q9" s="742">
        <v>1298</v>
      </c>
      <c r="R9" s="743"/>
      <c r="S9" s="743"/>
      <c r="T9" s="743"/>
      <c r="U9" s="743"/>
      <c r="V9" s="743">
        <v>963</v>
      </c>
      <c r="W9" s="743"/>
      <c r="X9" s="743"/>
      <c r="Y9" s="743"/>
      <c r="Z9" s="743"/>
      <c r="AA9" s="743">
        <v>335</v>
      </c>
      <c r="AB9" s="743"/>
      <c r="AC9" s="743"/>
      <c r="AD9" s="743"/>
      <c r="AE9" s="744"/>
      <c r="AF9" s="745" t="s">
        <v>361</v>
      </c>
      <c r="AG9" s="746"/>
      <c r="AH9" s="746"/>
      <c r="AI9" s="746"/>
      <c r="AJ9" s="747"/>
      <c r="AK9" s="748">
        <v>27</v>
      </c>
      <c r="AL9" s="749"/>
      <c r="AM9" s="749"/>
      <c r="AN9" s="749"/>
      <c r="AO9" s="749"/>
      <c r="AP9" s="749">
        <v>7307</v>
      </c>
      <c r="AQ9" s="749"/>
      <c r="AR9" s="749"/>
      <c r="AS9" s="749"/>
      <c r="AT9" s="749"/>
      <c r="AU9" s="769" t="s">
        <v>588</v>
      </c>
      <c r="AV9" s="751"/>
      <c r="AW9" s="751"/>
      <c r="AX9" s="751"/>
      <c r="AY9" s="752"/>
      <c r="AZ9" s="240"/>
      <c r="BA9" s="240"/>
      <c r="BB9" s="240"/>
      <c r="BC9" s="240"/>
      <c r="BD9" s="240"/>
      <c r="BE9" s="241"/>
      <c r="BF9" s="241"/>
      <c r="BG9" s="241"/>
      <c r="BH9" s="241"/>
      <c r="BI9" s="241"/>
      <c r="BJ9" s="241"/>
      <c r="BK9" s="241"/>
      <c r="BL9" s="241"/>
      <c r="BM9" s="241"/>
      <c r="BN9" s="241"/>
      <c r="BO9" s="241"/>
      <c r="BP9" s="241"/>
      <c r="BQ9" s="250">
        <v>3</v>
      </c>
      <c r="BR9" s="251"/>
      <c r="BS9" s="753" t="s">
        <v>600</v>
      </c>
      <c r="BT9" s="754"/>
      <c r="BU9" s="754"/>
      <c r="BV9" s="754"/>
      <c r="BW9" s="754"/>
      <c r="BX9" s="754"/>
      <c r="BY9" s="754"/>
      <c r="BZ9" s="754"/>
      <c r="CA9" s="754"/>
      <c r="CB9" s="754"/>
      <c r="CC9" s="754"/>
      <c r="CD9" s="754"/>
      <c r="CE9" s="754"/>
      <c r="CF9" s="754"/>
      <c r="CG9" s="755"/>
      <c r="CH9" s="765">
        <v>-36</v>
      </c>
      <c r="CI9" s="766"/>
      <c r="CJ9" s="766"/>
      <c r="CK9" s="766"/>
      <c r="CL9" s="767"/>
      <c r="CM9" s="765">
        <v>971</v>
      </c>
      <c r="CN9" s="766"/>
      <c r="CO9" s="766"/>
      <c r="CP9" s="766"/>
      <c r="CQ9" s="767"/>
      <c r="CR9" s="765">
        <v>26</v>
      </c>
      <c r="CS9" s="766"/>
      <c r="CT9" s="766"/>
      <c r="CU9" s="766"/>
      <c r="CV9" s="767"/>
      <c r="CW9" s="765">
        <v>101</v>
      </c>
      <c r="CX9" s="766"/>
      <c r="CY9" s="766"/>
      <c r="CZ9" s="766"/>
      <c r="DA9" s="767"/>
      <c r="DB9" s="765" t="s">
        <v>518</v>
      </c>
      <c r="DC9" s="766"/>
      <c r="DD9" s="766"/>
      <c r="DE9" s="766"/>
      <c r="DF9" s="767"/>
      <c r="DG9" s="765" t="s">
        <v>518</v>
      </c>
      <c r="DH9" s="766"/>
      <c r="DI9" s="766"/>
      <c r="DJ9" s="766"/>
      <c r="DK9" s="767"/>
      <c r="DL9" s="765" t="s">
        <v>518</v>
      </c>
      <c r="DM9" s="766"/>
      <c r="DN9" s="766"/>
      <c r="DO9" s="766"/>
      <c r="DP9" s="767"/>
      <c r="DQ9" s="765" t="s">
        <v>518</v>
      </c>
      <c r="DR9" s="766"/>
      <c r="DS9" s="766"/>
      <c r="DT9" s="766"/>
      <c r="DU9" s="767"/>
      <c r="DV9" s="768">
        <v>2.9000000000000001E-2</v>
      </c>
      <c r="DW9" s="751"/>
      <c r="DX9" s="751"/>
      <c r="DY9" s="751"/>
      <c r="DZ9" s="752"/>
      <c r="EA9" s="242"/>
    </row>
    <row r="10" spans="1:131" s="243" customFormat="1" ht="26.25" customHeight="1" x14ac:dyDescent="0.2">
      <c r="A10" s="249">
        <v>4</v>
      </c>
      <c r="B10" s="739" t="s">
        <v>363</v>
      </c>
      <c r="C10" s="740"/>
      <c r="D10" s="740"/>
      <c r="E10" s="740"/>
      <c r="F10" s="740"/>
      <c r="G10" s="740"/>
      <c r="H10" s="740"/>
      <c r="I10" s="740"/>
      <c r="J10" s="740"/>
      <c r="K10" s="740"/>
      <c r="L10" s="740"/>
      <c r="M10" s="740"/>
      <c r="N10" s="740"/>
      <c r="O10" s="740"/>
      <c r="P10" s="741"/>
      <c r="Q10" s="742">
        <v>1867</v>
      </c>
      <c r="R10" s="743"/>
      <c r="S10" s="743"/>
      <c r="T10" s="743"/>
      <c r="U10" s="743"/>
      <c r="V10" s="743">
        <v>1517</v>
      </c>
      <c r="W10" s="743"/>
      <c r="X10" s="743"/>
      <c r="Y10" s="743"/>
      <c r="Z10" s="743"/>
      <c r="AA10" s="743">
        <v>350</v>
      </c>
      <c r="AB10" s="743"/>
      <c r="AC10" s="743"/>
      <c r="AD10" s="743"/>
      <c r="AE10" s="744"/>
      <c r="AF10" s="745" t="s">
        <v>364</v>
      </c>
      <c r="AG10" s="746"/>
      <c r="AH10" s="746"/>
      <c r="AI10" s="746"/>
      <c r="AJ10" s="747"/>
      <c r="AK10" s="748">
        <v>268</v>
      </c>
      <c r="AL10" s="749"/>
      <c r="AM10" s="749"/>
      <c r="AN10" s="749"/>
      <c r="AO10" s="749"/>
      <c r="AP10" s="749">
        <v>8071</v>
      </c>
      <c r="AQ10" s="749"/>
      <c r="AR10" s="749"/>
      <c r="AS10" s="749"/>
      <c r="AT10" s="749"/>
      <c r="AU10" s="769" t="s">
        <v>588</v>
      </c>
      <c r="AV10" s="751"/>
      <c r="AW10" s="751"/>
      <c r="AX10" s="751"/>
      <c r="AY10" s="752"/>
      <c r="AZ10" s="240"/>
      <c r="BA10" s="240"/>
      <c r="BB10" s="240"/>
      <c r="BC10" s="240"/>
      <c r="BD10" s="240"/>
      <c r="BE10" s="241"/>
      <c r="BF10" s="241"/>
      <c r="BG10" s="241"/>
      <c r="BH10" s="241"/>
      <c r="BI10" s="241"/>
      <c r="BJ10" s="241"/>
      <c r="BK10" s="241"/>
      <c r="BL10" s="241"/>
      <c r="BM10" s="241"/>
      <c r="BN10" s="241"/>
      <c r="BO10" s="241"/>
      <c r="BP10" s="241"/>
      <c r="BQ10" s="250">
        <v>4</v>
      </c>
      <c r="BR10" s="251"/>
      <c r="BS10" s="753" t="s">
        <v>601</v>
      </c>
      <c r="BT10" s="754"/>
      <c r="BU10" s="754"/>
      <c r="BV10" s="754"/>
      <c r="BW10" s="754"/>
      <c r="BX10" s="754"/>
      <c r="BY10" s="754"/>
      <c r="BZ10" s="754"/>
      <c r="CA10" s="754"/>
      <c r="CB10" s="754"/>
      <c r="CC10" s="754"/>
      <c r="CD10" s="754"/>
      <c r="CE10" s="754"/>
      <c r="CF10" s="754"/>
      <c r="CG10" s="755"/>
      <c r="CH10" s="765">
        <v>-2</v>
      </c>
      <c r="CI10" s="766"/>
      <c r="CJ10" s="766"/>
      <c r="CK10" s="766"/>
      <c r="CL10" s="767"/>
      <c r="CM10" s="765">
        <v>280</v>
      </c>
      <c r="CN10" s="766"/>
      <c r="CO10" s="766"/>
      <c r="CP10" s="766"/>
      <c r="CQ10" s="767"/>
      <c r="CR10" s="765">
        <v>100</v>
      </c>
      <c r="CS10" s="766"/>
      <c r="CT10" s="766"/>
      <c r="CU10" s="766"/>
      <c r="CV10" s="767"/>
      <c r="CW10" s="765">
        <v>23</v>
      </c>
      <c r="CX10" s="766"/>
      <c r="CY10" s="766"/>
      <c r="CZ10" s="766"/>
      <c r="DA10" s="767"/>
      <c r="DB10" s="765" t="s">
        <v>518</v>
      </c>
      <c r="DC10" s="766"/>
      <c r="DD10" s="766"/>
      <c r="DE10" s="766"/>
      <c r="DF10" s="767"/>
      <c r="DG10" s="765" t="s">
        <v>518</v>
      </c>
      <c r="DH10" s="766"/>
      <c r="DI10" s="766"/>
      <c r="DJ10" s="766"/>
      <c r="DK10" s="767"/>
      <c r="DL10" s="765" t="s">
        <v>518</v>
      </c>
      <c r="DM10" s="766"/>
      <c r="DN10" s="766"/>
      <c r="DO10" s="766"/>
      <c r="DP10" s="767"/>
      <c r="DQ10" s="765" t="s">
        <v>518</v>
      </c>
      <c r="DR10" s="766"/>
      <c r="DS10" s="766"/>
      <c r="DT10" s="766"/>
      <c r="DU10" s="767"/>
      <c r="DV10" s="768">
        <v>0.373</v>
      </c>
      <c r="DW10" s="751"/>
      <c r="DX10" s="751"/>
      <c r="DY10" s="751"/>
      <c r="DZ10" s="752"/>
      <c r="EA10" s="242"/>
    </row>
    <row r="11" spans="1:131" s="243" customFormat="1" ht="26.25" customHeight="1" x14ac:dyDescent="0.2">
      <c r="A11" s="249">
        <v>5</v>
      </c>
      <c r="B11" s="739" t="s">
        <v>365</v>
      </c>
      <c r="C11" s="740"/>
      <c r="D11" s="740"/>
      <c r="E11" s="740"/>
      <c r="F11" s="740"/>
      <c r="G11" s="740"/>
      <c r="H11" s="740"/>
      <c r="I11" s="740"/>
      <c r="J11" s="740"/>
      <c r="K11" s="740"/>
      <c r="L11" s="740"/>
      <c r="M11" s="740"/>
      <c r="N11" s="740"/>
      <c r="O11" s="740"/>
      <c r="P11" s="741"/>
      <c r="Q11" s="742">
        <v>494</v>
      </c>
      <c r="R11" s="743"/>
      <c r="S11" s="743"/>
      <c r="T11" s="743"/>
      <c r="U11" s="743"/>
      <c r="V11" s="743">
        <v>494</v>
      </c>
      <c r="W11" s="743"/>
      <c r="X11" s="743"/>
      <c r="Y11" s="743"/>
      <c r="Z11" s="743"/>
      <c r="AA11" s="743" t="s">
        <v>518</v>
      </c>
      <c r="AB11" s="743"/>
      <c r="AC11" s="743"/>
      <c r="AD11" s="743"/>
      <c r="AE11" s="744"/>
      <c r="AF11" s="745" t="s">
        <v>366</v>
      </c>
      <c r="AG11" s="746"/>
      <c r="AH11" s="746"/>
      <c r="AI11" s="746"/>
      <c r="AJ11" s="747"/>
      <c r="AK11" s="748">
        <v>5</v>
      </c>
      <c r="AL11" s="749"/>
      <c r="AM11" s="749"/>
      <c r="AN11" s="749"/>
      <c r="AO11" s="749"/>
      <c r="AP11" s="749">
        <v>14069</v>
      </c>
      <c r="AQ11" s="749"/>
      <c r="AR11" s="749"/>
      <c r="AS11" s="749"/>
      <c r="AT11" s="749"/>
      <c r="AU11" s="769" t="s">
        <v>589</v>
      </c>
      <c r="AV11" s="751"/>
      <c r="AW11" s="751"/>
      <c r="AX11" s="751"/>
      <c r="AY11" s="752"/>
      <c r="AZ11" s="240"/>
      <c r="BA11" s="240"/>
      <c r="BB11" s="240"/>
      <c r="BC11" s="240"/>
      <c r="BD11" s="240"/>
      <c r="BE11" s="241"/>
      <c r="BF11" s="241"/>
      <c r="BG11" s="241"/>
      <c r="BH11" s="241"/>
      <c r="BI11" s="241"/>
      <c r="BJ11" s="241"/>
      <c r="BK11" s="241"/>
      <c r="BL11" s="241"/>
      <c r="BM11" s="241"/>
      <c r="BN11" s="241"/>
      <c r="BO11" s="241"/>
      <c r="BP11" s="241"/>
      <c r="BQ11" s="250">
        <v>5</v>
      </c>
      <c r="BR11" s="251"/>
      <c r="BS11" s="753" t="s">
        <v>602</v>
      </c>
      <c r="BT11" s="754"/>
      <c r="BU11" s="754"/>
      <c r="BV11" s="754"/>
      <c r="BW11" s="754"/>
      <c r="BX11" s="754"/>
      <c r="BY11" s="754"/>
      <c r="BZ11" s="754"/>
      <c r="CA11" s="754"/>
      <c r="CB11" s="754"/>
      <c r="CC11" s="754"/>
      <c r="CD11" s="754"/>
      <c r="CE11" s="754"/>
      <c r="CF11" s="754"/>
      <c r="CG11" s="755"/>
      <c r="CH11" s="765">
        <v>-3</v>
      </c>
      <c r="CI11" s="766"/>
      <c r="CJ11" s="766"/>
      <c r="CK11" s="766"/>
      <c r="CL11" s="767"/>
      <c r="CM11" s="765">
        <v>4296</v>
      </c>
      <c r="CN11" s="766"/>
      <c r="CO11" s="766"/>
      <c r="CP11" s="766"/>
      <c r="CQ11" s="767"/>
      <c r="CR11" s="765">
        <v>2000</v>
      </c>
      <c r="CS11" s="766"/>
      <c r="CT11" s="766"/>
      <c r="CU11" s="766"/>
      <c r="CV11" s="767"/>
      <c r="CW11" s="765" t="s">
        <v>518</v>
      </c>
      <c r="CX11" s="766"/>
      <c r="CY11" s="766"/>
      <c r="CZ11" s="766"/>
      <c r="DA11" s="767"/>
      <c r="DB11" s="765" t="s">
        <v>518</v>
      </c>
      <c r="DC11" s="766"/>
      <c r="DD11" s="766"/>
      <c r="DE11" s="766"/>
      <c r="DF11" s="767"/>
      <c r="DG11" s="765" t="s">
        <v>518</v>
      </c>
      <c r="DH11" s="766"/>
      <c r="DI11" s="766"/>
      <c r="DJ11" s="766"/>
      <c r="DK11" s="767"/>
      <c r="DL11" s="765" t="s">
        <v>518</v>
      </c>
      <c r="DM11" s="766"/>
      <c r="DN11" s="766"/>
      <c r="DO11" s="766"/>
      <c r="DP11" s="767"/>
      <c r="DQ11" s="765" t="s">
        <v>518</v>
      </c>
      <c r="DR11" s="766"/>
      <c r="DS11" s="766"/>
      <c r="DT11" s="766"/>
      <c r="DU11" s="767"/>
      <c r="DV11" s="768">
        <v>0.48499999999999999</v>
      </c>
      <c r="DW11" s="751"/>
      <c r="DX11" s="751"/>
      <c r="DY11" s="751"/>
      <c r="DZ11" s="752"/>
      <c r="EA11" s="242"/>
    </row>
    <row r="12" spans="1:131" s="243" customFormat="1" ht="26.25" customHeight="1" x14ac:dyDescent="0.2">
      <c r="A12" s="249">
        <v>6</v>
      </c>
      <c r="B12" s="739" t="s">
        <v>367</v>
      </c>
      <c r="C12" s="740"/>
      <c r="D12" s="740"/>
      <c r="E12" s="740"/>
      <c r="F12" s="740"/>
      <c r="G12" s="740"/>
      <c r="H12" s="740"/>
      <c r="I12" s="740"/>
      <c r="J12" s="740"/>
      <c r="K12" s="740"/>
      <c r="L12" s="740"/>
      <c r="M12" s="740"/>
      <c r="N12" s="740"/>
      <c r="O12" s="740"/>
      <c r="P12" s="741"/>
      <c r="Q12" s="742">
        <v>228</v>
      </c>
      <c r="R12" s="743"/>
      <c r="S12" s="743"/>
      <c r="T12" s="743"/>
      <c r="U12" s="743"/>
      <c r="V12" s="743">
        <v>228</v>
      </c>
      <c r="W12" s="743"/>
      <c r="X12" s="743"/>
      <c r="Y12" s="743"/>
      <c r="Z12" s="743"/>
      <c r="AA12" s="743" t="s">
        <v>518</v>
      </c>
      <c r="AB12" s="743"/>
      <c r="AC12" s="743"/>
      <c r="AD12" s="743"/>
      <c r="AE12" s="744"/>
      <c r="AF12" s="745" t="s">
        <v>368</v>
      </c>
      <c r="AG12" s="746"/>
      <c r="AH12" s="746"/>
      <c r="AI12" s="746"/>
      <c r="AJ12" s="747"/>
      <c r="AK12" s="748">
        <v>1</v>
      </c>
      <c r="AL12" s="749"/>
      <c r="AM12" s="749"/>
      <c r="AN12" s="749"/>
      <c r="AO12" s="749"/>
      <c r="AP12" s="749">
        <v>8137</v>
      </c>
      <c r="AQ12" s="749"/>
      <c r="AR12" s="749"/>
      <c r="AS12" s="749"/>
      <c r="AT12" s="749"/>
      <c r="AU12" s="769" t="s">
        <v>589</v>
      </c>
      <c r="AV12" s="751"/>
      <c r="AW12" s="751"/>
      <c r="AX12" s="751"/>
      <c r="AY12" s="752"/>
      <c r="AZ12" s="240"/>
      <c r="BA12" s="240"/>
      <c r="BB12" s="240"/>
      <c r="BC12" s="240"/>
      <c r="BD12" s="240"/>
      <c r="BE12" s="241"/>
      <c r="BF12" s="241"/>
      <c r="BG12" s="241"/>
      <c r="BH12" s="241"/>
      <c r="BI12" s="241"/>
      <c r="BJ12" s="241"/>
      <c r="BK12" s="241"/>
      <c r="BL12" s="241"/>
      <c r="BM12" s="241"/>
      <c r="BN12" s="241"/>
      <c r="BO12" s="241"/>
      <c r="BP12" s="241"/>
      <c r="BQ12" s="250">
        <v>6</v>
      </c>
      <c r="BR12" s="251"/>
      <c r="BS12" s="753" t="s">
        <v>603</v>
      </c>
      <c r="BT12" s="754"/>
      <c r="BU12" s="754"/>
      <c r="BV12" s="754"/>
      <c r="BW12" s="754"/>
      <c r="BX12" s="754"/>
      <c r="BY12" s="754"/>
      <c r="BZ12" s="754"/>
      <c r="CA12" s="754"/>
      <c r="CB12" s="754"/>
      <c r="CC12" s="754"/>
      <c r="CD12" s="754"/>
      <c r="CE12" s="754"/>
      <c r="CF12" s="754"/>
      <c r="CG12" s="755"/>
      <c r="CH12" s="765">
        <v>119</v>
      </c>
      <c r="CI12" s="766"/>
      <c r="CJ12" s="766"/>
      <c r="CK12" s="766"/>
      <c r="CL12" s="767"/>
      <c r="CM12" s="765">
        <v>890</v>
      </c>
      <c r="CN12" s="766"/>
      <c r="CO12" s="766"/>
      <c r="CP12" s="766"/>
      <c r="CQ12" s="767"/>
      <c r="CR12" s="765">
        <v>0</v>
      </c>
      <c r="CS12" s="766"/>
      <c r="CT12" s="766"/>
      <c r="CU12" s="766"/>
      <c r="CV12" s="767"/>
      <c r="CW12" s="765">
        <v>80</v>
      </c>
      <c r="CX12" s="766"/>
      <c r="CY12" s="766"/>
      <c r="CZ12" s="766"/>
      <c r="DA12" s="767"/>
      <c r="DB12" s="765" t="s">
        <v>518</v>
      </c>
      <c r="DC12" s="766"/>
      <c r="DD12" s="766"/>
      <c r="DE12" s="766"/>
      <c r="DF12" s="767"/>
      <c r="DG12" s="765" t="s">
        <v>518</v>
      </c>
      <c r="DH12" s="766"/>
      <c r="DI12" s="766"/>
      <c r="DJ12" s="766"/>
      <c r="DK12" s="767"/>
      <c r="DL12" s="765" t="s">
        <v>518</v>
      </c>
      <c r="DM12" s="766"/>
      <c r="DN12" s="766"/>
      <c r="DO12" s="766"/>
      <c r="DP12" s="767"/>
      <c r="DQ12" s="765" t="s">
        <v>518</v>
      </c>
      <c r="DR12" s="766"/>
      <c r="DS12" s="766"/>
      <c r="DT12" s="766"/>
      <c r="DU12" s="767"/>
      <c r="DV12" s="768">
        <v>2E-3</v>
      </c>
      <c r="DW12" s="751"/>
      <c r="DX12" s="751"/>
      <c r="DY12" s="751"/>
      <c r="DZ12" s="752"/>
      <c r="EA12" s="242"/>
    </row>
    <row r="13" spans="1:131" s="243" customFormat="1" ht="26.25" customHeight="1" x14ac:dyDescent="0.2">
      <c r="A13" s="249">
        <v>7</v>
      </c>
      <c r="B13" s="739" t="s">
        <v>369</v>
      </c>
      <c r="C13" s="740"/>
      <c r="D13" s="740"/>
      <c r="E13" s="740"/>
      <c r="F13" s="740"/>
      <c r="G13" s="740"/>
      <c r="H13" s="740"/>
      <c r="I13" s="740"/>
      <c r="J13" s="740"/>
      <c r="K13" s="740"/>
      <c r="L13" s="740"/>
      <c r="M13" s="740"/>
      <c r="N13" s="740"/>
      <c r="O13" s="740"/>
      <c r="P13" s="741"/>
      <c r="Q13" s="742">
        <v>1736</v>
      </c>
      <c r="R13" s="743"/>
      <c r="S13" s="743"/>
      <c r="T13" s="743"/>
      <c r="U13" s="743"/>
      <c r="V13" s="743">
        <v>716</v>
      </c>
      <c r="W13" s="743"/>
      <c r="X13" s="743"/>
      <c r="Y13" s="743"/>
      <c r="Z13" s="743"/>
      <c r="AA13" s="743">
        <v>1020</v>
      </c>
      <c r="AB13" s="743"/>
      <c r="AC13" s="743"/>
      <c r="AD13" s="743"/>
      <c r="AE13" s="744"/>
      <c r="AF13" s="745" t="s">
        <v>370</v>
      </c>
      <c r="AG13" s="746"/>
      <c r="AH13" s="746"/>
      <c r="AI13" s="746"/>
      <c r="AJ13" s="747"/>
      <c r="AK13" s="748">
        <v>4</v>
      </c>
      <c r="AL13" s="749"/>
      <c r="AM13" s="749"/>
      <c r="AN13" s="749"/>
      <c r="AO13" s="749"/>
      <c r="AP13" s="749">
        <v>3027</v>
      </c>
      <c r="AQ13" s="749"/>
      <c r="AR13" s="749"/>
      <c r="AS13" s="749"/>
      <c r="AT13" s="749"/>
      <c r="AU13" s="769" t="s">
        <v>588</v>
      </c>
      <c r="AV13" s="751"/>
      <c r="AW13" s="751"/>
      <c r="AX13" s="751"/>
      <c r="AY13" s="752"/>
      <c r="AZ13" s="240"/>
      <c r="BA13" s="240"/>
      <c r="BB13" s="240"/>
      <c r="BC13" s="240"/>
      <c r="BD13" s="240"/>
      <c r="BE13" s="241"/>
      <c r="BF13" s="241"/>
      <c r="BG13" s="241"/>
      <c r="BH13" s="241"/>
      <c r="BI13" s="241"/>
      <c r="BJ13" s="241"/>
      <c r="BK13" s="241"/>
      <c r="BL13" s="241"/>
      <c r="BM13" s="241"/>
      <c r="BN13" s="241"/>
      <c r="BO13" s="241"/>
      <c r="BP13" s="241"/>
      <c r="BQ13" s="250">
        <v>7</v>
      </c>
      <c r="BR13" s="251"/>
      <c r="BS13" s="753" t="s">
        <v>604</v>
      </c>
      <c r="BT13" s="754"/>
      <c r="BU13" s="754"/>
      <c r="BV13" s="754"/>
      <c r="BW13" s="754"/>
      <c r="BX13" s="754"/>
      <c r="BY13" s="754"/>
      <c r="BZ13" s="754"/>
      <c r="CA13" s="754"/>
      <c r="CB13" s="754"/>
      <c r="CC13" s="754"/>
      <c r="CD13" s="754"/>
      <c r="CE13" s="754"/>
      <c r="CF13" s="754"/>
      <c r="CG13" s="755"/>
      <c r="CH13" s="765">
        <v>0</v>
      </c>
      <c r="CI13" s="766"/>
      <c r="CJ13" s="766"/>
      <c r="CK13" s="766"/>
      <c r="CL13" s="767"/>
      <c r="CM13" s="765">
        <v>14</v>
      </c>
      <c r="CN13" s="766"/>
      <c r="CO13" s="766"/>
      <c r="CP13" s="766"/>
      <c r="CQ13" s="767"/>
      <c r="CR13" s="765">
        <v>7</v>
      </c>
      <c r="CS13" s="766"/>
      <c r="CT13" s="766"/>
      <c r="CU13" s="766"/>
      <c r="CV13" s="767"/>
      <c r="CW13" s="765">
        <v>22</v>
      </c>
      <c r="CX13" s="766"/>
      <c r="CY13" s="766"/>
      <c r="CZ13" s="766"/>
      <c r="DA13" s="767"/>
      <c r="DB13" s="765" t="s">
        <v>518</v>
      </c>
      <c r="DC13" s="766"/>
      <c r="DD13" s="766"/>
      <c r="DE13" s="766"/>
      <c r="DF13" s="767"/>
      <c r="DG13" s="765" t="s">
        <v>518</v>
      </c>
      <c r="DH13" s="766"/>
      <c r="DI13" s="766"/>
      <c r="DJ13" s="766"/>
      <c r="DK13" s="767"/>
      <c r="DL13" s="765" t="s">
        <v>518</v>
      </c>
      <c r="DM13" s="766"/>
      <c r="DN13" s="766"/>
      <c r="DO13" s="766"/>
      <c r="DP13" s="767"/>
      <c r="DQ13" s="765" t="s">
        <v>518</v>
      </c>
      <c r="DR13" s="766"/>
      <c r="DS13" s="766"/>
      <c r="DT13" s="766"/>
      <c r="DU13" s="767"/>
      <c r="DV13" s="768">
        <v>0.48299999999999998</v>
      </c>
      <c r="DW13" s="751"/>
      <c r="DX13" s="751"/>
      <c r="DY13" s="751"/>
      <c r="DZ13" s="752"/>
      <c r="EA13" s="242"/>
    </row>
    <row r="14" spans="1:131" s="243" customFormat="1" ht="26.25" customHeight="1" x14ac:dyDescent="0.2">
      <c r="A14" s="249">
        <v>8</v>
      </c>
      <c r="B14" s="739" t="s">
        <v>371</v>
      </c>
      <c r="C14" s="740"/>
      <c r="D14" s="740"/>
      <c r="E14" s="740"/>
      <c r="F14" s="740"/>
      <c r="G14" s="740"/>
      <c r="H14" s="740"/>
      <c r="I14" s="740"/>
      <c r="J14" s="740"/>
      <c r="K14" s="740"/>
      <c r="L14" s="740"/>
      <c r="M14" s="740"/>
      <c r="N14" s="740"/>
      <c r="O14" s="740"/>
      <c r="P14" s="741"/>
      <c r="Q14" s="742">
        <v>776</v>
      </c>
      <c r="R14" s="743"/>
      <c r="S14" s="743"/>
      <c r="T14" s="743"/>
      <c r="U14" s="743"/>
      <c r="V14" s="743">
        <v>85</v>
      </c>
      <c r="W14" s="743"/>
      <c r="X14" s="743"/>
      <c r="Y14" s="743"/>
      <c r="Z14" s="743"/>
      <c r="AA14" s="743">
        <v>691</v>
      </c>
      <c r="AB14" s="743"/>
      <c r="AC14" s="743"/>
      <c r="AD14" s="743"/>
      <c r="AE14" s="744"/>
      <c r="AF14" s="745" t="s">
        <v>128</v>
      </c>
      <c r="AG14" s="746"/>
      <c r="AH14" s="746"/>
      <c r="AI14" s="746"/>
      <c r="AJ14" s="747"/>
      <c r="AK14" s="748">
        <v>2</v>
      </c>
      <c r="AL14" s="749"/>
      <c r="AM14" s="749"/>
      <c r="AN14" s="749"/>
      <c r="AO14" s="749"/>
      <c r="AP14" s="749" t="s">
        <v>518</v>
      </c>
      <c r="AQ14" s="749"/>
      <c r="AR14" s="749"/>
      <c r="AS14" s="749"/>
      <c r="AT14" s="749"/>
      <c r="AU14" s="769" t="s">
        <v>588</v>
      </c>
      <c r="AV14" s="751"/>
      <c r="AW14" s="751"/>
      <c r="AX14" s="751"/>
      <c r="AY14" s="752"/>
      <c r="AZ14" s="240"/>
      <c r="BA14" s="240"/>
      <c r="BB14" s="240"/>
      <c r="BC14" s="240"/>
      <c r="BD14" s="240"/>
      <c r="BE14" s="241"/>
      <c r="BF14" s="241"/>
      <c r="BG14" s="241"/>
      <c r="BH14" s="241"/>
      <c r="BI14" s="241"/>
      <c r="BJ14" s="241"/>
      <c r="BK14" s="241"/>
      <c r="BL14" s="241"/>
      <c r="BM14" s="241"/>
      <c r="BN14" s="241"/>
      <c r="BO14" s="241"/>
      <c r="BP14" s="241"/>
      <c r="BQ14" s="250">
        <v>8</v>
      </c>
      <c r="BR14" s="251"/>
      <c r="BS14" s="753" t="s">
        <v>605</v>
      </c>
      <c r="BT14" s="754"/>
      <c r="BU14" s="754"/>
      <c r="BV14" s="754"/>
      <c r="BW14" s="754"/>
      <c r="BX14" s="754"/>
      <c r="BY14" s="754"/>
      <c r="BZ14" s="754"/>
      <c r="CA14" s="754"/>
      <c r="CB14" s="754"/>
      <c r="CC14" s="754"/>
      <c r="CD14" s="754"/>
      <c r="CE14" s="754"/>
      <c r="CF14" s="754"/>
      <c r="CG14" s="755"/>
      <c r="CH14" s="765">
        <v>-1</v>
      </c>
      <c r="CI14" s="766"/>
      <c r="CJ14" s="766"/>
      <c r="CK14" s="766"/>
      <c r="CL14" s="767"/>
      <c r="CM14" s="765">
        <v>14</v>
      </c>
      <c r="CN14" s="766"/>
      <c r="CO14" s="766"/>
      <c r="CP14" s="766"/>
      <c r="CQ14" s="767"/>
      <c r="CR14" s="765">
        <v>3</v>
      </c>
      <c r="CS14" s="766"/>
      <c r="CT14" s="766"/>
      <c r="CU14" s="766"/>
      <c r="CV14" s="767"/>
      <c r="CW14" s="765">
        <v>44</v>
      </c>
      <c r="CX14" s="766"/>
      <c r="CY14" s="766"/>
      <c r="CZ14" s="766"/>
      <c r="DA14" s="767"/>
      <c r="DB14" s="765" t="s">
        <v>518</v>
      </c>
      <c r="DC14" s="766"/>
      <c r="DD14" s="766"/>
      <c r="DE14" s="766"/>
      <c r="DF14" s="767"/>
      <c r="DG14" s="765" t="s">
        <v>518</v>
      </c>
      <c r="DH14" s="766"/>
      <c r="DI14" s="766"/>
      <c r="DJ14" s="766"/>
      <c r="DK14" s="767"/>
      <c r="DL14" s="765" t="s">
        <v>518</v>
      </c>
      <c r="DM14" s="766"/>
      <c r="DN14" s="766"/>
      <c r="DO14" s="766"/>
      <c r="DP14" s="767"/>
      <c r="DQ14" s="765" t="s">
        <v>518</v>
      </c>
      <c r="DR14" s="766"/>
      <c r="DS14" s="766"/>
      <c r="DT14" s="766"/>
      <c r="DU14" s="767"/>
      <c r="DV14" s="768">
        <v>0.27300000000000002</v>
      </c>
      <c r="DW14" s="751"/>
      <c r="DX14" s="751"/>
      <c r="DY14" s="751"/>
      <c r="DZ14" s="752"/>
      <c r="EA14" s="242"/>
    </row>
    <row r="15" spans="1:131" s="243" customFormat="1" ht="26.25" customHeight="1" x14ac:dyDescent="0.2">
      <c r="A15" s="249">
        <v>9</v>
      </c>
      <c r="B15" s="739" t="s">
        <v>372</v>
      </c>
      <c r="C15" s="740"/>
      <c r="D15" s="740"/>
      <c r="E15" s="740"/>
      <c r="F15" s="740"/>
      <c r="G15" s="740"/>
      <c r="H15" s="740"/>
      <c r="I15" s="740"/>
      <c r="J15" s="740"/>
      <c r="K15" s="740"/>
      <c r="L15" s="740"/>
      <c r="M15" s="740"/>
      <c r="N15" s="740"/>
      <c r="O15" s="740"/>
      <c r="P15" s="741"/>
      <c r="Q15" s="742">
        <v>1001</v>
      </c>
      <c r="R15" s="743"/>
      <c r="S15" s="743"/>
      <c r="T15" s="743"/>
      <c r="U15" s="743"/>
      <c r="V15" s="743">
        <v>50</v>
      </c>
      <c r="W15" s="743"/>
      <c r="X15" s="743"/>
      <c r="Y15" s="743"/>
      <c r="Z15" s="743"/>
      <c r="AA15" s="743">
        <v>950</v>
      </c>
      <c r="AB15" s="743"/>
      <c r="AC15" s="743"/>
      <c r="AD15" s="743"/>
      <c r="AE15" s="744"/>
      <c r="AF15" s="745" t="s">
        <v>361</v>
      </c>
      <c r="AG15" s="746"/>
      <c r="AH15" s="746"/>
      <c r="AI15" s="746"/>
      <c r="AJ15" s="747"/>
      <c r="AK15" s="748">
        <v>2</v>
      </c>
      <c r="AL15" s="749"/>
      <c r="AM15" s="749"/>
      <c r="AN15" s="749"/>
      <c r="AO15" s="749"/>
      <c r="AP15" s="749" t="s">
        <v>518</v>
      </c>
      <c r="AQ15" s="749"/>
      <c r="AR15" s="749"/>
      <c r="AS15" s="749"/>
      <c r="AT15" s="749"/>
      <c r="AU15" s="769" t="s">
        <v>588</v>
      </c>
      <c r="AV15" s="751"/>
      <c r="AW15" s="751"/>
      <c r="AX15" s="751"/>
      <c r="AY15" s="752"/>
      <c r="AZ15" s="240"/>
      <c r="BA15" s="240"/>
      <c r="BB15" s="240"/>
      <c r="BC15" s="240"/>
      <c r="BD15" s="240"/>
      <c r="BE15" s="241"/>
      <c r="BF15" s="241"/>
      <c r="BG15" s="241"/>
      <c r="BH15" s="241"/>
      <c r="BI15" s="241"/>
      <c r="BJ15" s="241"/>
      <c r="BK15" s="241"/>
      <c r="BL15" s="241"/>
      <c r="BM15" s="241"/>
      <c r="BN15" s="241"/>
      <c r="BO15" s="241"/>
      <c r="BP15" s="241"/>
      <c r="BQ15" s="250">
        <v>9</v>
      </c>
      <c r="BR15" s="251"/>
      <c r="BS15" s="753" t="s">
        <v>606</v>
      </c>
      <c r="BT15" s="754"/>
      <c r="BU15" s="754"/>
      <c r="BV15" s="754"/>
      <c r="BW15" s="754"/>
      <c r="BX15" s="754"/>
      <c r="BY15" s="754"/>
      <c r="BZ15" s="754"/>
      <c r="CA15" s="754"/>
      <c r="CB15" s="754"/>
      <c r="CC15" s="754"/>
      <c r="CD15" s="754"/>
      <c r="CE15" s="754"/>
      <c r="CF15" s="754"/>
      <c r="CG15" s="755"/>
      <c r="CH15" s="765">
        <v>-161</v>
      </c>
      <c r="CI15" s="766"/>
      <c r="CJ15" s="766"/>
      <c r="CK15" s="766"/>
      <c r="CL15" s="767"/>
      <c r="CM15" s="765">
        <v>1278</v>
      </c>
      <c r="CN15" s="766"/>
      <c r="CO15" s="766"/>
      <c r="CP15" s="766"/>
      <c r="CQ15" s="767"/>
      <c r="CR15" s="765">
        <v>1180</v>
      </c>
      <c r="CS15" s="766"/>
      <c r="CT15" s="766"/>
      <c r="CU15" s="766"/>
      <c r="CV15" s="767"/>
      <c r="CW15" s="765" t="s">
        <v>518</v>
      </c>
      <c r="CX15" s="766"/>
      <c r="CY15" s="766"/>
      <c r="CZ15" s="766"/>
      <c r="DA15" s="767"/>
      <c r="DB15" s="765" t="s">
        <v>518</v>
      </c>
      <c r="DC15" s="766"/>
      <c r="DD15" s="766"/>
      <c r="DE15" s="766"/>
      <c r="DF15" s="767"/>
      <c r="DG15" s="765" t="s">
        <v>518</v>
      </c>
      <c r="DH15" s="766"/>
      <c r="DI15" s="766"/>
      <c r="DJ15" s="766"/>
      <c r="DK15" s="767"/>
      <c r="DL15" s="765" t="s">
        <v>518</v>
      </c>
      <c r="DM15" s="766"/>
      <c r="DN15" s="766"/>
      <c r="DO15" s="766"/>
      <c r="DP15" s="767"/>
      <c r="DQ15" s="765" t="s">
        <v>518</v>
      </c>
      <c r="DR15" s="766"/>
      <c r="DS15" s="766"/>
      <c r="DT15" s="766"/>
      <c r="DU15" s="767"/>
      <c r="DV15" s="768">
        <v>0.92300000000000004</v>
      </c>
      <c r="DW15" s="751"/>
      <c r="DX15" s="751"/>
      <c r="DY15" s="751"/>
      <c r="DZ15" s="752"/>
      <c r="EA15" s="242"/>
    </row>
    <row r="16" spans="1:131" s="243" customFormat="1" ht="26.25" customHeight="1" x14ac:dyDescent="0.2">
      <c r="A16" s="249">
        <v>10</v>
      </c>
      <c r="B16" s="739" t="s">
        <v>373</v>
      </c>
      <c r="C16" s="740"/>
      <c r="D16" s="740"/>
      <c r="E16" s="740"/>
      <c r="F16" s="740"/>
      <c r="G16" s="740"/>
      <c r="H16" s="740"/>
      <c r="I16" s="740"/>
      <c r="J16" s="740"/>
      <c r="K16" s="740"/>
      <c r="L16" s="740"/>
      <c r="M16" s="740"/>
      <c r="N16" s="740"/>
      <c r="O16" s="740"/>
      <c r="P16" s="741"/>
      <c r="Q16" s="742">
        <v>16394</v>
      </c>
      <c r="R16" s="743"/>
      <c r="S16" s="743"/>
      <c r="T16" s="743"/>
      <c r="U16" s="743"/>
      <c r="V16" s="743">
        <v>16332</v>
      </c>
      <c r="W16" s="743"/>
      <c r="X16" s="743"/>
      <c r="Y16" s="743"/>
      <c r="Z16" s="743"/>
      <c r="AA16" s="743">
        <v>62</v>
      </c>
      <c r="AB16" s="743"/>
      <c r="AC16" s="743"/>
      <c r="AD16" s="743"/>
      <c r="AE16" s="744"/>
      <c r="AF16" s="745">
        <v>62</v>
      </c>
      <c r="AG16" s="746"/>
      <c r="AH16" s="746"/>
      <c r="AI16" s="746"/>
      <c r="AJ16" s="747"/>
      <c r="AK16" s="748">
        <v>1463</v>
      </c>
      <c r="AL16" s="749"/>
      <c r="AM16" s="749"/>
      <c r="AN16" s="749"/>
      <c r="AO16" s="749"/>
      <c r="AP16" s="749">
        <v>61655</v>
      </c>
      <c r="AQ16" s="749"/>
      <c r="AR16" s="749"/>
      <c r="AS16" s="749"/>
      <c r="AT16" s="749"/>
      <c r="AU16" s="769" t="s">
        <v>588</v>
      </c>
      <c r="AV16" s="751"/>
      <c r="AW16" s="751"/>
      <c r="AX16" s="751"/>
      <c r="AY16" s="752"/>
      <c r="AZ16" s="240"/>
      <c r="BA16" s="240"/>
      <c r="BB16" s="240"/>
      <c r="BC16" s="240"/>
      <c r="BD16" s="240"/>
      <c r="BE16" s="241"/>
      <c r="BF16" s="241"/>
      <c r="BG16" s="241"/>
      <c r="BH16" s="241"/>
      <c r="BI16" s="241"/>
      <c r="BJ16" s="241"/>
      <c r="BK16" s="241"/>
      <c r="BL16" s="241"/>
      <c r="BM16" s="241"/>
      <c r="BN16" s="241"/>
      <c r="BO16" s="241"/>
      <c r="BP16" s="241"/>
      <c r="BQ16" s="250">
        <v>10</v>
      </c>
      <c r="BR16" s="251"/>
      <c r="BS16" s="753" t="s">
        <v>607</v>
      </c>
      <c r="BT16" s="754"/>
      <c r="BU16" s="754"/>
      <c r="BV16" s="754"/>
      <c r="BW16" s="754"/>
      <c r="BX16" s="754"/>
      <c r="BY16" s="754"/>
      <c r="BZ16" s="754"/>
      <c r="CA16" s="754"/>
      <c r="CB16" s="754"/>
      <c r="CC16" s="754"/>
      <c r="CD16" s="754"/>
      <c r="CE16" s="754"/>
      <c r="CF16" s="754"/>
      <c r="CG16" s="755"/>
      <c r="CH16" s="765">
        <v>7</v>
      </c>
      <c r="CI16" s="766"/>
      <c r="CJ16" s="766"/>
      <c r="CK16" s="766"/>
      <c r="CL16" s="767"/>
      <c r="CM16" s="765">
        <v>770</v>
      </c>
      <c r="CN16" s="766"/>
      <c r="CO16" s="766"/>
      <c r="CP16" s="766"/>
      <c r="CQ16" s="767"/>
      <c r="CR16" s="765">
        <v>9</v>
      </c>
      <c r="CS16" s="766"/>
      <c r="CT16" s="766"/>
      <c r="CU16" s="766"/>
      <c r="CV16" s="767"/>
      <c r="CW16" s="765" t="s">
        <v>518</v>
      </c>
      <c r="CX16" s="766"/>
      <c r="CY16" s="766"/>
      <c r="CZ16" s="766"/>
      <c r="DA16" s="767"/>
      <c r="DB16" s="765" t="s">
        <v>518</v>
      </c>
      <c r="DC16" s="766"/>
      <c r="DD16" s="766"/>
      <c r="DE16" s="766"/>
      <c r="DF16" s="767"/>
      <c r="DG16" s="765" t="s">
        <v>518</v>
      </c>
      <c r="DH16" s="766"/>
      <c r="DI16" s="766"/>
      <c r="DJ16" s="766"/>
      <c r="DK16" s="767"/>
      <c r="DL16" s="765" t="s">
        <v>518</v>
      </c>
      <c r="DM16" s="766"/>
      <c r="DN16" s="766"/>
      <c r="DO16" s="766"/>
      <c r="DP16" s="767"/>
      <c r="DQ16" s="765" t="s">
        <v>518</v>
      </c>
      <c r="DR16" s="766"/>
      <c r="DS16" s="766"/>
      <c r="DT16" s="766"/>
      <c r="DU16" s="767"/>
      <c r="DV16" s="770">
        <v>0.3</v>
      </c>
      <c r="DW16" s="751"/>
      <c r="DX16" s="751"/>
      <c r="DY16" s="751"/>
      <c r="DZ16" s="752"/>
      <c r="EA16" s="242"/>
    </row>
    <row r="17" spans="1:131" s="243" customFormat="1" ht="26.25" customHeight="1" x14ac:dyDescent="0.2">
      <c r="A17" s="249">
        <v>11</v>
      </c>
      <c r="B17" s="739" t="s">
        <v>374</v>
      </c>
      <c r="C17" s="740"/>
      <c r="D17" s="740"/>
      <c r="E17" s="740"/>
      <c r="F17" s="740"/>
      <c r="G17" s="740"/>
      <c r="H17" s="740"/>
      <c r="I17" s="740"/>
      <c r="J17" s="740"/>
      <c r="K17" s="740"/>
      <c r="L17" s="740"/>
      <c r="M17" s="740"/>
      <c r="N17" s="740"/>
      <c r="O17" s="740"/>
      <c r="P17" s="741"/>
      <c r="Q17" s="742">
        <v>50956</v>
      </c>
      <c r="R17" s="743"/>
      <c r="S17" s="743"/>
      <c r="T17" s="743"/>
      <c r="U17" s="743"/>
      <c r="V17" s="743">
        <v>50956</v>
      </c>
      <c r="W17" s="743"/>
      <c r="X17" s="743"/>
      <c r="Y17" s="743"/>
      <c r="Z17" s="743"/>
      <c r="AA17" s="743" t="s">
        <v>518</v>
      </c>
      <c r="AB17" s="743"/>
      <c r="AC17" s="743"/>
      <c r="AD17" s="743"/>
      <c r="AE17" s="744"/>
      <c r="AF17" s="745" t="s">
        <v>375</v>
      </c>
      <c r="AG17" s="746"/>
      <c r="AH17" s="746"/>
      <c r="AI17" s="746"/>
      <c r="AJ17" s="747"/>
      <c r="AK17" s="748" t="s">
        <v>592</v>
      </c>
      <c r="AL17" s="749"/>
      <c r="AM17" s="749"/>
      <c r="AN17" s="749"/>
      <c r="AO17" s="749"/>
      <c r="AP17" s="749" t="s">
        <v>518</v>
      </c>
      <c r="AQ17" s="749"/>
      <c r="AR17" s="749"/>
      <c r="AS17" s="749"/>
      <c r="AT17" s="749"/>
      <c r="AU17" s="771"/>
      <c r="AV17" s="771"/>
      <c r="AW17" s="771"/>
      <c r="AX17" s="771"/>
      <c r="AY17" s="772"/>
      <c r="AZ17" s="240"/>
      <c r="BA17" s="240"/>
      <c r="BB17" s="240"/>
      <c r="BC17" s="240"/>
      <c r="BD17" s="240"/>
      <c r="BE17" s="241"/>
      <c r="BF17" s="241"/>
      <c r="BG17" s="241"/>
      <c r="BH17" s="241"/>
      <c r="BI17" s="241"/>
      <c r="BJ17" s="241"/>
      <c r="BK17" s="241"/>
      <c r="BL17" s="241"/>
      <c r="BM17" s="241"/>
      <c r="BN17" s="241"/>
      <c r="BO17" s="241"/>
      <c r="BP17" s="241"/>
      <c r="BQ17" s="250">
        <v>11</v>
      </c>
      <c r="BR17" s="251"/>
      <c r="BS17" s="753" t="s">
        <v>608</v>
      </c>
      <c r="BT17" s="754"/>
      <c r="BU17" s="754"/>
      <c r="BV17" s="754"/>
      <c r="BW17" s="754"/>
      <c r="BX17" s="754"/>
      <c r="BY17" s="754"/>
      <c r="BZ17" s="754"/>
      <c r="CA17" s="754"/>
      <c r="CB17" s="754"/>
      <c r="CC17" s="754"/>
      <c r="CD17" s="754"/>
      <c r="CE17" s="754"/>
      <c r="CF17" s="754"/>
      <c r="CG17" s="755"/>
      <c r="CH17" s="765">
        <v>-16</v>
      </c>
      <c r="CI17" s="766"/>
      <c r="CJ17" s="766"/>
      <c r="CK17" s="766"/>
      <c r="CL17" s="767"/>
      <c r="CM17" s="765">
        <v>1844</v>
      </c>
      <c r="CN17" s="766"/>
      <c r="CO17" s="766"/>
      <c r="CP17" s="766"/>
      <c r="CQ17" s="767"/>
      <c r="CR17" s="765">
        <v>609</v>
      </c>
      <c r="CS17" s="766"/>
      <c r="CT17" s="766"/>
      <c r="CU17" s="766"/>
      <c r="CV17" s="767"/>
      <c r="CW17" s="765">
        <v>14</v>
      </c>
      <c r="CX17" s="766"/>
      <c r="CY17" s="766"/>
      <c r="CZ17" s="766"/>
      <c r="DA17" s="767"/>
      <c r="DB17" s="765" t="s">
        <v>518</v>
      </c>
      <c r="DC17" s="766"/>
      <c r="DD17" s="766"/>
      <c r="DE17" s="766"/>
      <c r="DF17" s="767"/>
      <c r="DG17" s="765" t="s">
        <v>518</v>
      </c>
      <c r="DH17" s="766"/>
      <c r="DI17" s="766"/>
      <c r="DJ17" s="766"/>
      <c r="DK17" s="767"/>
      <c r="DL17" s="765" t="s">
        <v>518</v>
      </c>
      <c r="DM17" s="766"/>
      <c r="DN17" s="766"/>
      <c r="DO17" s="766"/>
      <c r="DP17" s="767"/>
      <c r="DQ17" s="765" t="s">
        <v>518</v>
      </c>
      <c r="DR17" s="766"/>
      <c r="DS17" s="766"/>
      <c r="DT17" s="766"/>
      <c r="DU17" s="767"/>
      <c r="DV17" s="768">
        <v>0.376</v>
      </c>
      <c r="DW17" s="751"/>
      <c r="DX17" s="751"/>
      <c r="DY17" s="751"/>
      <c r="DZ17" s="752"/>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71"/>
      <c r="AV18" s="771"/>
      <c r="AW18" s="771"/>
      <c r="AX18" s="771"/>
      <c r="AY18" s="772"/>
      <c r="AZ18" s="240"/>
      <c r="BA18" s="240"/>
      <c r="BB18" s="240"/>
      <c r="BC18" s="240"/>
      <c r="BD18" s="240"/>
      <c r="BE18" s="241"/>
      <c r="BF18" s="241"/>
      <c r="BG18" s="241"/>
      <c r="BH18" s="241"/>
      <c r="BI18" s="241"/>
      <c r="BJ18" s="241"/>
      <c r="BK18" s="241"/>
      <c r="BL18" s="241"/>
      <c r="BM18" s="241"/>
      <c r="BN18" s="241"/>
      <c r="BO18" s="241"/>
      <c r="BP18" s="241"/>
      <c r="BQ18" s="250">
        <v>12</v>
      </c>
      <c r="BR18" s="251"/>
      <c r="BS18" s="753" t="s">
        <v>609</v>
      </c>
      <c r="BT18" s="754"/>
      <c r="BU18" s="754"/>
      <c r="BV18" s="754"/>
      <c r="BW18" s="754"/>
      <c r="BX18" s="754"/>
      <c r="BY18" s="754"/>
      <c r="BZ18" s="754"/>
      <c r="CA18" s="754"/>
      <c r="CB18" s="754"/>
      <c r="CC18" s="754"/>
      <c r="CD18" s="754"/>
      <c r="CE18" s="754"/>
      <c r="CF18" s="754"/>
      <c r="CG18" s="755"/>
      <c r="CH18" s="765">
        <v>-1</v>
      </c>
      <c r="CI18" s="766"/>
      <c r="CJ18" s="766"/>
      <c r="CK18" s="766"/>
      <c r="CL18" s="767"/>
      <c r="CM18" s="765">
        <v>1334</v>
      </c>
      <c r="CN18" s="766"/>
      <c r="CO18" s="766"/>
      <c r="CP18" s="766"/>
      <c r="CQ18" s="767"/>
      <c r="CR18" s="765">
        <v>425</v>
      </c>
      <c r="CS18" s="766"/>
      <c r="CT18" s="766"/>
      <c r="CU18" s="766"/>
      <c r="CV18" s="767"/>
      <c r="CW18" s="765">
        <v>6</v>
      </c>
      <c r="CX18" s="766"/>
      <c r="CY18" s="766"/>
      <c r="CZ18" s="766"/>
      <c r="DA18" s="767"/>
      <c r="DB18" s="765" t="s">
        <v>518</v>
      </c>
      <c r="DC18" s="766"/>
      <c r="DD18" s="766"/>
      <c r="DE18" s="766"/>
      <c r="DF18" s="767"/>
      <c r="DG18" s="765" t="s">
        <v>518</v>
      </c>
      <c r="DH18" s="766"/>
      <c r="DI18" s="766"/>
      <c r="DJ18" s="766"/>
      <c r="DK18" s="767"/>
      <c r="DL18" s="765" t="s">
        <v>518</v>
      </c>
      <c r="DM18" s="766"/>
      <c r="DN18" s="766"/>
      <c r="DO18" s="766"/>
      <c r="DP18" s="767"/>
      <c r="DQ18" s="765" t="s">
        <v>518</v>
      </c>
      <c r="DR18" s="766"/>
      <c r="DS18" s="766"/>
      <c r="DT18" s="766"/>
      <c r="DU18" s="767"/>
      <c r="DV18" s="768">
        <v>0.34799999999999998</v>
      </c>
      <c r="DW18" s="751"/>
      <c r="DX18" s="751"/>
      <c r="DY18" s="751"/>
      <c r="DZ18" s="752"/>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71"/>
      <c r="AV19" s="771"/>
      <c r="AW19" s="771"/>
      <c r="AX19" s="771"/>
      <c r="AY19" s="772"/>
      <c r="AZ19" s="240"/>
      <c r="BA19" s="240"/>
      <c r="BB19" s="240"/>
      <c r="BC19" s="240"/>
      <c r="BD19" s="240"/>
      <c r="BE19" s="241"/>
      <c r="BF19" s="241"/>
      <c r="BG19" s="241"/>
      <c r="BH19" s="241"/>
      <c r="BI19" s="241"/>
      <c r="BJ19" s="241"/>
      <c r="BK19" s="241"/>
      <c r="BL19" s="241"/>
      <c r="BM19" s="241"/>
      <c r="BN19" s="241"/>
      <c r="BO19" s="241"/>
      <c r="BP19" s="241"/>
      <c r="BQ19" s="250">
        <v>13</v>
      </c>
      <c r="BR19" s="251" t="s">
        <v>585</v>
      </c>
      <c r="BS19" s="753" t="s">
        <v>610</v>
      </c>
      <c r="BT19" s="754"/>
      <c r="BU19" s="754"/>
      <c r="BV19" s="754"/>
      <c r="BW19" s="754"/>
      <c r="BX19" s="754"/>
      <c r="BY19" s="754"/>
      <c r="BZ19" s="754"/>
      <c r="CA19" s="754"/>
      <c r="CB19" s="754"/>
      <c r="CC19" s="754"/>
      <c r="CD19" s="754"/>
      <c r="CE19" s="754"/>
      <c r="CF19" s="754"/>
      <c r="CG19" s="755"/>
      <c r="CH19" s="765">
        <v>-69</v>
      </c>
      <c r="CI19" s="766"/>
      <c r="CJ19" s="766"/>
      <c r="CK19" s="766"/>
      <c r="CL19" s="767"/>
      <c r="CM19" s="765">
        <v>569</v>
      </c>
      <c r="CN19" s="766"/>
      <c r="CO19" s="766"/>
      <c r="CP19" s="766"/>
      <c r="CQ19" s="767"/>
      <c r="CR19" s="765">
        <v>5</v>
      </c>
      <c r="CS19" s="766"/>
      <c r="CT19" s="766"/>
      <c r="CU19" s="766"/>
      <c r="CV19" s="767"/>
      <c r="CW19" s="765">
        <v>285</v>
      </c>
      <c r="CX19" s="766"/>
      <c r="CY19" s="766"/>
      <c r="CZ19" s="766"/>
      <c r="DA19" s="767"/>
      <c r="DB19" s="765">
        <v>10954</v>
      </c>
      <c r="DC19" s="766"/>
      <c r="DD19" s="766"/>
      <c r="DE19" s="766"/>
      <c r="DF19" s="767"/>
      <c r="DG19" s="765" t="s">
        <v>518</v>
      </c>
      <c r="DH19" s="766"/>
      <c r="DI19" s="766"/>
      <c r="DJ19" s="766"/>
      <c r="DK19" s="767"/>
      <c r="DL19" s="765" t="s">
        <v>518</v>
      </c>
      <c r="DM19" s="766"/>
      <c r="DN19" s="766"/>
      <c r="DO19" s="766"/>
      <c r="DP19" s="767"/>
      <c r="DQ19" s="765">
        <v>248</v>
      </c>
      <c r="DR19" s="766"/>
      <c r="DS19" s="766"/>
      <c r="DT19" s="766"/>
      <c r="DU19" s="767"/>
      <c r="DV19" s="770">
        <v>1</v>
      </c>
      <c r="DW19" s="751"/>
      <c r="DX19" s="751"/>
      <c r="DY19" s="751"/>
      <c r="DZ19" s="752"/>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71"/>
      <c r="AV20" s="771"/>
      <c r="AW20" s="771"/>
      <c r="AX20" s="771"/>
      <c r="AY20" s="772"/>
      <c r="AZ20" s="240"/>
      <c r="BA20" s="240"/>
      <c r="BB20" s="240"/>
      <c r="BC20" s="240"/>
      <c r="BD20" s="240"/>
      <c r="BE20" s="241"/>
      <c r="BF20" s="241"/>
      <c r="BG20" s="241"/>
      <c r="BH20" s="241"/>
      <c r="BI20" s="241"/>
      <c r="BJ20" s="241"/>
      <c r="BK20" s="241"/>
      <c r="BL20" s="241"/>
      <c r="BM20" s="241"/>
      <c r="BN20" s="241"/>
      <c r="BO20" s="241"/>
      <c r="BP20" s="241"/>
      <c r="BQ20" s="250">
        <v>14</v>
      </c>
      <c r="BR20" s="251" t="s">
        <v>585</v>
      </c>
      <c r="BS20" s="753" t="s">
        <v>611</v>
      </c>
      <c r="BT20" s="754"/>
      <c r="BU20" s="754"/>
      <c r="BV20" s="754"/>
      <c r="BW20" s="754"/>
      <c r="BX20" s="754"/>
      <c r="BY20" s="754"/>
      <c r="BZ20" s="754"/>
      <c r="CA20" s="754"/>
      <c r="CB20" s="754"/>
      <c r="CC20" s="754"/>
      <c r="CD20" s="754"/>
      <c r="CE20" s="754"/>
      <c r="CF20" s="754"/>
      <c r="CG20" s="755"/>
      <c r="CH20" s="765">
        <v>98</v>
      </c>
      <c r="CI20" s="766"/>
      <c r="CJ20" s="766"/>
      <c r="CK20" s="766"/>
      <c r="CL20" s="767"/>
      <c r="CM20" s="765">
        <v>1450</v>
      </c>
      <c r="CN20" s="766"/>
      <c r="CO20" s="766"/>
      <c r="CP20" s="766"/>
      <c r="CQ20" s="767"/>
      <c r="CR20" s="765">
        <v>200</v>
      </c>
      <c r="CS20" s="766"/>
      <c r="CT20" s="766"/>
      <c r="CU20" s="766"/>
      <c r="CV20" s="767"/>
      <c r="CW20" s="765" t="s">
        <v>518</v>
      </c>
      <c r="CX20" s="766"/>
      <c r="CY20" s="766"/>
      <c r="CZ20" s="766"/>
      <c r="DA20" s="767"/>
      <c r="DB20" s="765" t="s">
        <v>518</v>
      </c>
      <c r="DC20" s="766"/>
      <c r="DD20" s="766"/>
      <c r="DE20" s="766"/>
      <c r="DF20" s="767"/>
      <c r="DG20" s="765" t="s">
        <v>518</v>
      </c>
      <c r="DH20" s="766"/>
      <c r="DI20" s="766"/>
      <c r="DJ20" s="766"/>
      <c r="DK20" s="767"/>
      <c r="DL20" s="765" t="s">
        <v>518</v>
      </c>
      <c r="DM20" s="766"/>
      <c r="DN20" s="766"/>
      <c r="DO20" s="766"/>
      <c r="DP20" s="767"/>
      <c r="DQ20" s="765">
        <v>7</v>
      </c>
      <c r="DR20" s="766"/>
      <c r="DS20" s="766"/>
      <c r="DT20" s="766"/>
      <c r="DU20" s="767"/>
      <c r="DV20" s="768">
        <v>0.154</v>
      </c>
      <c r="DW20" s="751"/>
      <c r="DX20" s="751"/>
      <c r="DY20" s="751"/>
      <c r="DZ20" s="752"/>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71"/>
      <c r="AV21" s="771"/>
      <c r="AW21" s="771"/>
      <c r="AX21" s="771"/>
      <c r="AY21" s="772"/>
      <c r="AZ21" s="240"/>
      <c r="BA21" s="240"/>
      <c r="BB21" s="240"/>
      <c r="BC21" s="240"/>
      <c r="BD21" s="240"/>
      <c r="BE21" s="241"/>
      <c r="BF21" s="241"/>
      <c r="BG21" s="241"/>
      <c r="BH21" s="241"/>
      <c r="BI21" s="241"/>
      <c r="BJ21" s="241"/>
      <c r="BK21" s="241"/>
      <c r="BL21" s="241"/>
      <c r="BM21" s="241"/>
      <c r="BN21" s="241"/>
      <c r="BO21" s="241"/>
      <c r="BP21" s="241"/>
      <c r="BQ21" s="250">
        <v>15</v>
      </c>
      <c r="BR21" s="251" t="s">
        <v>585</v>
      </c>
      <c r="BS21" s="753" t="s">
        <v>612</v>
      </c>
      <c r="BT21" s="754"/>
      <c r="BU21" s="754"/>
      <c r="BV21" s="754"/>
      <c r="BW21" s="754"/>
      <c r="BX21" s="754"/>
      <c r="BY21" s="754"/>
      <c r="BZ21" s="754"/>
      <c r="CA21" s="754"/>
      <c r="CB21" s="754"/>
      <c r="CC21" s="754"/>
      <c r="CD21" s="754"/>
      <c r="CE21" s="754"/>
      <c r="CF21" s="754"/>
      <c r="CG21" s="755"/>
      <c r="CH21" s="765">
        <v>1</v>
      </c>
      <c r="CI21" s="766"/>
      <c r="CJ21" s="766"/>
      <c r="CK21" s="766"/>
      <c r="CL21" s="767"/>
      <c r="CM21" s="765">
        <v>11197</v>
      </c>
      <c r="CN21" s="766"/>
      <c r="CO21" s="766"/>
      <c r="CP21" s="766"/>
      <c r="CQ21" s="767"/>
      <c r="CR21" s="765">
        <v>340</v>
      </c>
      <c r="CS21" s="766"/>
      <c r="CT21" s="766"/>
      <c r="CU21" s="766"/>
      <c r="CV21" s="767"/>
      <c r="CW21" s="765">
        <v>3180</v>
      </c>
      <c r="CX21" s="766"/>
      <c r="CY21" s="766"/>
      <c r="CZ21" s="766"/>
      <c r="DA21" s="767"/>
      <c r="DB21" s="765">
        <v>2442</v>
      </c>
      <c r="DC21" s="766"/>
      <c r="DD21" s="766"/>
      <c r="DE21" s="766"/>
      <c r="DF21" s="767"/>
      <c r="DG21" s="765" t="s">
        <v>518</v>
      </c>
      <c r="DH21" s="766"/>
      <c r="DI21" s="766"/>
      <c r="DJ21" s="766"/>
      <c r="DK21" s="767"/>
      <c r="DL21" s="765">
        <v>59959</v>
      </c>
      <c r="DM21" s="766"/>
      <c r="DN21" s="766"/>
      <c r="DO21" s="766"/>
      <c r="DP21" s="767"/>
      <c r="DQ21" s="765">
        <v>5996</v>
      </c>
      <c r="DR21" s="766"/>
      <c r="DS21" s="766"/>
      <c r="DT21" s="766"/>
      <c r="DU21" s="767"/>
      <c r="DV21" s="768">
        <v>0.124</v>
      </c>
      <c r="DW21" s="751"/>
      <c r="DX21" s="751"/>
      <c r="DY21" s="751"/>
      <c r="DZ21" s="752"/>
      <c r="EA21" s="242"/>
    </row>
    <row r="22" spans="1:131" s="243" customFormat="1" ht="26.25" customHeight="1" x14ac:dyDescent="0.2">
      <c r="A22" s="249">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376</v>
      </c>
      <c r="BA22" s="798"/>
      <c r="BB22" s="798"/>
      <c r="BC22" s="798"/>
      <c r="BD22" s="799"/>
      <c r="BE22" s="241"/>
      <c r="BF22" s="241"/>
      <c r="BG22" s="241"/>
      <c r="BH22" s="241"/>
      <c r="BI22" s="241"/>
      <c r="BJ22" s="241"/>
      <c r="BK22" s="241"/>
      <c r="BL22" s="241"/>
      <c r="BM22" s="241"/>
      <c r="BN22" s="241"/>
      <c r="BO22" s="241"/>
      <c r="BP22" s="241"/>
      <c r="BQ22" s="250">
        <v>16</v>
      </c>
      <c r="BR22" s="251"/>
      <c r="BS22" s="753" t="s">
        <v>613</v>
      </c>
      <c r="BT22" s="754"/>
      <c r="BU22" s="754"/>
      <c r="BV22" s="754"/>
      <c r="BW22" s="754"/>
      <c r="BX22" s="754"/>
      <c r="BY22" s="754"/>
      <c r="BZ22" s="754"/>
      <c r="CA22" s="754"/>
      <c r="CB22" s="754"/>
      <c r="CC22" s="754"/>
      <c r="CD22" s="754"/>
      <c r="CE22" s="754"/>
      <c r="CF22" s="754"/>
      <c r="CG22" s="755"/>
      <c r="CH22" s="765">
        <v>315</v>
      </c>
      <c r="CI22" s="766"/>
      <c r="CJ22" s="766"/>
      <c r="CK22" s="766"/>
      <c r="CL22" s="767"/>
      <c r="CM22" s="765">
        <v>2845</v>
      </c>
      <c r="CN22" s="766"/>
      <c r="CO22" s="766"/>
      <c r="CP22" s="766"/>
      <c r="CQ22" s="767"/>
      <c r="CR22" s="765">
        <v>5</v>
      </c>
      <c r="CS22" s="766"/>
      <c r="CT22" s="766"/>
      <c r="CU22" s="766"/>
      <c r="CV22" s="767"/>
      <c r="CW22" s="765">
        <v>343</v>
      </c>
      <c r="CX22" s="766"/>
      <c r="CY22" s="766"/>
      <c r="CZ22" s="766"/>
      <c r="DA22" s="767"/>
      <c r="DB22" s="765" t="s">
        <v>518</v>
      </c>
      <c r="DC22" s="766"/>
      <c r="DD22" s="766"/>
      <c r="DE22" s="766"/>
      <c r="DF22" s="767"/>
      <c r="DG22" s="765" t="s">
        <v>518</v>
      </c>
      <c r="DH22" s="766"/>
      <c r="DI22" s="766"/>
      <c r="DJ22" s="766"/>
      <c r="DK22" s="767"/>
      <c r="DL22" s="765" t="s">
        <v>518</v>
      </c>
      <c r="DM22" s="766"/>
      <c r="DN22" s="766"/>
      <c r="DO22" s="766"/>
      <c r="DP22" s="767"/>
      <c r="DQ22" s="765" t="s">
        <v>518</v>
      </c>
      <c r="DR22" s="766"/>
      <c r="DS22" s="766"/>
      <c r="DT22" s="766"/>
      <c r="DU22" s="767"/>
      <c r="DV22" s="768">
        <v>0.33100000000000002</v>
      </c>
      <c r="DW22" s="751"/>
      <c r="DX22" s="751"/>
      <c r="DY22" s="751"/>
      <c r="DZ22" s="752"/>
      <c r="EA22" s="242"/>
    </row>
    <row r="23" spans="1:131" s="243" customFormat="1" ht="26.25" customHeight="1" thickBot="1" x14ac:dyDescent="0.25">
      <c r="A23" s="252" t="s">
        <v>377</v>
      </c>
      <c r="B23" s="782" t="s">
        <v>378</v>
      </c>
      <c r="C23" s="783"/>
      <c r="D23" s="783"/>
      <c r="E23" s="783"/>
      <c r="F23" s="783"/>
      <c r="G23" s="783"/>
      <c r="H23" s="783"/>
      <c r="I23" s="783"/>
      <c r="J23" s="783"/>
      <c r="K23" s="783"/>
      <c r="L23" s="783"/>
      <c r="M23" s="783"/>
      <c r="N23" s="783"/>
      <c r="O23" s="783"/>
      <c r="P23" s="784"/>
      <c r="Q23" s="785">
        <v>2971800</v>
      </c>
      <c r="R23" s="786"/>
      <c r="S23" s="786"/>
      <c r="T23" s="786"/>
      <c r="U23" s="786"/>
      <c r="V23" s="786">
        <v>2957338</v>
      </c>
      <c r="W23" s="786"/>
      <c r="X23" s="786"/>
      <c r="Y23" s="786"/>
      <c r="Z23" s="786"/>
      <c r="AA23" s="786">
        <v>14462</v>
      </c>
      <c r="AB23" s="786"/>
      <c r="AC23" s="786"/>
      <c r="AD23" s="786"/>
      <c r="AE23" s="787"/>
      <c r="AF23" s="788">
        <v>8443</v>
      </c>
      <c r="AG23" s="786"/>
      <c r="AH23" s="786"/>
      <c r="AI23" s="786"/>
      <c r="AJ23" s="789"/>
      <c r="AK23" s="790"/>
      <c r="AL23" s="791"/>
      <c r="AM23" s="791"/>
      <c r="AN23" s="791"/>
      <c r="AO23" s="791"/>
      <c r="AP23" s="786">
        <v>5928792</v>
      </c>
      <c r="AQ23" s="786"/>
      <c r="AR23" s="786"/>
      <c r="AS23" s="786"/>
      <c r="AT23" s="786"/>
      <c r="AU23" s="792"/>
      <c r="AV23" s="792"/>
      <c r="AW23" s="792"/>
      <c r="AX23" s="792"/>
      <c r="AY23" s="793"/>
      <c r="AZ23" s="801" t="s">
        <v>379</v>
      </c>
      <c r="BA23" s="802"/>
      <c r="BB23" s="802"/>
      <c r="BC23" s="802"/>
      <c r="BD23" s="803"/>
      <c r="BE23" s="241"/>
      <c r="BF23" s="241"/>
      <c r="BG23" s="241"/>
      <c r="BH23" s="241"/>
      <c r="BI23" s="241"/>
      <c r="BJ23" s="241"/>
      <c r="BK23" s="241"/>
      <c r="BL23" s="241"/>
      <c r="BM23" s="241"/>
      <c r="BN23" s="241"/>
      <c r="BO23" s="241"/>
      <c r="BP23" s="241"/>
      <c r="BQ23" s="250">
        <v>17</v>
      </c>
      <c r="BR23" s="251"/>
      <c r="BS23" s="753" t="s">
        <v>614</v>
      </c>
      <c r="BT23" s="754"/>
      <c r="BU23" s="754"/>
      <c r="BV23" s="754"/>
      <c r="BW23" s="754"/>
      <c r="BX23" s="754"/>
      <c r="BY23" s="754"/>
      <c r="BZ23" s="754"/>
      <c r="CA23" s="754"/>
      <c r="CB23" s="754"/>
      <c r="CC23" s="754"/>
      <c r="CD23" s="754"/>
      <c r="CE23" s="754"/>
      <c r="CF23" s="754"/>
      <c r="CG23" s="755"/>
      <c r="CH23" s="765">
        <v>-2</v>
      </c>
      <c r="CI23" s="766"/>
      <c r="CJ23" s="766"/>
      <c r="CK23" s="766"/>
      <c r="CL23" s="767"/>
      <c r="CM23" s="765">
        <v>1343</v>
      </c>
      <c r="CN23" s="766"/>
      <c r="CO23" s="766"/>
      <c r="CP23" s="766"/>
      <c r="CQ23" s="767"/>
      <c r="CR23" s="765">
        <v>70</v>
      </c>
      <c r="CS23" s="766"/>
      <c r="CT23" s="766"/>
      <c r="CU23" s="766"/>
      <c r="CV23" s="767"/>
      <c r="CW23" s="765">
        <v>24</v>
      </c>
      <c r="CX23" s="766"/>
      <c r="CY23" s="766"/>
      <c r="CZ23" s="766"/>
      <c r="DA23" s="767"/>
      <c r="DB23" s="765" t="s">
        <v>518</v>
      </c>
      <c r="DC23" s="766"/>
      <c r="DD23" s="766"/>
      <c r="DE23" s="766"/>
      <c r="DF23" s="767"/>
      <c r="DG23" s="765" t="s">
        <v>518</v>
      </c>
      <c r="DH23" s="766"/>
      <c r="DI23" s="766"/>
      <c r="DJ23" s="766"/>
      <c r="DK23" s="767"/>
      <c r="DL23" s="765" t="s">
        <v>518</v>
      </c>
      <c r="DM23" s="766"/>
      <c r="DN23" s="766"/>
      <c r="DO23" s="766"/>
      <c r="DP23" s="767"/>
      <c r="DQ23" s="765" t="s">
        <v>518</v>
      </c>
      <c r="DR23" s="766"/>
      <c r="DS23" s="766"/>
      <c r="DT23" s="766"/>
      <c r="DU23" s="767"/>
      <c r="DV23" s="768">
        <v>0.39100000000000001</v>
      </c>
      <c r="DW23" s="751"/>
      <c r="DX23" s="751"/>
      <c r="DY23" s="751"/>
      <c r="DZ23" s="752"/>
      <c r="EA23" s="242"/>
    </row>
    <row r="24" spans="1:131" s="243" customFormat="1" ht="26.25" customHeight="1" x14ac:dyDescent="0.2">
      <c r="A24" s="800" t="s">
        <v>380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0"/>
      <c r="BA24" s="240"/>
      <c r="BB24" s="240"/>
      <c r="BC24" s="240"/>
      <c r="BD24" s="240"/>
      <c r="BE24" s="241"/>
      <c r="BF24" s="241"/>
      <c r="BG24" s="241"/>
      <c r="BH24" s="241"/>
      <c r="BI24" s="241"/>
      <c r="BJ24" s="241"/>
      <c r="BK24" s="241"/>
      <c r="BL24" s="241"/>
      <c r="BM24" s="241"/>
      <c r="BN24" s="241"/>
      <c r="BO24" s="241"/>
      <c r="BP24" s="241"/>
      <c r="BQ24" s="250">
        <v>18</v>
      </c>
      <c r="BR24" s="251"/>
      <c r="BS24" s="753" t="s">
        <v>615</v>
      </c>
      <c r="BT24" s="754"/>
      <c r="BU24" s="754"/>
      <c r="BV24" s="754"/>
      <c r="BW24" s="754"/>
      <c r="BX24" s="754"/>
      <c r="BY24" s="754"/>
      <c r="BZ24" s="754"/>
      <c r="CA24" s="754"/>
      <c r="CB24" s="754"/>
      <c r="CC24" s="754"/>
      <c r="CD24" s="754"/>
      <c r="CE24" s="754"/>
      <c r="CF24" s="754"/>
      <c r="CG24" s="755"/>
      <c r="CH24" s="765">
        <v>7</v>
      </c>
      <c r="CI24" s="766"/>
      <c r="CJ24" s="766"/>
      <c r="CK24" s="766"/>
      <c r="CL24" s="767"/>
      <c r="CM24" s="765">
        <v>673</v>
      </c>
      <c r="CN24" s="766"/>
      <c r="CO24" s="766"/>
      <c r="CP24" s="766"/>
      <c r="CQ24" s="767"/>
      <c r="CR24" s="765">
        <v>1000</v>
      </c>
      <c r="CS24" s="766"/>
      <c r="CT24" s="766"/>
      <c r="CU24" s="766"/>
      <c r="CV24" s="767"/>
      <c r="CW24" s="765" t="s">
        <v>518</v>
      </c>
      <c r="CX24" s="766"/>
      <c r="CY24" s="766"/>
      <c r="CZ24" s="766"/>
      <c r="DA24" s="767"/>
      <c r="DB24" s="765" t="s">
        <v>518</v>
      </c>
      <c r="DC24" s="766"/>
      <c r="DD24" s="766"/>
      <c r="DE24" s="766"/>
      <c r="DF24" s="767"/>
      <c r="DG24" s="765" t="s">
        <v>518</v>
      </c>
      <c r="DH24" s="766"/>
      <c r="DI24" s="766"/>
      <c r="DJ24" s="766"/>
      <c r="DK24" s="767"/>
      <c r="DL24" s="765" t="s">
        <v>518</v>
      </c>
      <c r="DM24" s="766"/>
      <c r="DN24" s="766"/>
      <c r="DO24" s="766"/>
      <c r="DP24" s="767"/>
      <c r="DQ24" s="765" t="s">
        <v>518</v>
      </c>
      <c r="DR24" s="766"/>
      <c r="DS24" s="766"/>
      <c r="DT24" s="766"/>
      <c r="DU24" s="767"/>
      <c r="DV24" s="768">
        <v>0.33300000000000002</v>
      </c>
      <c r="DW24" s="751"/>
      <c r="DX24" s="751"/>
      <c r="DY24" s="751"/>
      <c r="DZ24" s="752"/>
      <c r="EA24" s="242"/>
    </row>
    <row r="25" spans="1:131" s="235" customFormat="1" ht="26.25" customHeight="1" thickBot="1" x14ac:dyDescent="0.25">
      <c r="A25" s="733" t="s">
        <v>381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3" t="s">
        <v>616</v>
      </c>
      <c r="BT25" s="754"/>
      <c r="BU25" s="754"/>
      <c r="BV25" s="754"/>
      <c r="BW25" s="754"/>
      <c r="BX25" s="754"/>
      <c r="BY25" s="754"/>
      <c r="BZ25" s="754"/>
      <c r="CA25" s="754"/>
      <c r="CB25" s="754"/>
      <c r="CC25" s="754"/>
      <c r="CD25" s="754"/>
      <c r="CE25" s="754"/>
      <c r="CF25" s="754"/>
      <c r="CG25" s="755"/>
      <c r="CH25" s="765">
        <v>1</v>
      </c>
      <c r="CI25" s="766"/>
      <c r="CJ25" s="766"/>
      <c r="CK25" s="766"/>
      <c r="CL25" s="767"/>
      <c r="CM25" s="765">
        <v>88</v>
      </c>
      <c r="CN25" s="766"/>
      <c r="CO25" s="766"/>
      <c r="CP25" s="766"/>
      <c r="CQ25" s="767"/>
      <c r="CR25" s="765">
        <v>25</v>
      </c>
      <c r="CS25" s="766"/>
      <c r="CT25" s="766"/>
      <c r="CU25" s="766"/>
      <c r="CV25" s="767"/>
      <c r="CW25" s="765" t="s">
        <v>518</v>
      </c>
      <c r="CX25" s="766"/>
      <c r="CY25" s="766"/>
      <c r="CZ25" s="766"/>
      <c r="DA25" s="767"/>
      <c r="DB25" s="765" t="s">
        <v>518</v>
      </c>
      <c r="DC25" s="766"/>
      <c r="DD25" s="766"/>
      <c r="DE25" s="766"/>
      <c r="DF25" s="767"/>
      <c r="DG25" s="765" t="s">
        <v>518</v>
      </c>
      <c r="DH25" s="766"/>
      <c r="DI25" s="766"/>
      <c r="DJ25" s="766"/>
      <c r="DK25" s="767"/>
      <c r="DL25" s="765" t="s">
        <v>518</v>
      </c>
      <c r="DM25" s="766"/>
      <c r="DN25" s="766"/>
      <c r="DO25" s="766"/>
      <c r="DP25" s="767"/>
      <c r="DQ25" s="765" t="s">
        <v>518</v>
      </c>
      <c r="DR25" s="766"/>
      <c r="DS25" s="766"/>
      <c r="DT25" s="766"/>
      <c r="DU25" s="767"/>
      <c r="DV25" s="768">
        <v>0.374</v>
      </c>
      <c r="DW25" s="751"/>
      <c r="DX25" s="751"/>
      <c r="DY25" s="751"/>
      <c r="DZ25" s="752"/>
      <c r="EA25" s="234"/>
    </row>
    <row r="26" spans="1:131" s="235" customFormat="1" ht="26.25" customHeight="1" x14ac:dyDescent="0.2">
      <c r="A26" s="724" t="s">
        <v>342</v>
      </c>
      <c r="B26" s="725"/>
      <c r="C26" s="725"/>
      <c r="D26" s="725"/>
      <c r="E26" s="725"/>
      <c r="F26" s="725"/>
      <c r="G26" s="725"/>
      <c r="H26" s="725"/>
      <c r="I26" s="725"/>
      <c r="J26" s="725"/>
      <c r="K26" s="725"/>
      <c r="L26" s="725"/>
      <c r="M26" s="725"/>
      <c r="N26" s="725"/>
      <c r="O26" s="725"/>
      <c r="P26" s="726"/>
      <c r="Q26" s="701" t="s">
        <v>382</v>
      </c>
      <c r="R26" s="702"/>
      <c r="S26" s="702"/>
      <c r="T26" s="702"/>
      <c r="U26" s="703"/>
      <c r="V26" s="701" t="s">
        <v>383</v>
      </c>
      <c r="W26" s="702"/>
      <c r="X26" s="702"/>
      <c r="Y26" s="702"/>
      <c r="Z26" s="703"/>
      <c r="AA26" s="701" t="s">
        <v>384</v>
      </c>
      <c r="AB26" s="702"/>
      <c r="AC26" s="702"/>
      <c r="AD26" s="702"/>
      <c r="AE26" s="702"/>
      <c r="AF26" s="804" t="s">
        <v>385</v>
      </c>
      <c r="AG26" s="805"/>
      <c r="AH26" s="805"/>
      <c r="AI26" s="805"/>
      <c r="AJ26" s="806"/>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349</v>
      </c>
      <c r="BF26" s="702"/>
      <c r="BG26" s="702"/>
      <c r="BH26" s="702"/>
      <c r="BI26" s="713"/>
      <c r="BJ26" s="240"/>
      <c r="BK26" s="240"/>
      <c r="BL26" s="240"/>
      <c r="BM26" s="240"/>
      <c r="BN26" s="240"/>
      <c r="BO26" s="253"/>
      <c r="BP26" s="253"/>
      <c r="BQ26" s="250">
        <v>20</v>
      </c>
      <c r="BR26" s="251"/>
      <c r="BS26" s="753" t="s">
        <v>617</v>
      </c>
      <c r="BT26" s="754"/>
      <c r="BU26" s="754"/>
      <c r="BV26" s="754"/>
      <c r="BW26" s="754"/>
      <c r="BX26" s="754"/>
      <c r="BY26" s="754"/>
      <c r="BZ26" s="754"/>
      <c r="CA26" s="754"/>
      <c r="CB26" s="754"/>
      <c r="CC26" s="754"/>
      <c r="CD26" s="754"/>
      <c r="CE26" s="754"/>
      <c r="CF26" s="754"/>
      <c r="CG26" s="755"/>
      <c r="CH26" s="765">
        <v>2</v>
      </c>
      <c r="CI26" s="766"/>
      <c r="CJ26" s="766"/>
      <c r="CK26" s="766"/>
      <c r="CL26" s="767"/>
      <c r="CM26" s="765">
        <v>1464</v>
      </c>
      <c r="CN26" s="766"/>
      <c r="CO26" s="766"/>
      <c r="CP26" s="766"/>
      <c r="CQ26" s="767"/>
      <c r="CR26" s="765">
        <v>55</v>
      </c>
      <c r="CS26" s="766"/>
      <c r="CT26" s="766"/>
      <c r="CU26" s="766"/>
      <c r="CV26" s="767"/>
      <c r="CW26" s="765">
        <v>73</v>
      </c>
      <c r="CX26" s="766"/>
      <c r="CY26" s="766"/>
      <c r="CZ26" s="766"/>
      <c r="DA26" s="767"/>
      <c r="DB26" s="765" t="s">
        <v>518</v>
      </c>
      <c r="DC26" s="766"/>
      <c r="DD26" s="766"/>
      <c r="DE26" s="766"/>
      <c r="DF26" s="767"/>
      <c r="DG26" s="765" t="s">
        <v>518</v>
      </c>
      <c r="DH26" s="766"/>
      <c r="DI26" s="766"/>
      <c r="DJ26" s="766"/>
      <c r="DK26" s="767"/>
      <c r="DL26" s="765" t="s">
        <v>518</v>
      </c>
      <c r="DM26" s="766"/>
      <c r="DN26" s="766"/>
      <c r="DO26" s="766"/>
      <c r="DP26" s="767"/>
      <c r="DQ26" s="765" t="s">
        <v>518</v>
      </c>
      <c r="DR26" s="766"/>
      <c r="DS26" s="766"/>
      <c r="DT26" s="766"/>
      <c r="DU26" s="767"/>
      <c r="DV26" s="768">
        <v>0.314</v>
      </c>
      <c r="DW26" s="751"/>
      <c r="DX26" s="751"/>
      <c r="DY26" s="751"/>
      <c r="DZ26" s="752"/>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7"/>
      <c r="AG27" s="808"/>
      <c r="AH27" s="808"/>
      <c r="AI27" s="808"/>
      <c r="AJ27" s="809"/>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3" t="s">
        <v>618</v>
      </c>
      <c r="BT27" s="754"/>
      <c r="BU27" s="754"/>
      <c r="BV27" s="754"/>
      <c r="BW27" s="754"/>
      <c r="BX27" s="754"/>
      <c r="BY27" s="754"/>
      <c r="BZ27" s="754"/>
      <c r="CA27" s="754"/>
      <c r="CB27" s="754"/>
      <c r="CC27" s="754"/>
      <c r="CD27" s="754"/>
      <c r="CE27" s="754"/>
      <c r="CF27" s="754"/>
      <c r="CG27" s="755"/>
      <c r="CH27" s="765">
        <v>0</v>
      </c>
      <c r="CI27" s="766"/>
      <c r="CJ27" s="766"/>
      <c r="CK27" s="766"/>
      <c r="CL27" s="767"/>
      <c r="CM27" s="765">
        <v>972</v>
      </c>
      <c r="CN27" s="766"/>
      <c r="CO27" s="766"/>
      <c r="CP27" s="766"/>
      <c r="CQ27" s="767"/>
      <c r="CR27" s="765">
        <v>450</v>
      </c>
      <c r="CS27" s="766"/>
      <c r="CT27" s="766"/>
      <c r="CU27" s="766"/>
      <c r="CV27" s="767"/>
      <c r="CW27" s="765">
        <v>26</v>
      </c>
      <c r="CX27" s="766"/>
      <c r="CY27" s="766"/>
      <c r="CZ27" s="766"/>
      <c r="DA27" s="767"/>
      <c r="DB27" s="765" t="s">
        <v>518</v>
      </c>
      <c r="DC27" s="766"/>
      <c r="DD27" s="766"/>
      <c r="DE27" s="766"/>
      <c r="DF27" s="767"/>
      <c r="DG27" s="765" t="s">
        <v>518</v>
      </c>
      <c r="DH27" s="766"/>
      <c r="DI27" s="766"/>
      <c r="DJ27" s="766"/>
      <c r="DK27" s="767"/>
      <c r="DL27" s="765" t="s">
        <v>518</v>
      </c>
      <c r="DM27" s="766"/>
      <c r="DN27" s="766"/>
      <c r="DO27" s="766"/>
      <c r="DP27" s="767"/>
      <c r="DQ27" s="765" t="s">
        <v>518</v>
      </c>
      <c r="DR27" s="766"/>
      <c r="DS27" s="766"/>
      <c r="DT27" s="766"/>
      <c r="DU27" s="767"/>
      <c r="DV27" s="768">
        <v>0.47099999999999997</v>
      </c>
      <c r="DW27" s="751"/>
      <c r="DX27" s="751"/>
      <c r="DY27" s="751"/>
      <c r="DZ27" s="752"/>
      <c r="EA27" s="234"/>
    </row>
    <row r="28" spans="1:131" s="235" customFormat="1" ht="26.25" customHeight="1" thickTop="1" x14ac:dyDescent="0.2">
      <c r="A28" s="254">
        <v>1</v>
      </c>
      <c r="B28" s="715" t="s">
        <v>390</v>
      </c>
      <c r="C28" s="716"/>
      <c r="D28" s="716"/>
      <c r="E28" s="716"/>
      <c r="F28" s="716"/>
      <c r="G28" s="716"/>
      <c r="H28" s="716"/>
      <c r="I28" s="716"/>
      <c r="J28" s="716"/>
      <c r="K28" s="716"/>
      <c r="L28" s="716"/>
      <c r="M28" s="716"/>
      <c r="N28" s="716"/>
      <c r="O28" s="716"/>
      <c r="P28" s="717"/>
      <c r="Q28" s="813">
        <v>509371</v>
      </c>
      <c r="R28" s="814"/>
      <c r="S28" s="814"/>
      <c r="T28" s="814"/>
      <c r="U28" s="814"/>
      <c r="V28" s="814">
        <v>500831</v>
      </c>
      <c r="W28" s="814"/>
      <c r="X28" s="814"/>
      <c r="Y28" s="814"/>
      <c r="Z28" s="814"/>
      <c r="AA28" s="814">
        <v>8540</v>
      </c>
      <c r="AB28" s="814"/>
      <c r="AC28" s="814"/>
      <c r="AD28" s="814"/>
      <c r="AE28" s="815"/>
      <c r="AF28" s="816">
        <v>8540</v>
      </c>
      <c r="AG28" s="814"/>
      <c r="AH28" s="814"/>
      <c r="AI28" s="814"/>
      <c r="AJ28" s="817"/>
      <c r="AK28" s="818">
        <v>40283</v>
      </c>
      <c r="AL28" s="819"/>
      <c r="AM28" s="819"/>
      <c r="AN28" s="819"/>
      <c r="AO28" s="819"/>
      <c r="AP28" s="810" t="s">
        <v>518</v>
      </c>
      <c r="AQ28" s="810"/>
      <c r="AR28" s="810"/>
      <c r="AS28" s="810"/>
      <c r="AT28" s="810"/>
      <c r="AU28" s="810" t="s">
        <v>518</v>
      </c>
      <c r="AV28" s="810"/>
      <c r="AW28" s="810"/>
      <c r="AX28" s="810"/>
      <c r="AY28" s="810"/>
      <c r="AZ28" s="810" t="s">
        <v>518</v>
      </c>
      <c r="BA28" s="810"/>
      <c r="BB28" s="810"/>
      <c r="BC28" s="810"/>
      <c r="BD28" s="810"/>
      <c r="BE28" s="811"/>
      <c r="BF28" s="811"/>
      <c r="BG28" s="811"/>
      <c r="BH28" s="811"/>
      <c r="BI28" s="812"/>
      <c r="BJ28" s="240"/>
      <c r="BK28" s="240"/>
      <c r="BL28" s="240"/>
      <c r="BM28" s="240"/>
      <c r="BN28" s="240"/>
      <c r="BO28" s="253"/>
      <c r="BP28" s="253"/>
      <c r="BQ28" s="250">
        <v>22</v>
      </c>
      <c r="BR28" s="251"/>
      <c r="BS28" s="753" t="s">
        <v>619</v>
      </c>
      <c r="BT28" s="754"/>
      <c r="BU28" s="754"/>
      <c r="BV28" s="754"/>
      <c r="BW28" s="754"/>
      <c r="BX28" s="754"/>
      <c r="BY28" s="754"/>
      <c r="BZ28" s="754"/>
      <c r="CA28" s="754"/>
      <c r="CB28" s="754"/>
      <c r="CC28" s="754"/>
      <c r="CD28" s="754"/>
      <c r="CE28" s="754"/>
      <c r="CF28" s="754"/>
      <c r="CG28" s="755"/>
      <c r="CH28" s="765">
        <v>1</v>
      </c>
      <c r="CI28" s="766"/>
      <c r="CJ28" s="766"/>
      <c r="CK28" s="766"/>
      <c r="CL28" s="767"/>
      <c r="CM28" s="765">
        <v>3320</v>
      </c>
      <c r="CN28" s="766"/>
      <c r="CO28" s="766"/>
      <c r="CP28" s="766"/>
      <c r="CQ28" s="767"/>
      <c r="CR28" s="765">
        <v>600</v>
      </c>
      <c r="CS28" s="766"/>
      <c r="CT28" s="766"/>
      <c r="CU28" s="766"/>
      <c r="CV28" s="767"/>
      <c r="CW28" s="765">
        <v>34</v>
      </c>
      <c r="CX28" s="766"/>
      <c r="CY28" s="766"/>
      <c r="CZ28" s="766"/>
      <c r="DA28" s="767"/>
      <c r="DB28" s="765">
        <v>294</v>
      </c>
      <c r="DC28" s="766"/>
      <c r="DD28" s="766"/>
      <c r="DE28" s="766"/>
      <c r="DF28" s="767"/>
      <c r="DG28" s="765" t="s">
        <v>518</v>
      </c>
      <c r="DH28" s="766"/>
      <c r="DI28" s="766"/>
      <c r="DJ28" s="766"/>
      <c r="DK28" s="767"/>
      <c r="DL28" s="765" t="s">
        <v>518</v>
      </c>
      <c r="DM28" s="766"/>
      <c r="DN28" s="766"/>
      <c r="DO28" s="766"/>
      <c r="DP28" s="767"/>
      <c r="DQ28" s="765" t="s">
        <v>518</v>
      </c>
      <c r="DR28" s="766"/>
      <c r="DS28" s="766"/>
      <c r="DT28" s="766"/>
      <c r="DU28" s="767"/>
      <c r="DV28" s="768">
        <v>0.47199999999999998</v>
      </c>
      <c r="DW28" s="751"/>
      <c r="DX28" s="751"/>
      <c r="DY28" s="751"/>
      <c r="DZ28" s="752"/>
      <c r="EA28" s="234"/>
    </row>
    <row r="29" spans="1:131" s="235" customFormat="1" ht="26.25" customHeight="1" x14ac:dyDescent="0.2">
      <c r="A29" s="254">
        <v>2</v>
      </c>
      <c r="B29" s="739" t="s">
        <v>391</v>
      </c>
      <c r="C29" s="740"/>
      <c r="D29" s="740"/>
      <c r="E29" s="740"/>
      <c r="F29" s="740"/>
      <c r="G29" s="740"/>
      <c r="H29" s="740"/>
      <c r="I29" s="740"/>
      <c r="J29" s="740"/>
      <c r="K29" s="740"/>
      <c r="L29" s="740"/>
      <c r="M29" s="740"/>
      <c r="N29" s="740"/>
      <c r="O29" s="740"/>
      <c r="P29" s="741"/>
      <c r="Q29" s="742">
        <v>27680</v>
      </c>
      <c r="R29" s="743"/>
      <c r="S29" s="743"/>
      <c r="T29" s="743"/>
      <c r="U29" s="743"/>
      <c r="V29" s="743">
        <v>27502</v>
      </c>
      <c r="W29" s="743"/>
      <c r="X29" s="743"/>
      <c r="Y29" s="743"/>
      <c r="Z29" s="743"/>
      <c r="AA29" s="743">
        <v>178</v>
      </c>
      <c r="AB29" s="743"/>
      <c r="AC29" s="743"/>
      <c r="AD29" s="743"/>
      <c r="AE29" s="744"/>
      <c r="AF29" s="820">
        <v>178</v>
      </c>
      <c r="AG29" s="743"/>
      <c r="AH29" s="743"/>
      <c r="AI29" s="743"/>
      <c r="AJ29" s="821"/>
      <c r="AK29" s="824" t="s">
        <v>592</v>
      </c>
      <c r="AL29" s="825"/>
      <c r="AM29" s="825"/>
      <c r="AN29" s="825"/>
      <c r="AO29" s="825"/>
      <c r="AP29" s="826" t="s">
        <v>518</v>
      </c>
      <c r="AQ29" s="826"/>
      <c r="AR29" s="826"/>
      <c r="AS29" s="826"/>
      <c r="AT29" s="826"/>
      <c r="AU29" s="826" t="s">
        <v>518</v>
      </c>
      <c r="AV29" s="826"/>
      <c r="AW29" s="826"/>
      <c r="AX29" s="826"/>
      <c r="AY29" s="826"/>
      <c r="AZ29" s="826" t="s">
        <v>518</v>
      </c>
      <c r="BA29" s="826"/>
      <c r="BB29" s="826"/>
      <c r="BC29" s="826"/>
      <c r="BD29" s="826"/>
      <c r="BE29" s="822"/>
      <c r="BF29" s="822"/>
      <c r="BG29" s="822"/>
      <c r="BH29" s="822"/>
      <c r="BI29" s="823"/>
      <c r="BJ29" s="240"/>
      <c r="BK29" s="240"/>
      <c r="BL29" s="240"/>
      <c r="BM29" s="240"/>
      <c r="BN29" s="240"/>
      <c r="BO29" s="253"/>
      <c r="BP29" s="253"/>
      <c r="BQ29" s="250">
        <v>23</v>
      </c>
      <c r="BR29" s="251"/>
      <c r="BS29" s="753" t="s">
        <v>620</v>
      </c>
      <c r="BT29" s="754"/>
      <c r="BU29" s="754"/>
      <c r="BV29" s="754"/>
      <c r="BW29" s="754"/>
      <c r="BX29" s="754"/>
      <c r="BY29" s="754"/>
      <c r="BZ29" s="754"/>
      <c r="CA29" s="754"/>
      <c r="CB29" s="754"/>
      <c r="CC29" s="754"/>
      <c r="CD29" s="754"/>
      <c r="CE29" s="754"/>
      <c r="CF29" s="754"/>
      <c r="CG29" s="755"/>
      <c r="CH29" s="765">
        <v>22</v>
      </c>
      <c r="CI29" s="766"/>
      <c r="CJ29" s="766"/>
      <c r="CK29" s="766"/>
      <c r="CL29" s="767"/>
      <c r="CM29" s="765">
        <v>6211</v>
      </c>
      <c r="CN29" s="766"/>
      <c r="CO29" s="766"/>
      <c r="CP29" s="766"/>
      <c r="CQ29" s="767"/>
      <c r="CR29" s="765">
        <v>2500</v>
      </c>
      <c r="CS29" s="766"/>
      <c r="CT29" s="766"/>
      <c r="CU29" s="766"/>
      <c r="CV29" s="767"/>
      <c r="CW29" s="765">
        <v>31</v>
      </c>
      <c r="CX29" s="766"/>
      <c r="CY29" s="766"/>
      <c r="CZ29" s="766"/>
      <c r="DA29" s="767"/>
      <c r="DB29" s="765" t="s">
        <v>518</v>
      </c>
      <c r="DC29" s="766"/>
      <c r="DD29" s="766"/>
      <c r="DE29" s="766"/>
      <c r="DF29" s="767"/>
      <c r="DG29" s="765" t="s">
        <v>518</v>
      </c>
      <c r="DH29" s="766"/>
      <c r="DI29" s="766"/>
      <c r="DJ29" s="766"/>
      <c r="DK29" s="767"/>
      <c r="DL29" s="765" t="s">
        <v>518</v>
      </c>
      <c r="DM29" s="766"/>
      <c r="DN29" s="766"/>
      <c r="DO29" s="766"/>
      <c r="DP29" s="767"/>
      <c r="DQ29" s="765" t="s">
        <v>518</v>
      </c>
      <c r="DR29" s="766"/>
      <c r="DS29" s="766"/>
      <c r="DT29" s="766"/>
      <c r="DU29" s="767"/>
      <c r="DV29" s="768">
        <v>0.48699999999999999</v>
      </c>
      <c r="DW29" s="751"/>
      <c r="DX29" s="751"/>
      <c r="DY29" s="751"/>
      <c r="DZ29" s="752"/>
      <c r="EA29" s="234"/>
    </row>
    <row r="30" spans="1:131" s="235" customFormat="1" ht="26.25" customHeight="1" x14ac:dyDescent="0.2">
      <c r="A30" s="254">
        <v>3</v>
      </c>
      <c r="B30" s="739" t="s">
        <v>392</v>
      </c>
      <c r="C30" s="740"/>
      <c r="D30" s="740"/>
      <c r="E30" s="740"/>
      <c r="F30" s="740"/>
      <c r="G30" s="740"/>
      <c r="H30" s="740"/>
      <c r="I30" s="740"/>
      <c r="J30" s="740"/>
      <c r="K30" s="740"/>
      <c r="L30" s="740"/>
      <c r="M30" s="740"/>
      <c r="N30" s="740"/>
      <c r="O30" s="740"/>
      <c r="P30" s="741"/>
      <c r="Q30" s="742">
        <v>5343</v>
      </c>
      <c r="R30" s="743"/>
      <c r="S30" s="743"/>
      <c r="T30" s="743"/>
      <c r="U30" s="743"/>
      <c r="V30" s="743">
        <v>2483</v>
      </c>
      <c r="W30" s="743"/>
      <c r="X30" s="743"/>
      <c r="Y30" s="743"/>
      <c r="Z30" s="743"/>
      <c r="AA30" s="743">
        <v>2860</v>
      </c>
      <c r="AB30" s="743"/>
      <c r="AC30" s="743"/>
      <c r="AD30" s="743"/>
      <c r="AE30" s="744"/>
      <c r="AF30" s="820">
        <v>7867</v>
      </c>
      <c r="AG30" s="743"/>
      <c r="AH30" s="743"/>
      <c r="AI30" s="743"/>
      <c r="AJ30" s="821"/>
      <c r="AK30" s="824" t="s">
        <v>518</v>
      </c>
      <c r="AL30" s="825"/>
      <c r="AM30" s="825"/>
      <c r="AN30" s="825"/>
      <c r="AO30" s="825"/>
      <c r="AP30" s="825">
        <v>6092</v>
      </c>
      <c r="AQ30" s="825"/>
      <c r="AR30" s="825"/>
      <c r="AS30" s="825"/>
      <c r="AT30" s="825"/>
      <c r="AU30" s="825" t="s">
        <v>592</v>
      </c>
      <c r="AV30" s="825"/>
      <c r="AW30" s="825"/>
      <c r="AX30" s="825"/>
      <c r="AY30" s="825"/>
      <c r="AZ30" s="826" t="s">
        <v>518</v>
      </c>
      <c r="BA30" s="826"/>
      <c r="BB30" s="826"/>
      <c r="BC30" s="826"/>
      <c r="BD30" s="826"/>
      <c r="BE30" s="822" t="s">
        <v>393</v>
      </c>
      <c r="BF30" s="822"/>
      <c r="BG30" s="822"/>
      <c r="BH30" s="822"/>
      <c r="BI30" s="823"/>
      <c r="BJ30" s="240"/>
      <c r="BK30" s="240"/>
      <c r="BL30" s="240"/>
      <c r="BM30" s="240"/>
      <c r="BN30" s="240"/>
      <c r="BO30" s="253"/>
      <c r="BP30" s="253"/>
      <c r="BQ30" s="250">
        <v>24</v>
      </c>
      <c r="BR30" s="251" t="s">
        <v>585</v>
      </c>
      <c r="BS30" s="753" t="s">
        <v>586</v>
      </c>
      <c r="BT30" s="754"/>
      <c r="BU30" s="754"/>
      <c r="BV30" s="754"/>
      <c r="BW30" s="754"/>
      <c r="BX30" s="754"/>
      <c r="BY30" s="754"/>
      <c r="BZ30" s="754"/>
      <c r="CA30" s="754"/>
      <c r="CB30" s="754"/>
      <c r="CC30" s="754"/>
      <c r="CD30" s="754"/>
      <c r="CE30" s="754"/>
      <c r="CF30" s="754"/>
      <c r="CG30" s="755"/>
      <c r="CH30" s="765">
        <v>69</v>
      </c>
      <c r="CI30" s="766"/>
      <c r="CJ30" s="766"/>
      <c r="CK30" s="766"/>
      <c r="CL30" s="767"/>
      <c r="CM30" s="765">
        <v>1097</v>
      </c>
      <c r="CN30" s="766"/>
      <c r="CO30" s="766"/>
      <c r="CP30" s="766"/>
      <c r="CQ30" s="767"/>
      <c r="CR30" s="765">
        <v>100</v>
      </c>
      <c r="CS30" s="766"/>
      <c r="CT30" s="766"/>
      <c r="CU30" s="766"/>
      <c r="CV30" s="767"/>
      <c r="CW30" s="765">
        <v>48</v>
      </c>
      <c r="CX30" s="766"/>
      <c r="CY30" s="766"/>
      <c r="CZ30" s="766"/>
      <c r="DA30" s="767"/>
      <c r="DB30" s="765" t="s">
        <v>518</v>
      </c>
      <c r="DC30" s="766"/>
      <c r="DD30" s="766"/>
      <c r="DE30" s="766"/>
      <c r="DF30" s="767"/>
      <c r="DG30" s="765">
        <v>31269</v>
      </c>
      <c r="DH30" s="766"/>
      <c r="DI30" s="766"/>
      <c r="DJ30" s="766"/>
      <c r="DK30" s="767"/>
      <c r="DL30" s="765" t="s">
        <v>518</v>
      </c>
      <c r="DM30" s="766"/>
      <c r="DN30" s="766"/>
      <c r="DO30" s="766"/>
      <c r="DP30" s="767"/>
      <c r="DQ30" s="765">
        <v>9796</v>
      </c>
      <c r="DR30" s="766"/>
      <c r="DS30" s="766"/>
      <c r="DT30" s="766"/>
      <c r="DU30" s="767"/>
      <c r="DV30" s="770">
        <v>1</v>
      </c>
      <c r="DW30" s="751"/>
      <c r="DX30" s="751"/>
      <c r="DY30" s="751"/>
      <c r="DZ30" s="752"/>
      <c r="EA30" s="234"/>
    </row>
    <row r="31" spans="1:131" s="235" customFormat="1" ht="26.25" customHeight="1" x14ac:dyDescent="0.2">
      <c r="A31" s="254">
        <v>4</v>
      </c>
      <c r="B31" s="739" t="s">
        <v>394</v>
      </c>
      <c r="C31" s="740"/>
      <c r="D31" s="740"/>
      <c r="E31" s="740"/>
      <c r="F31" s="740"/>
      <c r="G31" s="740"/>
      <c r="H31" s="740"/>
      <c r="I31" s="740"/>
      <c r="J31" s="740"/>
      <c r="K31" s="740"/>
      <c r="L31" s="740"/>
      <c r="M31" s="740"/>
      <c r="N31" s="740"/>
      <c r="O31" s="740"/>
      <c r="P31" s="741"/>
      <c r="Q31" s="742">
        <v>2062</v>
      </c>
      <c r="R31" s="743"/>
      <c r="S31" s="743"/>
      <c r="T31" s="743"/>
      <c r="U31" s="743"/>
      <c r="V31" s="743">
        <v>1811</v>
      </c>
      <c r="W31" s="743"/>
      <c r="X31" s="743"/>
      <c r="Y31" s="743"/>
      <c r="Z31" s="743"/>
      <c r="AA31" s="743">
        <v>251</v>
      </c>
      <c r="AB31" s="743"/>
      <c r="AC31" s="743"/>
      <c r="AD31" s="743"/>
      <c r="AE31" s="744"/>
      <c r="AF31" s="820">
        <v>2769</v>
      </c>
      <c r="AG31" s="743"/>
      <c r="AH31" s="743"/>
      <c r="AI31" s="743"/>
      <c r="AJ31" s="821"/>
      <c r="AK31" s="824">
        <v>435</v>
      </c>
      <c r="AL31" s="825"/>
      <c r="AM31" s="825"/>
      <c r="AN31" s="825"/>
      <c r="AO31" s="825"/>
      <c r="AP31" s="825">
        <v>8942</v>
      </c>
      <c r="AQ31" s="825"/>
      <c r="AR31" s="825"/>
      <c r="AS31" s="825"/>
      <c r="AT31" s="825"/>
      <c r="AU31" s="825">
        <v>4498</v>
      </c>
      <c r="AV31" s="825"/>
      <c r="AW31" s="825"/>
      <c r="AX31" s="825"/>
      <c r="AY31" s="825"/>
      <c r="AZ31" s="826" t="s">
        <v>518</v>
      </c>
      <c r="BA31" s="826"/>
      <c r="BB31" s="826"/>
      <c r="BC31" s="826"/>
      <c r="BD31" s="826"/>
      <c r="BE31" s="822" t="s">
        <v>395</v>
      </c>
      <c r="BF31" s="822"/>
      <c r="BG31" s="822"/>
      <c r="BH31" s="822"/>
      <c r="BI31" s="823"/>
      <c r="BJ31" s="240"/>
      <c r="BK31" s="240"/>
      <c r="BL31" s="240"/>
      <c r="BM31" s="240"/>
      <c r="BN31" s="240"/>
      <c r="BO31" s="253"/>
      <c r="BP31" s="253"/>
      <c r="BQ31" s="250">
        <v>25</v>
      </c>
      <c r="BR31" s="251" t="s">
        <v>585</v>
      </c>
      <c r="BS31" s="753" t="s">
        <v>587</v>
      </c>
      <c r="BT31" s="754"/>
      <c r="BU31" s="754"/>
      <c r="BV31" s="754"/>
      <c r="BW31" s="754"/>
      <c r="BX31" s="754"/>
      <c r="BY31" s="754"/>
      <c r="BZ31" s="754"/>
      <c r="CA31" s="754"/>
      <c r="CB31" s="754"/>
      <c r="CC31" s="754"/>
      <c r="CD31" s="754"/>
      <c r="CE31" s="754"/>
      <c r="CF31" s="754"/>
      <c r="CG31" s="755"/>
      <c r="CH31" s="765">
        <v>37</v>
      </c>
      <c r="CI31" s="766"/>
      <c r="CJ31" s="766"/>
      <c r="CK31" s="766"/>
      <c r="CL31" s="767"/>
      <c r="CM31" s="765">
        <v>-9858</v>
      </c>
      <c r="CN31" s="766"/>
      <c r="CO31" s="766"/>
      <c r="CP31" s="766"/>
      <c r="CQ31" s="767"/>
      <c r="CR31" s="765">
        <v>24</v>
      </c>
      <c r="CS31" s="766"/>
      <c r="CT31" s="766"/>
      <c r="CU31" s="766"/>
      <c r="CV31" s="767"/>
      <c r="CW31" s="765" t="s">
        <v>518</v>
      </c>
      <c r="CX31" s="766"/>
      <c r="CY31" s="766"/>
      <c r="CZ31" s="766"/>
      <c r="DA31" s="767"/>
      <c r="DB31" s="765">
        <v>27725</v>
      </c>
      <c r="DC31" s="766"/>
      <c r="DD31" s="766"/>
      <c r="DE31" s="766"/>
      <c r="DF31" s="767"/>
      <c r="DG31" s="765" t="s">
        <v>518</v>
      </c>
      <c r="DH31" s="766"/>
      <c r="DI31" s="766"/>
      <c r="DJ31" s="766"/>
      <c r="DK31" s="767"/>
      <c r="DL31" s="765" t="s">
        <v>518</v>
      </c>
      <c r="DM31" s="766"/>
      <c r="DN31" s="766"/>
      <c r="DO31" s="766"/>
      <c r="DP31" s="767"/>
      <c r="DQ31" s="765">
        <v>11863</v>
      </c>
      <c r="DR31" s="766"/>
      <c r="DS31" s="766"/>
      <c r="DT31" s="766"/>
      <c r="DU31" s="767"/>
      <c r="DV31" s="770">
        <v>0.8</v>
      </c>
      <c r="DW31" s="751"/>
      <c r="DX31" s="751"/>
      <c r="DY31" s="751"/>
      <c r="DZ31" s="752"/>
      <c r="EA31" s="234"/>
    </row>
    <row r="32" spans="1:131" s="235" customFormat="1" ht="26.25" customHeight="1" x14ac:dyDescent="0.2">
      <c r="A32" s="254">
        <v>5</v>
      </c>
      <c r="B32" s="739" t="s">
        <v>396</v>
      </c>
      <c r="C32" s="740"/>
      <c r="D32" s="740"/>
      <c r="E32" s="740"/>
      <c r="F32" s="740"/>
      <c r="G32" s="740"/>
      <c r="H32" s="740"/>
      <c r="I32" s="740"/>
      <c r="J32" s="740"/>
      <c r="K32" s="740"/>
      <c r="L32" s="740"/>
      <c r="M32" s="740"/>
      <c r="N32" s="740"/>
      <c r="O32" s="740"/>
      <c r="P32" s="741"/>
      <c r="Q32" s="742">
        <v>15131</v>
      </c>
      <c r="R32" s="743"/>
      <c r="S32" s="743"/>
      <c r="T32" s="743"/>
      <c r="U32" s="743"/>
      <c r="V32" s="743">
        <v>15684</v>
      </c>
      <c r="W32" s="743"/>
      <c r="X32" s="743"/>
      <c r="Y32" s="743"/>
      <c r="Z32" s="743"/>
      <c r="AA32" s="743">
        <v>-553</v>
      </c>
      <c r="AB32" s="743"/>
      <c r="AC32" s="743"/>
      <c r="AD32" s="743"/>
      <c r="AE32" s="744"/>
      <c r="AF32" s="820">
        <v>842</v>
      </c>
      <c r="AG32" s="743"/>
      <c r="AH32" s="743"/>
      <c r="AI32" s="743"/>
      <c r="AJ32" s="821"/>
      <c r="AK32" s="824">
        <v>7277</v>
      </c>
      <c r="AL32" s="825"/>
      <c r="AM32" s="825"/>
      <c r="AN32" s="825"/>
      <c r="AO32" s="825"/>
      <c r="AP32" s="825">
        <v>20411</v>
      </c>
      <c r="AQ32" s="825"/>
      <c r="AR32" s="825"/>
      <c r="AS32" s="825"/>
      <c r="AT32" s="825"/>
      <c r="AU32" s="825">
        <v>15247</v>
      </c>
      <c r="AV32" s="825"/>
      <c r="AW32" s="825"/>
      <c r="AX32" s="825"/>
      <c r="AY32" s="825"/>
      <c r="AZ32" s="826" t="s">
        <v>518</v>
      </c>
      <c r="BA32" s="826"/>
      <c r="BB32" s="826"/>
      <c r="BC32" s="826"/>
      <c r="BD32" s="826"/>
      <c r="BE32" s="822" t="s">
        <v>397</v>
      </c>
      <c r="BF32" s="822"/>
      <c r="BG32" s="822"/>
      <c r="BH32" s="822"/>
      <c r="BI32" s="823"/>
      <c r="BJ32" s="240"/>
      <c r="BK32" s="240"/>
      <c r="BL32" s="240"/>
      <c r="BM32" s="240"/>
      <c r="BN32" s="240"/>
      <c r="BO32" s="253"/>
      <c r="BP32" s="253"/>
      <c r="BQ32" s="250">
        <v>26</v>
      </c>
      <c r="BR32" s="251"/>
      <c r="BS32" s="753" t="s">
        <v>621</v>
      </c>
      <c r="BT32" s="754"/>
      <c r="BU32" s="754"/>
      <c r="BV32" s="754"/>
      <c r="BW32" s="754"/>
      <c r="BX32" s="754"/>
      <c r="BY32" s="754"/>
      <c r="BZ32" s="754"/>
      <c r="CA32" s="754"/>
      <c r="CB32" s="754"/>
      <c r="CC32" s="754"/>
      <c r="CD32" s="754"/>
      <c r="CE32" s="754"/>
      <c r="CF32" s="754"/>
      <c r="CG32" s="755"/>
      <c r="CH32" s="765">
        <v>0</v>
      </c>
      <c r="CI32" s="766"/>
      <c r="CJ32" s="766"/>
      <c r="CK32" s="766"/>
      <c r="CL32" s="767"/>
      <c r="CM32" s="765">
        <v>207</v>
      </c>
      <c r="CN32" s="766"/>
      <c r="CO32" s="766"/>
      <c r="CP32" s="766"/>
      <c r="CQ32" s="767"/>
      <c r="CR32" s="765">
        <v>100</v>
      </c>
      <c r="CS32" s="766"/>
      <c r="CT32" s="766"/>
      <c r="CU32" s="766"/>
      <c r="CV32" s="767"/>
      <c r="CW32" s="765">
        <v>2</v>
      </c>
      <c r="CX32" s="766"/>
      <c r="CY32" s="766"/>
      <c r="CZ32" s="766"/>
      <c r="DA32" s="767"/>
      <c r="DB32" s="765" t="s">
        <v>518</v>
      </c>
      <c r="DC32" s="766"/>
      <c r="DD32" s="766"/>
      <c r="DE32" s="766"/>
      <c r="DF32" s="767"/>
      <c r="DG32" s="765" t="s">
        <v>518</v>
      </c>
      <c r="DH32" s="766"/>
      <c r="DI32" s="766"/>
      <c r="DJ32" s="766"/>
      <c r="DK32" s="767"/>
      <c r="DL32" s="765" t="s">
        <v>518</v>
      </c>
      <c r="DM32" s="766"/>
      <c r="DN32" s="766"/>
      <c r="DO32" s="766"/>
      <c r="DP32" s="767"/>
      <c r="DQ32" s="765" t="s">
        <v>518</v>
      </c>
      <c r="DR32" s="766"/>
      <c r="DS32" s="766"/>
      <c r="DT32" s="766"/>
      <c r="DU32" s="767"/>
      <c r="DV32" s="768">
        <v>0.49299999999999999</v>
      </c>
      <c r="DW32" s="751"/>
      <c r="DX32" s="751"/>
      <c r="DY32" s="751"/>
      <c r="DZ32" s="752"/>
      <c r="EA32" s="234"/>
    </row>
    <row r="33" spans="1:131" s="235" customFormat="1" ht="26.25" customHeight="1" x14ac:dyDescent="0.2">
      <c r="A33" s="254">
        <v>6</v>
      </c>
      <c r="B33" s="739" t="s">
        <v>398</v>
      </c>
      <c r="C33" s="740"/>
      <c r="D33" s="740"/>
      <c r="E33" s="740"/>
      <c r="F33" s="740"/>
      <c r="G33" s="740"/>
      <c r="H33" s="740"/>
      <c r="I33" s="740"/>
      <c r="J33" s="740"/>
      <c r="K33" s="740"/>
      <c r="L33" s="740"/>
      <c r="M33" s="740"/>
      <c r="N33" s="740"/>
      <c r="O33" s="740"/>
      <c r="P33" s="741"/>
      <c r="Q33" s="742">
        <v>1148</v>
      </c>
      <c r="R33" s="743"/>
      <c r="S33" s="743"/>
      <c r="T33" s="743"/>
      <c r="U33" s="743"/>
      <c r="V33" s="743">
        <v>1117</v>
      </c>
      <c r="W33" s="743"/>
      <c r="X33" s="743"/>
      <c r="Y33" s="743"/>
      <c r="Z33" s="743"/>
      <c r="AA33" s="743">
        <v>31</v>
      </c>
      <c r="AB33" s="743"/>
      <c r="AC33" s="743"/>
      <c r="AD33" s="743"/>
      <c r="AE33" s="744"/>
      <c r="AF33" s="820">
        <v>31</v>
      </c>
      <c r="AG33" s="743"/>
      <c r="AH33" s="743"/>
      <c r="AI33" s="743"/>
      <c r="AJ33" s="821"/>
      <c r="AK33" s="824">
        <v>114</v>
      </c>
      <c r="AL33" s="825"/>
      <c r="AM33" s="825"/>
      <c r="AN33" s="825"/>
      <c r="AO33" s="825"/>
      <c r="AP33" s="825">
        <v>4211</v>
      </c>
      <c r="AQ33" s="825"/>
      <c r="AR33" s="825"/>
      <c r="AS33" s="825"/>
      <c r="AT33" s="825"/>
      <c r="AU33" s="825">
        <v>1647</v>
      </c>
      <c r="AV33" s="825"/>
      <c r="AW33" s="825"/>
      <c r="AX33" s="825"/>
      <c r="AY33" s="825"/>
      <c r="AZ33" s="826" t="s">
        <v>518</v>
      </c>
      <c r="BA33" s="826"/>
      <c r="BB33" s="826"/>
      <c r="BC33" s="826"/>
      <c r="BD33" s="826"/>
      <c r="BE33" s="822" t="s">
        <v>399</v>
      </c>
      <c r="BF33" s="822"/>
      <c r="BG33" s="822"/>
      <c r="BH33" s="822"/>
      <c r="BI33" s="823"/>
      <c r="BJ33" s="240"/>
      <c r="BK33" s="240"/>
      <c r="BL33" s="240"/>
      <c r="BM33" s="240"/>
      <c r="BN33" s="240"/>
      <c r="BO33" s="253"/>
      <c r="BP33" s="253"/>
      <c r="BQ33" s="250">
        <v>27</v>
      </c>
      <c r="BR33" s="251"/>
      <c r="BS33" s="753" t="s">
        <v>622</v>
      </c>
      <c r="BT33" s="754"/>
      <c r="BU33" s="754"/>
      <c r="BV33" s="754"/>
      <c r="BW33" s="754"/>
      <c r="BX33" s="754"/>
      <c r="BY33" s="754"/>
      <c r="BZ33" s="754"/>
      <c r="CA33" s="754"/>
      <c r="CB33" s="754"/>
      <c r="CC33" s="754"/>
      <c r="CD33" s="754"/>
      <c r="CE33" s="754"/>
      <c r="CF33" s="754"/>
      <c r="CG33" s="755"/>
      <c r="CH33" s="765">
        <v>-2</v>
      </c>
      <c r="CI33" s="766"/>
      <c r="CJ33" s="766"/>
      <c r="CK33" s="766"/>
      <c r="CL33" s="767"/>
      <c r="CM33" s="765">
        <v>1642</v>
      </c>
      <c r="CN33" s="766"/>
      <c r="CO33" s="766"/>
      <c r="CP33" s="766"/>
      <c r="CQ33" s="767"/>
      <c r="CR33" s="765">
        <v>1022</v>
      </c>
      <c r="CS33" s="766"/>
      <c r="CT33" s="766"/>
      <c r="CU33" s="766"/>
      <c r="CV33" s="767"/>
      <c r="CW33" s="765" t="s">
        <v>518</v>
      </c>
      <c r="CX33" s="766"/>
      <c r="CY33" s="766"/>
      <c r="CZ33" s="766"/>
      <c r="DA33" s="767"/>
      <c r="DB33" s="765" t="s">
        <v>518</v>
      </c>
      <c r="DC33" s="766"/>
      <c r="DD33" s="766"/>
      <c r="DE33" s="766"/>
      <c r="DF33" s="767"/>
      <c r="DG33" s="765" t="s">
        <v>518</v>
      </c>
      <c r="DH33" s="766"/>
      <c r="DI33" s="766"/>
      <c r="DJ33" s="766"/>
      <c r="DK33" s="767"/>
      <c r="DL33" s="765" t="s">
        <v>518</v>
      </c>
      <c r="DM33" s="766"/>
      <c r="DN33" s="766"/>
      <c r="DO33" s="766"/>
      <c r="DP33" s="767"/>
      <c r="DQ33" s="765" t="s">
        <v>518</v>
      </c>
      <c r="DR33" s="766"/>
      <c r="DS33" s="766"/>
      <c r="DT33" s="766"/>
      <c r="DU33" s="767"/>
      <c r="DV33" s="770">
        <v>0.68</v>
      </c>
      <c r="DW33" s="751"/>
      <c r="DX33" s="751"/>
      <c r="DY33" s="751"/>
      <c r="DZ33" s="752"/>
      <c r="EA33" s="234"/>
    </row>
    <row r="34" spans="1:131" s="235" customFormat="1" ht="26.25" customHeight="1" x14ac:dyDescent="0.2">
      <c r="A34" s="254">
        <v>7</v>
      </c>
      <c r="B34" s="739" t="s">
        <v>400</v>
      </c>
      <c r="C34" s="740"/>
      <c r="D34" s="740"/>
      <c r="E34" s="740"/>
      <c r="F34" s="740"/>
      <c r="G34" s="740"/>
      <c r="H34" s="740"/>
      <c r="I34" s="740"/>
      <c r="J34" s="740"/>
      <c r="K34" s="740"/>
      <c r="L34" s="740"/>
      <c r="M34" s="740"/>
      <c r="N34" s="740"/>
      <c r="O34" s="740"/>
      <c r="P34" s="741"/>
      <c r="Q34" s="742">
        <v>4193</v>
      </c>
      <c r="R34" s="743"/>
      <c r="S34" s="743"/>
      <c r="T34" s="743"/>
      <c r="U34" s="743"/>
      <c r="V34" s="743">
        <v>4185</v>
      </c>
      <c r="W34" s="743"/>
      <c r="X34" s="743"/>
      <c r="Y34" s="743"/>
      <c r="Z34" s="743"/>
      <c r="AA34" s="743">
        <v>8</v>
      </c>
      <c r="AB34" s="743"/>
      <c r="AC34" s="743"/>
      <c r="AD34" s="743"/>
      <c r="AE34" s="744"/>
      <c r="AF34" s="820">
        <v>8</v>
      </c>
      <c r="AG34" s="743"/>
      <c r="AH34" s="743"/>
      <c r="AI34" s="743"/>
      <c r="AJ34" s="821"/>
      <c r="AK34" s="824">
        <v>1172</v>
      </c>
      <c r="AL34" s="825"/>
      <c r="AM34" s="825"/>
      <c r="AN34" s="825"/>
      <c r="AO34" s="825"/>
      <c r="AP34" s="825">
        <v>18934</v>
      </c>
      <c r="AQ34" s="825"/>
      <c r="AR34" s="825"/>
      <c r="AS34" s="825"/>
      <c r="AT34" s="825"/>
      <c r="AU34" s="825">
        <v>18518</v>
      </c>
      <c r="AV34" s="825"/>
      <c r="AW34" s="825"/>
      <c r="AX34" s="825"/>
      <c r="AY34" s="825"/>
      <c r="AZ34" s="826" t="s">
        <v>518</v>
      </c>
      <c r="BA34" s="826"/>
      <c r="BB34" s="826"/>
      <c r="BC34" s="826"/>
      <c r="BD34" s="826"/>
      <c r="BE34" s="822" t="s">
        <v>401</v>
      </c>
      <c r="BF34" s="822"/>
      <c r="BG34" s="822"/>
      <c r="BH34" s="822"/>
      <c r="BI34" s="823"/>
      <c r="BJ34" s="240"/>
      <c r="BK34" s="240"/>
      <c r="BL34" s="240"/>
      <c r="BM34" s="240"/>
      <c r="BN34" s="240"/>
      <c r="BO34" s="253"/>
      <c r="BP34" s="253"/>
      <c r="BQ34" s="250">
        <v>28</v>
      </c>
      <c r="BR34" s="251"/>
      <c r="BS34" s="753" t="s">
        <v>623</v>
      </c>
      <c r="BT34" s="754"/>
      <c r="BU34" s="754"/>
      <c r="BV34" s="754"/>
      <c r="BW34" s="754"/>
      <c r="BX34" s="754"/>
      <c r="BY34" s="754"/>
      <c r="BZ34" s="754"/>
      <c r="CA34" s="754"/>
      <c r="CB34" s="754"/>
      <c r="CC34" s="754"/>
      <c r="CD34" s="754"/>
      <c r="CE34" s="754"/>
      <c r="CF34" s="754"/>
      <c r="CG34" s="755"/>
      <c r="CH34" s="765">
        <v>209</v>
      </c>
      <c r="CI34" s="766"/>
      <c r="CJ34" s="766"/>
      <c r="CK34" s="766"/>
      <c r="CL34" s="767"/>
      <c r="CM34" s="765">
        <v>5353</v>
      </c>
      <c r="CN34" s="766"/>
      <c r="CO34" s="766"/>
      <c r="CP34" s="766"/>
      <c r="CQ34" s="767"/>
      <c r="CR34" s="765">
        <v>3267</v>
      </c>
      <c r="CS34" s="766"/>
      <c r="CT34" s="766"/>
      <c r="CU34" s="766"/>
      <c r="CV34" s="767"/>
      <c r="CW34" s="765" t="s">
        <v>518</v>
      </c>
      <c r="CX34" s="766"/>
      <c r="CY34" s="766"/>
      <c r="CZ34" s="766"/>
      <c r="DA34" s="767"/>
      <c r="DB34" s="765" t="s">
        <v>518</v>
      </c>
      <c r="DC34" s="766"/>
      <c r="DD34" s="766"/>
      <c r="DE34" s="766"/>
      <c r="DF34" s="767"/>
      <c r="DG34" s="765" t="s">
        <v>518</v>
      </c>
      <c r="DH34" s="766"/>
      <c r="DI34" s="766"/>
      <c r="DJ34" s="766"/>
      <c r="DK34" s="767"/>
      <c r="DL34" s="765" t="s">
        <v>518</v>
      </c>
      <c r="DM34" s="766"/>
      <c r="DN34" s="766"/>
      <c r="DO34" s="766"/>
      <c r="DP34" s="767"/>
      <c r="DQ34" s="765" t="s">
        <v>518</v>
      </c>
      <c r="DR34" s="766"/>
      <c r="DS34" s="766"/>
      <c r="DT34" s="766"/>
      <c r="DU34" s="767"/>
      <c r="DV34" s="768">
        <v>0.45300000000000001</v>
      </c>
      <c r="DW34" s="751"/>
      <c r="DX34" s="751"/>
      <c r="DY34" s="751"/>
      <c r="DZ34" s="752"/>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20"/>
      <c r="AG35" s="743"/>
      <c r="AH35" s="743"/>
      <c r="AI35" s="743"/>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40"/>
      <c r="BK35" s="240"/>
      <c r="BL35" s="240"/>
      <c r="BM35" s="240"/>
      <c r="BN35" s="240"/>
      <c r="BO35" s="253"/>
      <c r="BP35" s="253"/>
      <c r="BQ35" s="250">
        <v>29</v>
      </c>
      <c r="BR35" s="251"/>
      <c r="BS35" s="753" t="s">
        <v>624</v>
      </c>
      <c r="BT35" s="754"/>
      <c r="BU35" s="754"/>
      <c r="BV35" s="754"/>
      <c r="BW35" s="754"/>
      <c r="BX35" s="754"/>
      <c r="BY35" s="754"/>
      <c r="BZ35" s="754"/>
      <c r="CA35" s="754"/>
      <c r="CB35" s="754"/>
      <c r="CC35" s="754"/>
      <c r="CD35" s="754"/>
      <c r="CE35" s="754"/>
      <c r="CF35" s="754"/>
      <c r="CG35" s="755"/>
      <c r="CH35" s="765">
        <v>522</v>
      </c>
      <c r="CI35" s="766"/>
      <c r="CJ35" s="766"/>
      <c r="CK35" s="766"/>
      <c r="CL35" s="767"/>
      <c r="CM35" s="765">
        <v>1560</v>
      </c>
      <c r="CN35" s="766"/>
      <c r="CO35" s="766"/>
      <c r="CP35" s="766"/>
      <c r="CQ35" s="767"/>
      <c r="CR35" s="765">
        <v>96</v>
      </c>
      <c r="CS35" s="766"/>
      <c r="CT35" s="766"/>
      <c r="CU35" s="766"/>
      <c r="CV35" s="767"/>
      <c r="CW35" s="765">
        <v>100</v>
      </c>
      <c r="CX35" s="766"/>
      <c r="CY35" s="766"/>
      <c r="CZ35" s="766"/>
      <c r="DA35" s="767"/>
      <c r="DB35" s="765" t="s">
        <v>518</v>
      </c>
      <c r="DC35" s="766"/>
      <c r="DD35" s="766"/>
      <c r="DE35" s="766"/>
      <c r="DF35" s="767"/>
      <c r="DG35" s="765" t="s">
        <v>518</v>
      </c>
      <c r="DH35" s="766"/>
      <c r="DI35" s="766"/>
      <c r="DJ35" s="766"/>
      <c r="DK35" s="767"/>
      <c r="DL35" s="765" t="s">
        <v>518</v>
      </c>
      <c r="DM35" s="766"/>
      <c r="DN35" s="766"/>
      <c r="DO35" s="766"/>
      <c r="DP35" s="767"/>
      <c r="DQ35" s="765" t="s">
        <v>518</v>
      </c>
      <c r="DR35" s="766"/>
      <c r="DS35" s="766"/>
      <c r="DT35" s="766"/>
      <c r="DU35" s="767"/>
      <c r="DV35" s="768">
        <v>0.19500000000000001</v>
      </c>
      <c r="DW35" s="751"/>
      <c r="DX35" s="751"/>
      <c r="DY35" s="751"/>
      <c r="DZ35" s="752"/>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20"/>
      <c r="AG36" s="743"/>
      <c r="AH36" s="743"/>
      <c r="AI36" s="743"/>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0"/>
      <c r="BK36" s="240"/>
      <c r="BL36" s="240"/>
      <c r="BM36" s="240"/>
      <c r="BN36" s="240"/>
      <c r="BO36" s="253"/>
      <c r="BP36" s="253"/>
      <c r="BQ36" s="250">
        <v>30</v>
      </c>
      <c r="BR36" s="251"/>
      <c r="BS36" s="753" t="s">
        <v>625</v>
      </c>
      <c r="BT36" s="754"/>
      <c r="BU36" s="754"/>
      <c r="BV36" s="754"/>
      <c r="BW36" s="754"/>
      <c r="BX36" s="754"/>
      <c r="BY36" s="754"/>
      <c r="BZ36" s="754"/>
      <c r="CA36" s="754"/>
      <c r="CB36" s="754"/>
      <c r="CC36" s="754"/>
      <c r="CD36" s="754"/>
      <c r="CE36" s="754"/>
      <c r="CF36" s="754"/>
      <c r="CG36" s="755"/>
      <c r="CH36" s="765">
        <v>422</v>
      </c>
      <c r="CI36" s="766"/>
      <c r="CJ36" s="766"/>
      <c r="CK36" s="766"/>
      <c r="CL36" s="767"/>
      <c r="CM36" s="765">
        <v>56991</v>
      </c>
      <c r="CN36" s="766"/>
      <c r="CO36" s="766"/>
      <c r="CP36" s="766"/>
      <c r="CQ36" s="767"/>
      <c r="CR36" s="765">
        <v>14333</v>
      </c>
      <c r="CS36" s="766"/>
      <c r="CT36" s="766"/>
      <c r="CU36" s="766"/>
      <c r="CV36" s="767"/>
      <c r="CW36" s="765" t="s">
        <v>518</v>
      </c>
      <c r="CX36" s="766"/>
      <c r="CY36" s="766"/>
      <c r="CZ36" s="766"/>
      <c r="DA36" s="767"/>
      <c r="DB36" s="765" t="s">
        <v>518</v>
      </c>
      <c r="DC36" s="766"/>
      <c r="DD36" s="766"/>
      <c r="DE36" s="766"/>
      <c r="DF36" s="767"/>
      <c r="DG36" s="765" t="s">
        <v>518</v>
      </c>
      <c r="DH36" s="766"/>
      <c r="DI36" s="766"/>
      <c r="DJ36" s="766"/>
      <c r="DK36" s="767"/>
      <c r="DL36" s="765" t="s">
        <v>518</v>
      </c>
      <c r="DM36" s="766"/>
      <c r="DN36" s="766"/>
      <c r="DO36" s="766"/>
      <c r="DP36" s="767"/>
      <c r="DQ36" s="765" t="s">
        <v>518</v>
      </c>
      <c r="DR36" s="766"/>
      <c r="DS36" s="766"/>
      <c r="DT36" s="766"/>
      <c r="DU36" s="767"/>
      <c r="DV36" s="768">
        <v>0.27400000000000002</v>
      </c>
      <c r="DW36" s="751"/>
      <c r="DX36" s="751"/>
      <c r="DY36" s="751"/>
      <c r="DZ36" s="752"/>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20"/>
      <c r="AG37" s="743"/>
      <c r="AH37" s="743"/>
      <c r="AI37" s="743"/>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0"/>
      <c r="BK37" s="240"/>
      <c r="BL37" s="240"/>
      <c r="BM37" s="240"/>
      <c r="BN37" s="240"/>
      <c r="BO37" s="253"/>
      <c r="BP37" s="253"/>
      <c r="BQ37" s="250">
        <v>31</v>
      </c>
      <c r="BR37" s="251"/>
      <c r="BS37" s="753" t="s">
        <v>626</v>
      </c>
      <c r="BT37" s="754"/>
      <c r="BU37" s="754"/>
      <c r="BV37" s="754"/>
      <c r="BW37" s="754"/>
      <c r="BX37" s="754"/>
      <c r="BY37" s="754"/>
      <c r="BZ37" s="754"/>
      <c r="CA37" s="754"/>
      <c r="CB37" s="754"/>
      <c r="CC37" s="754"/>
      <c r="CD37" s="754"/>
      <c r="CE37" s="754"/>
      <c r="CF37" s="754"/>
      <c r="CG37" s="755"/>
      <c r="CH37" s="765">
        <v>559</v>
      </c>
      <c r="CI37" s="766"/>
      <c r="CJ37" s="766"/>
      <c r="CK37" s="766"/>
      <c r="CL37" s="767"/>
      <c r="CM37" s="765">
        <v>27649</v>
      </c>
      <c r="CN37" s="766"/>
      <c r="CO37" s="766"/>
      <c r="CP37" s="766"/>
      <c r="CQ37" s="767"/>
      <c r="CR37" s="765">
        <v>8727</v>
      </c>
      <c r="CS37" s="766"/>
      <c r="CT37" s="766"/>
      <c r="CU37" s="766"/>
      <c r="CV37" s="767"/>
      <c r="CW37" s="765" t="s">
        <v>518</v>
      </c>
      <c r="CX37" s="766"/>
      <c r="CY37" s="766"/>
      <c r="CZ37" s="766"/>
      <c r="DA37" s="767"/>
      <c r="DB37" s="765" t="s">
        <v>518</v>
      </c>
      <c r="DC37" s="766"/>
      <c r="DD37" s="766"/>
      <c r="DE37" s="766"/>
      <c r="DF37" s="767"/>
      <c r="DG37" s="765" t="s">
        <v>518</v>
      </c>
      <c r="DH37" s="766"/>
      <c r="DI37" s="766"/>
      <c r="DJ37" s="766"/>
      <c r="DK37" s="767"/>
      <c r="DL37" s="765" t="s">
        <v>518</v>
      </c>
      <c r="DM37" s="766"/>
      <c r="DN37" s="766"/>
      <c r="DO37" s="766"/>
      <c r="DP37" s="767"/>
      <c r="DQ37" s="765" t="s">
        <v>518</v>
      </c>
      <c r="DR37" s="766"/>
      <c r="DS37" s="766"/>
      <c r="DT37" s="766"/>
      <c r="DU37" s="767"/>
      <c r="DV37" s="768">
        <v>0.33300000000000002</v>
      </c>
      <c r="DW37" s="751"/>
      <c r="DX37" s="751"/>
      <c r="DY37" s="751"/>
      <c r="DZ37" s="752"/>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20"/>
      <c r="AG38" s="743"/>
      <c r="AH38" s="743"/>
      <c r="AI38" s="743"/>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0"/>
      <c r="BK38" s="240"/>
      <c r="BL38" s="240"/>
      <c r="BM38" s="240"/>
      <c r="BN38" s="240"/>
      <c r="BO38" s="253"/>
      <c r="BP38" s="253"/>
      <c r="BQ38" s="250">
        <v>32</v>
      </c>
      <c r="BR38" s="251"/>
      <c r="BS38" s="753" t="s">
        <v>627</v>
      </c>
      <c r="BT38" s="754"/>
      <c r="BU38" s="754"/>
      <c r="BV38" s="754"/>
      <c r="BW38" s="754"/>
      <c r="BX38" s="754"/>
      <c r="BY38" s="754"/>
      <c r="BZ38" s="754"/>
      <c r="CA38" s="754"/>
      <c r="CB38" s="754"/>
      <c r="CC38" s="754"/>
      <c r="CD38" s="754"/>
      <c r="CE38" s="754"/>
      <c r="CF38" s="754"/>
      <c r="CG38" s="755"/>
      <c r="CH38" s="765">
        <v>57</v>
      </c>
      <c r="CI38" s="766"/>
      <c r="CJ38" s="766"/>
      <c r="CK38" s="766"/>
      <c r="CL38" s="767"/>
      <c r="CM38" s="765">
        <v>272</v>
      </c>
      <c r="CN38" s="766"/>
      <c r="CO38" s="766"/>
      <c r="CP38" s="766"/>
      <c r="CQ38" s="767"/>
      <c r="CR38" s="765">
        <v>25</v>
      </c>
      <c r="CS38" s="766"/>
      <c r="CT38" s="766"/>
      <c r="CU38" s="766"/>
      <c r="CV38" s="767"/>
      <c r="CW38" s="765" t="s">
        <v>518</v>
      </c>
      <c r="CX38" s="766"/>
      <c r="CY38" s="766"/>
      <c r="CZ38" s="766"/>
      <c r="DA38" s="767"/>
      <c r="DB38" s="765" t="s">
        <v>518</v>
      </c>
      <c r="DC38" s="766"/>
      <c r="DD38" s="766"/>
      <c r="DE38" s="766"/>
      <c r="DF38" s="767"/>
      <c r="DG38" s="765" t="s">
        <v>518</v>
      </c>
      <c r="DH38" s="766"/>
      <c r="DI38" s="766"/>
      <c r="DJ38" s="766"/>
      <c r="DK38" s="767"/>
      <c r="DL38" s="765" t="s">
        <v>518</v>
      </c>
      <c r="DM38" s="766"/>
      <c r="DN38" s="766"/>
      <c r="DO38" s="766"/>
      <c r="DP38" s="767"/>
      <c r="DQ38" s="765" t="s">
        <v>518</v>
      </c>
      <c r="DR38" s="766"/>
      <c r="DS38" s="766"/>
      <c r="DT38" s="766"/>
      <c r="DU38" s="767"/>
      <c r="DV38" s="770">
        <v>0.25</v>
      </c>
      <c r="DW38" s="751"/>
      <c r="DX38" s="751"/>
      <c r="DY38" s="751"/>
      <c r="DZ38" s="752"/>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20"/>
      <c r="AG39" s="743"/>
      <c r="AH39" s="743"/>
      <c r="AI39" s="743"/>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0"/>
      <c r="BK39" s="240"/>
      <c r="BL39" s="240"/>
      <c r="BM39" s="240"/>
      <c r="BN39" s="240"/>
      <c r="BO39" s="253"/>
      <c r="BP39" s="253"/>
      <c r="BQ39" s="250">
        <v>33</v>
      </c>
      <c r="BR39" s="251" t="s">
        <v>585</v>
      </c>
      <c r="BS39" s="753" t="s">
        <v>628</v>
      </c>
      <c r="BT39" s="754"/>
      <c r="BU39" s="754"/>
      <c r="BV39" s="754"/>
      <c r="BW39" s="754"/>
      <c r="BX39" s="754"/>
      <c r="BY39" s="754"/>
      <c r="BZ39" s="754"/>
      <c r="CA39" s="754"/>
      <c r="CB39" s="754"/>
      <c r="CC39" s="754"/>
      <c r="CD39" s="754"/>
      <c r="CE39" s="754"/>
      <c r="CF39" s="754"/>
      <c r="CG39" s="755"/>
      <c r="CH39" s="765">
        <v>-242</v>
      </c>
      <c r="CI39" s="766"/>
      <c r="CJ39" s="766"/>
      <c r="CK39" s="766"/>
      <c r="CL39" s="767"/>
      <c r="CM39" s="765">
        <v>35534</v>
      </c>
      <c r="CN39" s="766"/>
      <c r="CO39" s="766"/>
      <c r="CP39" s="766"/>
      <c r="CQ39" s="767"/>
      <c r="CR39" s="765">
        <v>35328</v>
      </c>
      <c r="CS39" s="766"/>
      <c r="CT39" s="766"/>
      <c r="CU39" s="766"/>
      <c r="CV39" s="767"/>
      <c r="CW39" s="765">
        <v>6645</v>
      </c>
      <c r="CX39" s="766"/>
      <c r="CY39" s="766"/>
      <c r="CZ39" s="766"/>
      <c r="DA39" s="767"/>
      <c r="DB39" s="765">
        <v>1583</v>
      </c>
      <c r="DC39" s="766"/>
      <c r="DD39" s="766"/>
      <c r="DE39" s="766"/>
      <c r="DF39" s="767"/>
      <c r="DG39" s="765" t="s">
        <v>518</v>
      </c>
      <c r="DH39" s="766"/>
      <c r="DI39" s="766"/>
      <c r="DJ39" s="766"/>
      <c r="DK39" s="767"/>
      <c r="DL39" s="765" t="s">
        <v>518</v>
      </c>
      <c r="DM39" s="766"/>
      <c r="DN39" s="766"/>
      <c r="DO39" s="766"/>
      <c r="DP39" s="767"/>
      <c r="DQ39" s="765" t="s">
        <v>518</v>
      </c>
      <c r="DR39" s="766"/>
      <c r="DS39" s="766"/>
      <c r="DT39" s="766"/>
      <c r="DU39" s="767"/>
      <c r="DV39" s="770">
        <v>1</v>
      </c>
      <c r="DW39" s="751"/>
      <c r="DX39" s="751"/>
      <c r="DY39" s="751"/>
      <c r="DZ39" s="752"/>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20"/>
      <c r="AG40" s="743"/>
      <c r="AH40" s="743"/>
      <c r="AI40" s="743"/>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0"/>
      <c r="BK40" s="240"/>
      <c r="BL40" s="240"/>
      <c r="BM40" s="240"/>
      <c r="BN40" s="240"/>
      <c r="BO40" s="253"/>
      <c r="BP40" s="253"/>
      <c r="BQ40" s="250">
        <v>34</v>
      </c>
      <c r="BR40" s="251" t="s">
        <v>585</v>
      </c>
      <c r="BS40" s="753" t="s">
        <v>629</v>
      </c>
      <c r="BT40" s="754"/>
      <c r="BU40" s="754"/>
      <c r="BV40" s="754"/>
      <c r="BW40" s="754"/>
      <c r="BX40" s="754"/>
      <c r="BY40" s="754"/>
      <c r="BZ40" s="754"/>
      <c r="CA40" s="754"/>
      <c r="CB40" s="754"/>
      <c r="CC40" s="754"/>
      <c r="CD40" s="754"/>
      <c r="CE40" s="754"/>
      <c r="CF40" s="754"/>
      <c r="CG40" s="755"/>
      <c r="CH40" s="765">
        <v>58</v>
      </c>
      <c r="CI40" s="766"/>
      <c r="CJ40" s="766"/>
      <c r="CK40" s="766"/>
      <c r="CL40" s="767"/>
      <c r="CM40" s="765">
        <v>20539</v>
      </c>
      <c r="CN40" s="766"/>
      <c r="CO40" s="766"/>
      <c r="CP40" s="766"/>
      <c r="CQ40" s="767"/>
      <c r="CR40" s="765">
        <v>25363</v>
      </c>
      <c r="CS40" s="766"/>
      <c r="CT40" s="766"/>
      <c r="CU40" s="766"/>
      <c r="CV40" s="767"/>
      <c r="CW40" s="765">
        <v>13052</v>
      </c>
      <c r="CX40" s="766"/>
      <c r="CY40" s="766"/>
      <c r="CZ40" s="766"/>
      <c r="DA40" s="767"/>
      <c r="DB40" s="765" t="s">
        <v>518</v>
      </c>
      <c r="DC40" s="766"/>
      <c r="DD40" s="766"/>
      <c r="DE40" s="766"/>
      <c r="DF40" s="767"/>
      <c r="DG40" s="765" t="s">
        <v>518</v>
      </c>
      <c r="DH40" s="766"/>
      <c r="DI40" s="766"/>
      <c r="DJ40" s="766"/>
      <c r="DK40" s="767"/>
      <c r="DL40" s="765" t="s">
        <v>518</v>
      </c>
      <c r="DM40" s="766"/>
      <c r="DN40" s="766"/>
      <c r="DO40" s="766"/>
      <c r="DP40" s="767"/>
      <c r="DQ40" s="765" t="s">
        <v>518</v>
      </c>
      <c r="DR40" s="766"/>
      <c r="DS40" s="766"/>
      <c r="DT40" s="766"/>
      <c r="DU40" s="767"/>
      <c r="DV40" s="770">
        <v>1</v>
      </c>
      <c r="DW40" s="751"/>
      <c r="DX40" s="751"/>
      <c r="DY40" s="751"/>
      <c r="DZ40" s="752"/>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20"/>
      <c r="AG41" s="743"/>
      <c r="AH41" s="743"/>
      <c r="AI41" s="743"/>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0"/>
      <c r="BK41" s="240"/>
      <c r="BL41" s="240"/>
      <c r="BM41" s="240"/>
      <c r="BN41" s="240"/>
      <c r="BO41" s="253"/>
      <c r="BP41" s="253"/>
      <c r="BQ41" s="250">
        <v>35</v>
      </c>
      <c r="BR41" s="251" t="s">
        <v>585</v>
      </c>
      <c r="BS41" s="753" t="s">
        <v>630</v>
      </c>
      <c r="BT41" s="754"/>
      <c r="BU41" s="754"/>
      <c r="BV41" s="754"/>
      <c r="BW41" s="754"/>
      <c r="BX41" s="754"/>
      <c r="BY41" s="754"/>
      <c r="BZ41" s="754"/>
      <c r="CA41" s="754"/>
      <c r="CB41" s="754"/>
      <c r="CC41" s="754"/>
      <c r="CD41" s="754"/>
      <c r="CE41" s="754"/>
      <c r="CF41" s="754"/>
      <c r="CG41" s="755"/>
      <c r="CH41" s="765">
        <v>-177</v>
      </c>
      <c r="CI41" s="766"/>
      <c r="CJ41" s="766"/>
      <c r="CK41" s="766"/>
      <c r="CL41" s="767"/>
      <c r="CM41" s="765">
        <v>226</v>
      </c>
      <c r="CN41" s="766"/>
      <c r="CO41" s="766"/>
      <c r="CP41" s="766"/>
      <c r="CQ41" s="767"/>
      <c r="CR41" s="765">
        <v>302</v>
      </c>
      <c r="CS41" s="766"/>
      <c r="CT41" s="766"/>
      <c r="CU41" s="766"/>
      <c r="CV41" s="767"/>
      <c r="CW41" s="765">
        <v>141</v>
      </c>
      <c r="CX41" s="766"/>
      <c r="CY41" s="766"/>
      <c r="CZ41" s="766"/>
      <c r="DA41" s="767"/>
      <c r="DB41" s="765">
        <v>867</v>
      </c>
      <c r="DC41" s="766"/>
      <c r="DD41" s="766"/>
      <c r="DE41" s="766"/>
      <c r="DF41" s="767"/>
      <c r="DG41" s="765" t="s">
        <v>518</v>
      </c>
      <c r="DH41" s="766"/>
      <c r="DI41" s="766"/>
      <c r="DJ41" s="766"/>
      <c r="DK41" s="767"/>
      <c r="DL41" s="765">
        <v>607</v>
      </c>
      <c r="DM41" s="766"/>
      <c r="DN41" s="766"/>
      <c r="DO41" s="766"/>
      <c r="DP41" s="767"/>
      <c r="DQ41" s="765">
        <v>547</v>
      </c>
      <c r="DR41" s="766"/>
      <c r="DS41" s="766"/>
      <c r="DT41" s="766"/>
      <c r="DU41" s="767"/>
      <c r="DV41" s="768">
        <v>0.64700000000000002</v>
      </c>
      <c r="DW41" s="751"/>
      <c r="DX41" s="751"/>
      <c r="DY41" s="751"/>
      <c r="DZ41" s="752"/>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20"/>
      <c r="AG42" s="743"/>
      <c r="AH42" s="743"/>
      <c r="AI42" s="743"/>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0"/>
      <c r="BK42" s="240"/>
      <c r="BL42" s="240"/>
      <c r="BM42" s="240"/>
      <c r="BN42" s="240"/>
      <c r="BO42" s="253"/>
      <c r="BP42" s="253"/>
      <c r="BQ42" s="250">
        <v>36</v>
      </c>
      <c r="BR42" s="251"/>
      <c r="BS42" s="753" t="s">
        <v>631</v>
      </c>
      <c r="BT42" s="754"/>
      <c r="BU42" s="754"/>
      <c r="BV42" s="754"/>
      <c r="BW42" s="754"/>
      <c r="BX42" s="754"/>
      <c r="BY42" s="754"/>
      <c r="BZ42" s="754"/>
      <c r="CA42" s="754"/>
      <c r="CB42" s="754"/>
      <c r="CC42" s="754"/>
      <c r="CD42" s="754"/>
      <c r="CE42" s="754"/>
      <c r="CF42" s="754"/>
      <c r="CG42" s="755"/>
      <c r="CH42" s="765">
        <v>-20</v>
      </c>
      <c r="CI42" s="766"/>
      <c r="CJ42" s="766"/>
      <c r="CK42" s="766"/>
      <c r="CL42" s="767"/>
      <c r="CM42" s="765">
        <v>320</v>
      </c>
      <c r="CN42" s="766"/>
      <c r="CO42" s="766"/>
      <c r="CP42" s="766"/>
      <c r="CQ42" s="767"/>
      <c r="CR42" s="765">
        <v>90</v>
      </c>
      <c r="CS42" s="766"/>
      <c r="CT42" s="766"/>
      <c r="CU42" s="766"/>
      <c r="CV42" s="767"/>
      <c r="CW42" s="765">
        <v>304</v>
      </c>
      <c r="CX42" s="766"/>
      <c r="CY42" s="766"/>
      <c r="CZ42" s="766"/>
      <c r="DA42" s="767"/>
      <c r="DB42" s="765" t="s">
        <v>518</v>
      </c>
      <c r="DC42" s="766"/>
      <c r="DD42" s="766"/>
      <c r="DE42" s="766"/>
      <c r="DF42" s="767"/>
      <c r="DG42" s="765" t="s">
        <v>518</v>
      </c>
      <c r="DH42" s="766"/>
      <c r="DI42" s="766"/>
      <c r="DJ42" s="766"/>
      <c r="DK42" s="767"/>
      <c r="DL42" s="765" t="s">
        <v>518</v>
      </c>
      <c r="DM42" s="766"/>
      <c r="DN42" s="766"/>
      <c r="DO42" s="766"/>
      <c r="DP42" s="767"/>
      <c r="DQ42" s="765" t="s">
        <v>518</v>
      </c>
      <c r="DR42" s="766"/>
      <c r="DS42" s="766"/>
      <c r="DT42" s="766"/>
      <c r="DU42" s="767"/>
      <c r="DV42" s="768">
        <v>0.47199999999999998</v>
      </c>
      <c r="DW42" s="751"/>
      <c r="DX42" s="751"/>
      <c r="DY42" s="751"/>
      <c r="DZ42" s="752"/>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20"/>
      <c r="AG43" s="743"/>
      <c r="AH43" s="743"/>
      <c r="AI43" s="743"/>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0"/>
      <c r="BK43" s="240"/>
      <c r="BL43" s="240"/>
      <c r="BM43" s="240"/>
      <c r="BN43" s="240"/>
      <c r="BO43" s="253"/>
      <c r="BP43" s="253"/>
      <c r="BQ43" s="250">
        <v>37</v>
      </c>
      <c r="BR43" s="251"/>
      <c r="BS43" s="753" t="s">
        <v>632</v>
      </c>
      <c r="BT43" s="754"/>
      <c r="BU43" s="754"/>
      <c r="BV43" s="754"/>
      <c r="BW43" s="754"/>
      <c r="BX43" s="754"/>
      <c r="BY43" s="754"/>
      <c r="BZ43" s="754"/>
      <c r="CA43" s="754"/>
      <c r="CB43" s="754"/>
      <c r="CC43" s="754"/>
      <c r="CD43" s="754"/>
      <c r="CE43" s="754"/>
      <c r="CF43" s="754"/>
      <c r="CG43" s="755"/>
      <c r="CH43" s="765">
        <v>16</v>
      </c>
      <c r="CI43" s="766"/>
      <c r="CJ43" s="766"/>
      <c r="CK43" s="766"/>
      <c r="CL43" s="767"/>
      <c r="CM43" s="765">
        <v>65</v>
      </c>
      <c r="CN43" s="766"/>
      <c r="CO43" s="766"/>
      <c r="CP43" s="766"/>
      <c r="CQ43" s="767"/>
      <c r="CR43" s="765">
        <v>5</v>
      </c>
      <c r="CS43" s="766"/>
      <c r="CT43" s="766"/>
      <c r="CU43" s="766"/>
      <c r="CV43" s="767"/>
      <c r="CW43" s="765" t="s">
        <v>518</v>
      </c>
      <c r="CX43" s="766"/>
      <c r="CY43" s="766"/>
      <c r="CZ43" s="766"/>
      <c r="DA43" s="767"/>
      <c r="DB43" s="765" t="s">
        <v>518</v>
      </c>
      <c r="DC43" s="766"/>
      <c r="DD43" s="766"/>
      <c r="DE43" s="766"/>
      <c r="DF43" s="767"/>
      <c r="DG43" s="765" t="s">
        <v>518</v>
      </c>
      <c r="DH43" s="766"/>
      <c r="DI43" s="766"/>
      <c r="DJ43" s="766"/>
      <c r="DK43" s="767"/>
      <c r="DL43" s="765" t="s">
        <v>518</v>
      </c>
      <c r="DM43" s="766"/>
      <c r="DN43" s="766"/>
      <c r="DO43" s="766"/>
      <c r="DP43" s="767"/>
      <c r="DQ43" s="765" t="s">
        <v>518</v>
      </c>
      <c r="DR43" s="766"/>
      <c r="DS43" s="766"/>
      <c r="DT43" s="766"/>
      <c r="DU43" s="767"/>
      <c r="DV43" s="770">
        <v>0.25</v>
      </c>
      <c r="DW43" s="751"/>
      <c r="DX43" s="751"/>
      <c r="DY43" s="751"/>
      <c r="DZ43" s="752"/>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20"/>
      <c r="AG44" s="743"/>
      <c r="AH44" s="743"/>
      <c r="AI44" s="743"/>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0"/>
      <c r="BK44" s="240"/>
      <c r="BL44" s="240"/>
      <c r="BM44" s="240"/>
      <c r="BN44" s="240"/>
      <c r="BO44" s="253"/>
      <c r="BP44" s="253"/>
      <c r="BQ44" s="250">
        <v>38</v>
      </c>
      <c r="BR44" s="251"/>
      <c r="BS44" s="753" t="s">
        <v>633</v>
      </c>
      <c r="BT44" s="754"/>
      <c r="BU44" s="754"/>
      <c r="BV44" s="754"/>
      <c r="BW44" s="754"/>
      <c r="BX44" s="754"/>
      <c r="BY44" s="754"/>
      <c r="BZ44" s="754"/>
      <c r="CA44" s="754"/>
      <c r="CB44" s="754"/>
      <c r="CC44" s="754"/>
      <c r="CD44" s="754"/>
      <c r="CE44" s="754"/>
      <c r="CF44" s="754"/>
      <c r="CG44" s="755"/>
      <c r="CH44" s="765">
        <v>-71</v>
      </c>
      <c r="CI44" s="766"/>
      <c r="CJ44" s="766"/>
      <c r="CK44" s="766"/>
      <c r="CL44" s="767"/>
      <c r="CM44" s="765">
        <v>466</v>
      </c>
      <c r="CN44" s="766"/>
      <c r="CO44" s="766"/>
      <c r="CP44" s="766"/>
      <c r="CQ44" s="767"/>
      <c r="CR44" s="765">
        <v>5</v>
      </c>
      <c r="CS44" s="766"/>
      <c r="CT44" s="766"/>
      <c r="CU44" s="766"/>
      <c r="CV44" s="767"/>
      <c r="CW44" s="765">
        <v>3</v>
      </c>
      <c r="CX44" s="766"/>
      <c r="CY44" s="766"/>
      <c r="CZ44" s="766"/>
      <c r="DA44" s="767"/>
      <c r="DB44" s="765" t="s">
        <v>518</v>
      </c>
      <c r="DC44" s="766"/>
      <c r="DD44" s="766"/>
      <c r="DE44" s="766"/>
      <c r="DF44" s="767"/>
      <c r="DG44" s="765" t="s">
        <v>518</v>
      </c>
      <c r="DH44" s="766"/>
      <c r="DI44" s="766"/>
      <c r="DJ44" s="766"/>
      <c r="DK44" s="767"/>
      <c r="DL44" s="765" t="s">
        <v>518</v>
      </c>
      <c r="DM44" s="766"/>
      <c r="DN44" s="766"/>
      <c r="DO44" s="766"/>
      <c r="DP44" s="767"/>
      <c r="DQ44" s="765" t="s">
        <v>518</v>
      </c>
      <c r="DR44" s="766"/>
      <c r="DS44" s="766"/>
      <c r="DT44" s="766"/>
      <c r="DU44" s="767"/>
      <c r="DV44" s="768">
        <v>3.6999999999999998E-2</v>
      </c>
      <c r="DW44" s="751"/>
      <c r="DX44" s="751"/>
      <c r="DY44" s="751"/>
      <c r="DZ44" s="752"/>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20"/>
      <c r="AG45" s="743"/>
      <c r="AH45" s="743"/>
      <c r="AI45" s="743"/>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0"/>
      <c r="BK45" s="240"/>
      <c r="BL45" s="240"/>
      <c r="BM45" s="240"/>
      <c r="BN45" s="240"/>
      <c r="BO45" s="253"/>
      <c r="BP45" s="253"/>
      <c r="BQ45" s="250">
        <v>39</v>
      </c>
      <c r="BR45" s="251"/>
      <c r="BS45" s="753" t="s">
        <v>634</v>
      </c>
      <c r="BT45" s="754"/>
      <c r="BU45" s="754"/>
      <c r="BV45" s="754"/>
      <c r="BW45" s="754"/>
      <c r="BX45" s="754"/>
      <c r="BY45" s="754"/>
      <c r="BZ45" s="754"/>
      <c r="CA45" s="754"/>
      <c r="CB45" s="754"/>
      <c r="CC45" s="754"/>
      <c r="CD45" s="754"/>
      <c r="CE45" s="754"/>
      <c r="CF45" s="754"/>
      <c r="CG45" s="755"/>
      <c r="CH45" s="765">
        <v>-3</v>
      </c>
      <c r="CI45" s="766"/>
      <c r="CJ45" s="766"/>
      <c r="CK45" s="766"/>
      <c r="CL45" s="767"/>
      <c r="CM45" s="765">
        <v>588</v>
      </c>
      <c r="CN45" s="766"/>
      <c r="CO45" s="766"/>
      <c r="CP45" s="766"/>
      <c r="CQ45" s="767"/>
      <c r="CR45" s="765">
        <v>20</v>
      </c>
      <c r="CS45" s="766"/>
      <c r="CT45" s="766"/>
      <c r="CU45" s="766"/>
      <c r="CV45" s="767"/>
      <c r="CW45" s="765">
        <v>5</v>
      </c>
      <c r="CX45" s="766"/>
      <c r="CY45" s="766"/>
      <c r="CZ45" s="766"/>
      <c r="DA45" s="767"/>
      <c r="DB45" s="765" t="s">
        <v>518</v>
      </c>
      <c r="DC45" s="766"/>
      <c r="DD45" s="766"/>
      <c r="DE45" s="766"/>
      <c r="DF45" s="767"/>
      <c r="DG45" s="765" t="s">
        <v>518</v>
      </c>
      <c r="DH45" s="766"/>
      <c r="DI45" s="766"/>
      <c r="DJ45" s="766"/>
      <c r="DK45" s="767"/>
      <c r="DL45" s="765" t="s">
        <v>518</v>
      </c>
      <c r="DM45" s="766"/>
      <c r="DN45" s="766"/>
      <c r="DO45" s="766"/>
      <c r="DP45" s="767"/>
      <c r="DQ45" s="765" t="s">
        <v>518</v>
      </c>
      <c r="DR45" s="766"/>
      <c r="DS45" s="766"/>
      <c r="DT45" s="766"/>
      <c r="DU45" s="767"/>
      <c r="DV45" s="768">
        <v>7.0999999999999994E-2</v>
      </c>
      <c r="DW45" s="751"/>
      <c r="DX45" s="751"/>
      <c r="DY45" s="751"/>
      <c r="DZ45" s="752"/>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20"/>
      <c r="AG46" s="743"/>
      <c r="AH46" s="743"/>
      <c r="AI46" s="743"/>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0"/>
      <c r="BK46" s="240"/>
      <c r="BL46" s="240"/>
      <c r="BM46" s="240"/>
      <c r="BN46" s="240"/>
      <c r="BO46" s="253"/>
      <c r="BP46" s="253"/>
      <c r="BQ46" s="250">
        <v>40</v>
      </c>
      <c r="BR46" s="251"/>
      <c r="BS46" s="753"/>
      <c r="BT46" s="754"/>
      <c r="BU46" s="754"/>
      <c r="BV46" s="754"/>
      <c r="BW46" s="754"/>
      <c r="BX46" s="754"/>
      <c r="BY46" s="754"/>
      <c r="BZ46" s="754"/>
      <c r="CA46" s="754"/>
      <c r="CB46" s="754"/>
      <c r="CC46" s="754"/>
      <c r="CD46" s="754"/>
      <c r="CE46" s="754"/>
      <c r="CF46" s="754"/>
      <c r="CG46" s="755"/>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827"/>
      <c r="DW46" s="751"/>
      <c r="DX46" s="751"/>
      <c r="DY46" s="751"/>
      <c r="DZ46" s="752"/>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20"/>
      <c r="AG47" s="743"/>
      <c r="AH47" s="743"/>
      <c r="AI47" s="743"/>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0"/>
      <c r="BK47" s="240"/>
      <c r="BL47" s="240"/>
      <c r="BM47" s="240"/>
      <c r="BN47" s="240"/>
      <c r="BO47" s="253"/>
      <c r="BP47" s="253"/>
      <c r="BQ47" s="250">
        <v>41</v>
      </c>
      <c r="BR47" s="251"/>
      <c r="BS47" s="753"/>
      <c r="BT47" s="754"/>
      <c r="BU47" s="754"/>
      <c r="BV47" s="754"/>
      <c r="BW47" s="754"/>
      <c r="BX47" s="754"/>
      <c r="BY47" s="754"/>
      <c r="BZ47" s="754"/>
      <c r="CA47" s="754"/>
      <c r="CB47" s="754"/>
      <c r="CC47" s="754"/>
      <c r="CD47" s="754"/>
      <c r="CE47" s="754"/>
      <c r="CF47" s="754"/>
      <c r="CG47" s="755"/>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827"/>
      <c r="DW47" s="751"/>
      <c r="DX47" s="751"/>
      <c r="DY47" s="751"/>
      <c r="DZ47" s="752"/>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20"/>
      <c r="AG48" s="743"/>
      <c r="AH48" s="743"/>
      <c r="AI48" s="743"/>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0"/>
      <c r="BK48" s="240"/>
      <c r="BL48" s="240"/>
      <c r="BM48" s="240"/>
      <c r="BN48" s="240"/>
      <c r="BO48" s="253"/>
      <c r="BP48" s="253"/>
      <c r="BQ48" s="250">
        <v>42</v>
      </c>
      <c r="BR48" s="251"/>
      <c r="BS48" s="753"/>
      <c r="BT48" s="754"/>
      <c r="BU48" s="754"/>
      <c r="BV48" s="754"/>
      <c r="BW48" s="754"/>
      <c r="BX48" s="754"/>
      <c r="BY48" s="754"/>
      <c r="BZ48" s="754"/>
      <c r="CA48" s="754"/>
      <c r="CB48" s="754"/>
      <c r="CC48" s="754"/>
      <c r="CD48" s="754"/>
      <c r="CE48" s="754"/>
      <c r="CF48" s="754"/>
      <c r="CG48" s="755"/>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827"/>
      <c r="DW48" s="751"/>
      <c r="DX48" s="751"/>
      <c r="DY48" s="751"/>
      <c r="DZ48" s="752"/>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20"/>
      <c r="AG49" s="743"/>
      <c r="AH49" s="743"/>
      <c r="AI49" s="743"/>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0"/>
      <c r="BK49" s="240"/>
      <c r="BL49" s="240"/>
      <c r="BM49" s="240"/>
      <c r="BN49" s="240"/>
      <c r="BO49" s="253"/>
      <c r="BP49" s="253"/>
      <c r="BQ49" s="250">
        <v>43</v>
      </c>
      <c r="BR49" s="251"/>
      <c r="BS49" s="753"/>
      <c r="BT49" s="754"/>
      <c r="BU49" s="754"/>
      <c r="BV49" s="754"/>
      <c r="BW49" s="754"/>
      <c r="BX49" s="754"/>
      <c r="BY49" s="754"/>
      <c r="BZ49" s="754"/>
      <c r="CA49" s="754"/>
      <c r="CB49" s="754"/>
      <c r="CC49" s="754"/>
      <c r="CD49" s="754"/>
      <c r="CE49" s="754"/>
      <c r="CF49" s="754"/>
      <c r="CG49" s="755"/>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827"/>
      <c r="DW49" s="751"/>
      <c r="DX49" s="751"/>
      <c r="DY49" s="751"/>
      <c r="DZ49" s="752"/>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8"/>
      <c r="R50" s="829"/>
      <c r="S50" s="829"/>
      <c r="T50" s="829"/>
      <c r="U50" s="829"/>
      <c r="V50" s="829"/>
      <c r="W50" s="829"/>
      <c r="X50" s="829"/>
      <c r="Y50" s="829"/>
      <c r="Z50" s="829"/>
      <c r="AA50" s="829"/>
      <c r="AB50" s="829"/>
      <c r="AC50" s="829"/>
      <c r="AD50" s="829"/>
      <c r="AE50" s="830"/>
      <c r="AF50" s="820"/>
      <c r="AG50" s="743"/>
      <c r="AH50" s="743"/>
      <c r="AI50" s="743"/>
      <c r="AJ50" s="821"/>
      <c r="AK50" s="831"/>
      <c r="AL50" s="829"/>
      <c r="AM50" s="829"/>
      <c r="AN50" s="829"/>
      <c r="AO50" s="829"/>
      <c r="AP50" s="829"/>
      <c r="AQ50" s="829"/>
      <c r="AR50" s="829"/>
      <c r="AS50" s="829"/>
      <c r="AT50" s="829"/>
      <c r="AU50" s="829"/>
      <c r="AV50" s="829"/>
      <c r="AW50" s="829"/>
      <c r="AX50" s="829"/>
      <c r="AY50" s="829"/>
      <c r="AZ50" s="832"/>
      <c r="BA50" s="832"/>
      <c r="BB50" s="832"/>
      <c r="BC50" s="832"/>
      <c r="BD50" s="832"/>
      <c r="BE50" s="822"/>
      <c r="BF50" s="822"/>
      <c r="BG50" s="822"/>
      <c r="BH50" s="822"/>
      <c r="BI50" s="823"/>
      <c r="BJ50" s="240"/>
      <c r="BK50" s="240"/>
      <c r="BL50" s="240"/>
      <c r="BM50" s="240"/>
      <c r="BN50" s="240"/>
      <c r="BO50" s="253"/>
      <c r="BP50" s="253"/>
      <c r="BQ50" s="250">
        <v>44</v>
      </c>
      <c r="BR50" s="251"/>
      <c r="BS50" s="753"/>
      <c r="BT50" s="754"/>
      <c r="BU50" s="754"/>
      <c r="BV50" s="754"/>
      <c r="BW50" s="754"/>
      <c r="BX50" s="754"/>
      <c r="BY50" s="754"/>
      <c r="BZ50" s="754"/>
      <c r="CA50" s="754"/>
      <c r="CB50" s="754"/>
      <c r="CC50" s="754"/>
      <c r="CD50" s="754"/>
      <c r="CE50" s="754"/>
      <c r="CF50" s="754"/>
      <c r="CG50" s="755"/>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827"/>
      <c r="DW50" s="751"/>
      <c r="DX50" s="751"/>
      <c r="DY50" s="751"/>
      <c r="DZ50" s="752"/>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8"/>
      <c r="R51" s="829"/>
      <c r="S51" s="829"/>
      <c r="T51" s="829"/>
      <c r="U51" s="829"/>
      <c r="V51" s="829"/>
      <c r="W51" s="829"/>
      <c r="X51" s="829"/>
      <c r="Y51" s="829"/>
      <c r="Z51" s="829"/>
      <c r="AA51" s="829"/>
      <c r="AB51" s="829"/>
      <c r="AC51" s="829"/>
      <c r="AD51" s="829"/>
      <c r="AE51" s="830"/>
      <c r="AF51" s="820"/>
      <c r="AG51" s="743"/>
      <c r="AH51" s="743"/>
      <c r="AI51" s="743"/>
      <c r="AJ51" s="821"/>
      <c r="AK51" s="831"/>
      <c r="AL51" s="829"/>
      <c r="AM51" s="829"/>
      <c r="AN51" s="829"/>
      <c r="AO51" s="829"/>
      <c r="AP51" s="829"/>
      <c r="AQ51" s="829"/>
      <c r="AR51" s="829"/>
      <c r="AS51" s="829"/>
      <c r="AT51" s="829"/>
      <c r="AU51" s="829"/>
      <c r="AV51" s="829"/>
      <c r="AW51" s="829"/>
      <c r="AX51" s="829"/>
      <c r="AY51" s="829"/>
      <c r="AZ51" s="832"/>
      <c r="BA51" s="832"/>
      <c r="BB51" s="832"/>
      <c r="BC51" s="832"/>
      <c r="BD51" s="832"/>
      <c r="BE51" s="822"/>
      <c r="BF51" s="822"/>
      <c r="BG51" s="822"/>
      <c r="BH51" s="822"/>
      <c r="BI51" s="823"/>
      <c r="BJ51" s="240"/>
      <c r="BK51" s="240"/>
      <c r="BL51" s="240"/>
      <c r="BM51" s="240"/>
      <c r="BN51" s="240"/>
      <c r="BO51" s="253"/>
      <c r="BP51" s="253"/>
      <c r="BQ51" s="250">
        <v>45</v>
      </c>
      <c r="BR51" s="251"/>
      <c r="BS51" s="753"/>
      <c r="BT51" s="754"/>
      <c r="BU51" s="754"/>
      <c r="BV51" s="754"/>
      <c r="BW51" s="754"/>
      <c r="BX51" s="754"/>
      <c r="BY51" s="754"/>
      <c r="BZ51" s="754"/>
      <c r="CA51" s="754"/>
      <c r="CB51" s="754"/>
      <c r="CC51" s="754"/>
      <c r="CD51" s="754"/>
      <c r="CE51" s="754"/>
      <c r="CF51" s="754"/>
      <c r="CG51" s="755"/>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827"/>
      <c r="DW51" s="751"/>
      <c r="DX51" s="751"/>
      <c r="DY51" s="751"/>
      <c r="DZ51" s="752"/>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8"/>
      <c r="R52" s="829"/>
      <c r="S52" s="829"/>
      <c r="T52" s="829"/>
      <c r="U52" s="829"/>
      <c r="V52" s="829"/>
      <c r="W52" s="829"/>
      <c r="X52" s="829"/>
      <c r="Y52" s="829"/>
      <c r="Z52" s="829"/>
      <c r="AA52" s="829"/>
      <c r="AB52" s="829"/>
      <c r="AC52" s="829"/>
      <c r="AD52" s="829"/>
      <c r="AE52" s="830"/>
      <c r="AF52" s="820"/>
      <c r="AG52" s="743"/>
      <c r="AH52" s="743"/>
      <c r="AI52" s="743"/>
      <c r="AJ52" s="821"/>
      <c r="AK52" s="831"/>
      <c r="AL52" s="829"/>
      <c r="AM52" s="829"/>
      <c r="AN52" s="829"/>
      <c r="AO52" s="829"/>
      <c r="AP52" s="829"/>
      <c r="AQ52" s="829"/>
      <c r="AR52" s="829"/>
      <c r="AS52" s="829"/>
      <c r="AT52" s="829"/>
      <c r="AU52" s="829"/>
      <c r="AV52" s="829"/>
      <c r="AW52" s="829"/>
      <c r="AX52" s="829"/>
      <c r="AY52" s="829"/>
      <c r="AZ52" s="832"/>
      <c r="BA52" s="832"/>
      <c r="BB52" s="832"/>
      <c r="BC52" s="832"/>
      <c r="BD52" s="832"/>
      <c r="BE52" s="822"/>
      <c r="BF52" s="822"/>
      <c r="BG52" s="822"/>
      <c r="BH52" s="822"/>
      <c r="BI52" s="823"/>
      <c r="BJ52" s="240"/>
      <c r="BK52" s="240"/>
      <c r="BL52" s="240"/>
      <c r="BM52" s="240"/>
      <c r="BN52" s="240"/>
      <c r="BO52" s="253"/>
      <c r="BP52" s="253"/>
      <c r="BQ52" s="250">
        <v>46</v>
      </c>
      <c r="BR52" s="251"/>
      <c r="BS52" s="753"/>
      <c r="BT52" s="754"/>
      <c r="BU52" s="754"/>
      <c r="BV52" s="754"/>
      <c r="BW52" s="754"/>
      <c r="BX52" s="754"/>
      <c r="BY52" s="754"/>
      <c r="BZ52" s="754"/>
      <c r="CA52" s="754"/>
      <c r="CB52" s="754"/>
      <c r="CC52" s="754"/>
      <c r="CD52" s="754"/>
      <c r="CE52" s="754"/>
      <c r="CF52" s="754"/>
      <c r="CG52" s="755"/>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827"/>
      <c r="DW52" s="751"/>
      <c r="DX52" s="751"/>
      <c r="DY52" s="751"/>
      <c r="DZ52" s="752"/>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8"/>
      <c r="R53" s="829"/>
      <c r="S53" s="829"/>
      <c r="T53" s="829"/>
      <c r="U53" s="829"/>
      <c r="V53" s="829"/>
      <c r="W53" s="829"/>
      <c r="X53" s="829"/>
      <c r="Y53" s="829"/>
      <c r="Z53" s="829"/>
      <c r="AA53" s="829"/>
      <c r="AB53" s="829"/>
      <c r="AC53" s="829"/>
      <c r="AD53" s="829"/>
      <c r="AE53" s="830"/>
      <c r="AF53" s="820"/>
      <c r="AG53" s="743"/>
      <c r="AH53" s="743"/>
      <c r="AI53" s="743"/>
      <c r="AJ53" s="821"/>
      <c r="AK53" s="831"/>
      <c r="AL53" s="829"/>
      <c r="AM53" s="829"/>
      <c r="AN53" s="829"/>
      <c r="AO53" s="829"/>
      <c r="AP53" s="829"/>
      <c r="AQ53" s="829"/>
      <c r="AR53" s="829"/>
      <c r="AS53" s="829"/>
      <c r="AT53" s="829"/>
      <c r="AU53" s="829"/>
      <c r="AV53" s="829"/>
      <c r="AW53" s="829"/>
      <c r="AX53" s="829"/>
      <c r="AY53" s="829"/>
      <c r="AZ53" s="832"/>
      <c r="BA53" s="832"/>
      <c r="BB53" s="832"/>
      <c r="BC53" s="832"/>
      <c r="BD53" s="832"/>
      <c r="BE53" s="822"/>
      <c r="BF53" s="822"/>
      <c r="BG53" s="822"/>
      <c r="BH53" s="822"/>
      <c r="BI53" s="823"/>
      <c r="BJ53" s="240"/>
      <c r="BK53" s="240"/>
      <c r="BL53" s="240"/>
      <c r="BM53" s="240"/>
      <c r="BN53" s="240"/>
      <c r="BO53" s="253"/>
      <c r="BP53" s="253"/>
      <c r="BQ53" s="250">
        <v>47</v>
      </c>
      <c r="BR53" s="251"/>
      <c r="BS53" s="753"/>
      <c r="BT53" s="754"/>
      <c r="BU53" s="754"/>
      <c r="BV53" s="754"/>
      <c r="BW53" s="754"/>
      <c r="BX53" s="754"/>
      <c r="BY53" s="754"/>
      <c r="BZ53" s="754"/>
      <c r="CA53" s="754"/>
      <c r="CB53" s="754"/>
      <c r="CC53" s="754"/>
      <c r="CD53" s="754"/>
      <c r="CE53" s="754"/>
      <c r="CF53" s="754"/>
      <c r="CG53" s="755"/>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827"/>
      <c r="DW53" s="751"/>
      <c r="DX53" s="751"/>
      <c r="DY53" s="751"/>
      <c r="DZ53" s="752"/>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8"/>
      <c r="R54" s="829"/>
      <c r="S54" s="829"/>
      <c r="T54" s="829"/>
      <c r="U54" s="829"/>
      <c r="V54" s="829"/>
      <c r="W54" s="829"/>
      <c r="X54" s="829"/>
      <c r="Y54" s="829"/>
      <c r="Z54" s="829"/>
      <c r="AA54" s="829"/>
      <c r="AB54" s="829"/>
      <c r="AC54" s="829"/>
      <c r="AD54" s="829"/>
      <c r="AE54" s="830"/>
      <c r="AF54" s="820"/>
      <c r="AG54" s="743"/>
      <c r="AH54" s="743"/>
      <c r="AI54" s="743"/>
      <c r="AJ54" s="821"/>
      <c r="AK54" s="831"/>
      <c r="AL54" s="829"/>
      <c r="AM54" s="829"/>
      <c r="AN54" s="829"/>
      <c r="AO54" s="829"/>
      <c r="AP54" s="829"/>
      <c r="AQ54" s="829"/>
      <c r="AR54" s="829"/>
      <c r="AS54" s="829"/>
      <c r="AT54" s="829"/>
      <c r="AU54" s="829"/>
      <c r="AV54" s="829"/>
      <c r="AW54" s="829"/>
      <c r="AX54" s="829"/>
      <c r="AY54" s="829"/>
      <c r="AZ54" s="832"/>
      <c r="BA54" s="832"/>
      <c r="BB54" s="832"/>
      <c r="BC54" s="832"/>
      <c r="BD54" s="832"/>
      <c r="BE54" s="822"/>
      <c r="BF54" s="822"/>
      <c r="BG54" s="822"/>
      <c r="BH54" s="822"/>
      <c r="BI54" s="823"/>
      <c r="BJ54" s="240"/>
      <c r="BK54" s="240"/>
      <c r="BL54" s="240"/>
      <c r="BM54" s="240"/>
      <c r="BN54" s="240"/>
      <c r="BO54" s="253"/>
      <c r="BP54" s="253"/>
      <c r="BQ54" s="250">
        <v>48</v>
      </c>
      <c r="BR54" s="251"/>
      <c r="BS54" s="753"/>
      <c r="BT54" s="754"/>
      <c r="BU54" s="754"/>
      <c r="BV54" s="754"/>
      <c r="BW54" s="754"/>
      <c r="BX54" s="754"/>
      <c r="BY54" s="754"/>
      <c r="BZ54" s="754"/>
      <c r="CA54" s="754"/>
      <c r="CB54" s="754"/>
      <c r="CC54" s="754"/>
      <c r="CD54" s="754"/>
      <c r="CE54" s="754"/>
      <c r="CF54" s="754"/>
      <c r="CG54" s="755"/>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827"/>
      <c r="DW54" s="751"/>
      <c r="DX54" s="751"/>
      <c r="DY54" s="751"/>
      <c r="DZ54" s="752"/>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8"/>
      <c r="R55" s="829"/>
      <c r="S55" s="829"/>
      <c r="T55" s="829"/>
      <c r="U55" s="829"/>
      <c r="V55" s="829"/>
      <c r="W55" s="829"/>
      <c r="X55" s="829"/>
      <c r="Y55" s="829"/>
      <c r="Z55" s="829"/>
      <c r="AA55" s="829"/>
      <c r="AB55" s="829"/>
      <c r="AC55" s="829"/>
      <c r="AD55" s="829"/>
      <c r="AE55" s="830"/>
      <c r="AF55" s="820"/>
      <c r="AG55" s="743"/>
      <c r="AH55" s="743"/>
      <c r="AI55" s="743"/>
      <c r="AJ55" s="821"/>
      <c r="AK55" s="831"/>
      <c r="AL55" s="829"/>
      <c r="AM55" s="829"/>
      <c r="AN55" s="829"/>
      <c r="AO55" s="829"/>
      <c r="AP55" s="829"/>
      <c r="AQ55" s="829"/>
      <c r="AR55" s="829"/>
      <c r="AS55" s="829"/>
      <c r="AT55" s="829"/>
      <c r="AU55" s="829"/>
      <c r="AV55" s="829"/>
      <c r="AW55" s="829"/>
      <c r="AX55" s="829"/>
      <c r="AY55" s="829"/>
      <c r="AZ55" s="832"/>
      <c r="BA55" s="832"/>
      <c r="BB55" s="832"/>
      <c r="BC55" s="832"/>
      <c r="BD55" s="832"/>
      <c r="BE55" s="822"/>
      <c r="BF55" s="822"/>
      <c r="BG55" s="822"/>
      <c r="BH55" s="822"/>
      <c r="BI55" s="823"/>
      <c r="BJ55" s="240"/>
      <c r="BK55" s="240"/>
      <c r="BL55" s="240"/>
      <c r="BM55" s="240"/>
      <c r="BN55" s="240"/>
      <c r="BO55" s="253"/>
      <c r="BP55" s="253"/>
      <c r="BQ55" s="250">
        <v>49</v>
      </c>
      <c r="BR55" s="251"/>
      <c r="BS55" s="753"/>
      <c r="BT55" s="754"/>
      <c r="BU55" s="754"/>
      <c r="BV55" s="754"/>
      <c r="BW55" s="754"/>
      <c r="BX55" s="754"/>
      <c r="BY55" s="754"/>
      <c r="BZ55" s="754"/>
      <c r="CA55" s="754"/>
      <c r="CB55" s="754"/>
      <c r="CC55" s="754"/>
      <c r="CD55" s="754"/>
      <c r="CE55" s="754"/>
      <c r="CF55" s="754"/>
      <c r="CG55" s="755"/>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827"/>
      <c r="DW55" s="751"/>
      <c r="DX55" s="751"/>
      <c r="DY55" s="751"/>
      <c r="DZ55" s="752"/>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8"/>
      <c r="R56" s="829"/>
      <c r="S56" s="829"/>
      <c r="T56" s="829"/>
      <c r="U56" s="829"/>
      <c r="V56" s="829"/>
      <c r="W56" s="829"/>
      <c r="X56" s="829"/>
      <c r="Y56" s="829"/>
      <c r="Z56" s="829"/>
      <c r="AA56" s="829"/>
      <c r="AB56" s="829"/>
      <c r="AC56" s="829"/>
      <c r="AD56" s="829"/>
      <c r="AE56" s="830"/>
      <c r="AF56" s="820"/>
      <c r="AG56" s="743"/>
      <c r="AH56" s="743"/>
      <c r="AI56" s="743"/>
      <c r="AJ56" s="821"/>
      <c r="AK56" s="831"/>
      <c r="AL56" s="829"/>
      <c r="AM56" s="829"/>
      <c r="AN56" s="829"/>
      <c r="AO56" s="829"/>
      <c r="AP56" s="829"/>
      <c r="AQ56" s="829"/>
      <c r="AR56" s="829"/>
      <c r="AS56" s="829"/>
      <c r="AT56" s="829"/>
      <c r="AU56" s="829"/>
      <c r="AV56" s="829"/>
      <c r="AW56" s="829"/>
      <c r="AX56" s="829"/>
      <c r="AY56" s="829"/>
      <c r="AZ56" s="832"/>
      <c r="BA56" s="832"/>
      <c r="BB56" s="832"/>
      <c r="BC56" s="832"/>
      <c r="BD56" s="832"/>
      <c r="BE56" s="822"/>
      <c r="BF56" s="822"/>
      <c r="BG56" s="822"/>
      <c r="BH56" s="822"/>
      <c r="BI56" s="823"/>
      <c r="BJ56" s="240"/>
      <c r="BK56" s="240"/>
      <c r="BL56" s="240"/>
      <c r="BM56" s="240"/>
      <c r="BN56" s="240"/>
      <c r="BO56" s="253"/>
      <c r="BP56" s="253"/>
      <c r="BQ56" s="250">
        <v>50</v>
      </c>
      <c r="BR56" s="251"/>
      <c r="BS56" s="753"/>
      <c r="BT56" s="754"/>
      <c r="BU56" s="754"/>
      <c r="BV56" s="754"/>
      <c r="BW56" s="754"/>
      <c r="BX56" s="754"/>
      <c r="BY56" s="754"/>
      <c r="BZ56" s="754"/>
      <c r="CA56" s="754"/>
      <c r="CB56" s="754"/>
      <c r="CC56" s="754"/>
      <c r="CD56" s="754"/>
      <c r="CE56" s="754"/>
      <c r="CF56" s="754"/>
      <c r="CG56" s="755"/>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827"/>
      <c r="DW56" s="751"/>
      <c r="DX56" s="751"/>
      <c r="DY56" s="751"/>
      <c r="DZ56" s="752"/>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8"/>
      <c r="R57" s="829"/>
      <c r="S57" s="829"/>
      <c r="T57" s="829"/>
      <c r="U57" s="829"/>
      <c r="V57" s="829"/>
      <c r="W57" s="829"/>
      <c r="X57" s="829"/>
      <c r="Y57" s="829"/>
      <c r="Z57" s="829"/>
      <c r="AA57" s="829"/>
      <c r="AB57" s="829"/>
      <c r="AC57" s="829"/>
      <c r="AD57" s="829"/>
      <c r="AE57" s="830"/>
      <c r="AF57" s="820"/>
      <c r="AG57" s="743"/>
      <c r="AH57" s="743"/>
      <c r="AI57" s="743"/>
      <c r="AJ57" s="821"/>
      <c r="AK57" s="831"/>
      <c r="AL57" s="829"/>
      <c r="AM57" s="829"/>
      <c r="AN57" s="829"/>
      <c r="AO57" s="829"/>
      <c r="AP57" s="829"/>
      <c r="AQ57" s="829"/>
      <c r="AR57" s="829"/>
      <c r="AS57" s="829"/>
      <c r="AT57" s="829"/>
      <c r="AU57" s="829"/>
      <c r="AV57" s="829"/>
      <c r="AW57" s="829"/>
      <c r="AX57" s="829"/>
      <c r="AY57" s="829"/>
      <c r="AZ57" s="832"/>
      <c r="BA57" s="832"/>
      <c r="BB57" s="832"/>
      <c r="BC57" s="832"/>
      <c r="BD57" s="832"/>
      <c r="BE57" s="822"/>
      <c r="BF57" s="822"/>
      <c r="BG57" s="822"/>
      <c r="BH57" s="822"/>
      <c r="BI57" s="823"/>
      <c r="BJ57" s="240"/>
      <c r="BK57" s="240"/>
      <c r="BL57" s="240"/>
      <c r="BM57" s="240"/>
      <c r="BN57" s="240"/>
      <c r="BO57" s="253"/>
      <c r="BP57" s="253"/>
      <c r="BQ57" s="250">
        <v>51</v>
      </c>
      <c r="BR57" s="251"/>
      <c r="BS57" s="753"/>
      <c r="BT57" s="754"/>
      <c r="BU57" s="754"/>
      <c r="BV57" s="754"/>
      <c r="BW57" s="754"/>
      <c r="BX57" s="754"/>
      <c r="BY57" s="754"/>
      <c r="BZ57" s="754"/>
      <c r="CA57" s="754"/>
      <c r="CB57" s="754"/>
      <c r="CC57" s="754"/>
      <c r="CD57" s="754"/>
      <c r="CE57" s="754"/>
      <c r="CF57" s="754"/>
      <c r="CG57" s="755"/>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827"/>
      <c r="DW57" s="751"/>
      <c r="DX57" s="751"/>
      <c r="DY57" s="751"/>
      <c r="DZ57" s="752"/>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8"/>
      <c r="R58" s="829"/>
      <c r="S58" s="829"/>
      <c r="T58" s="829"/>
      <c r="U58" s="829"/>
      <c r="V58" s="829"/>
      <c r="W58" s="829"/>
      <c r="X58" s="829"/>
      <c r="Y58" s="829"/>
      <c r="Z58" s="829"/>
      <c r="AA58" s="829"/>
      <c r="AB58" s="829"/>
      <c r="AC58" s="829"/>
      <c r="AD58" s="829"/>
      <c r="AE58" s="830"/>
      <c r="AF58" s="820"/>
      <c r="AG58" s="743"/>
      <c r="AH58" s="743"/>
      <c r="AI58" s="743"/>
      <c r="AJ58" s="821"/>
      <c r="AK58" s="831"/>
      <c r="AL58" s="829"/>
      <c r="AM58" s="829"/>
      <c r="AN58" s="829"/>
      <c r="AO58" s="829"/>
      <c r="AP58" s="829"/>
      <c r="AQ58" s="829"/>
      <c r="AR58" s="829"/>
      <c r="AS58" s="829"/>
      <c r="AT58" s="829"/>
      <c r="AU58" s="829"/>
      <c r="AV58" s="829"/>
      <c r="AW58" s="829"/>
      <c r="AX58" s="829"/>
      <c r="AY58" s="829"/>
      <c r="AZ58" s="832"/>
      <c r="BA58" s="832"/>
      <c r="BB58" s="832"/>
      <c r="BC58" s="832"/>
      <c r="BD58" s="832"/>
      <c r="BE58" s="822"/>
      <c r="BF58" s="822"/>
      <c r="BG58" s="822"/>
      <c r="BH58" s="822"/>
      <c r="BI58" s="823"/>
      <c r="BJ58" s="240"/>
      <c r="BK58" s="240"/>
      <c r="BL58" s="240"/>
      <c r="BM58" s="240"/>
      <c r="BN58" s="240"/>
      <c r="BO58" s="253"/>
      <c r="BP58" s="253"/>
      <c r="BQ58" s="250">
        <v>52</v>
      </c>
      <c r="BR58" s="251"/>
      <c r="BS58" s="753"/>
      <c r="BT58" s="754"/>
      <c r="BU58" s="754"/>
      <c r="BV58" s="754"/>
      <c r="BW58" s="754"/>
      <c r="BX58" s="754"/>
      <c r="BY58" s="754"/>
      <c r="BZ58" s="754"/>
      <c r="CA58" s="754"/>
      <c r="CB58" s="754"/>
      <c r="CC58" s="754"/>
      <c r="CD58" s="754"/>
      <c r="CE58" s="754"/>
      <c r="CF58" s="754"/>
      <c r="CG58" s="755"/>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827"/>
      <c r="DW58" s="751"/>
      <c r="DX58" s="751"/>
      <c r="DY58" s="751"/>
      <c r="DZ58" s="752"/>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8"/>
      <c r="R59" s="829"/>
      <c r="S59" s="829"/>
      <c r="T59" s="829"/>
      <c r="U59" s="829"/>
      <c r="V59" s="829"/>
      <c r="W59" s="829"/>
      <c r="X59" s="829"/>
      <c r="Y59" s="829"/>
      <c r="Z59" s="829"/>
      <c r="AA59" s="829"/>
      <c r="AB59" s="829"/>
      <c r="AC59" s="829"/>
      <c r="AD59" s="829"/>
      <c r="AE59" s="830"/>
      <c r="AF59" s="820"/>
      <c r="AG59" s="743"/>
      <c r="AH59" s="743"/>
      <c r="AI59" s="743"/>
      <c r="AJ59" s="821"/>
      <c r="AK59" s="831"/>
      <c r="AL59" s="829"/>
      <c r="AM59" s="829"/>
      <c r="AN59" s="829"/>
      <c r="AO59" s="829"/>
      <c r="AP59" s="829"/>
      <c r="AQ59" s="829"/>
      <c r="AR59" s="829"/>
      <c r="AS59" s="829"/>
      <c r="AT59" s="829"/>
      <c r="AU59" s="829"/>
      <c r="AV59" s="829"/>
      <c r="AW59" s="829"/>
      <c r="AX59" s="829"/>
      <c r="AY59" s="829"/>
      <c r="AZ59" s="832"/>
      <c r="BA59" s="832"/>
      <c r="BB59" s="832"/>
      <c r="BC59" s="832"/>
      <c r="BD59" s="832"/>
      <c r="BE59" s="822"/>
      <c r="BF59" s="822"/>
      <c r="BG59" s="822"/>
      <c r="BH59" s="822"/>
      <c r="BI59" s="823"/>
      <c r="BJ59" s="240"/>
      <c r="BK59" s="240"/>
      <c r="BL59" s="240"/>
      <c r="BM59" s="240"/>
      <c r="BN59" s="240"/>
      <c r="BO59" s="253"/>
      <c r="BP59" s="253"/>
      <c r="BQ59" s="250">
        <v>53</v>
      </c>
      <c r="BR59" s="251"/>
      <c r="BS59" s="753"/>
      <c r="BT59" s="754"/>
      <c r="BU59" s="754"/>
      <c r="BV59" s="754"/>
      <c r="BW59" s="754"/>
      <c r="BX59" s="754"/>
      <c r="BY59" s="754"/>
      <c r="BZ59" s="754"/>
      <c r="CA59" s="754"/>
      <c r="CB59" s="754"/>
      <c r="CC59" s="754"/>
      <c r="CD59" s="754"/>
      <c r="CE59" s="754"/>
      <c r="CF59" s="754"/>
      <c r="CG59" s="755"/>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827"/>
      <c r="DW59" s="751"/>
      <c r="DX59" s="751"/>
      <c r="DY59" s="751"/>
      <c r="DZ59" s="752"/>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8"/>
      <c r="R60" s="829"/>
      <c r="S60" s="829"/>
      <c r="T60" s="829"/>
      <c r="U60" s="829"/>
      <c r="V60" s="829"/>
      <c r="W60" s="829"/>
      <c r="X60" s="829"/>
      <c r="Y60" s="829"/>
      <c r="Z60" s="829"/>
      <c r="AA60" s="829"/>
      <c r="AB60" s="829"/>
      <c r="AC60" s="829"/>
      <c r="AD60" s="829"/>
      <c r="AE60" s="830"/>
      <c r="AF60" s="820"/>
      <c r="AG60" s="743"/>
      <c r="AH60" s="743"/>
      <c r="AI60" s="743"/>
      <c r="AJ60" s="821"/>
      <c r="AK60" s="831"/>
      <c r="AL60" s="829"/>
      <c r="AM60" s="829"/>
      <c r="AN60" s="829"/>
      <c r="AO60" s="829"/>
      <c r="AP60" s="829"/>
      <c r="AQ60" s="829"/>
      <c r="AR60" s="829"/>
      <c r="AS60" s="829"/>
      <c r="AT60" s="829"/>
      <c r="AU60" s="829"/>
      <c r="AV60" s="829"/>
      <c r="AW60" s="829"/>
      <c r="AX60" s="829"/>
      <c r="AY60" s="829"/>
      <c r="AZ60" s="832"/>
      <c r="BA60" s="832"/>
      <c r="BB60" s="832"/>
      <c r="BC60" s="832"/>
      <c r="BD60" s="832"/>
      <c r="BE60" s="822"/>
      <c r="BF60" s="822"/>
      <c r="BG60" s="822"/>
      <c r="BH60" s="822"/>
      <c r="BI60" s="823"/>
      <c r="BJ60" s="240"/>
      <c r="BK60" s="240"/>
      <c r="BL60" s="240"/>
      <c r="BM60" s="240"/>
      <c r="BN60" s="240"/>
      <c r="BO60" s="253"/>
      <c r="BP60" s="253"/>
      <c r="BQ60" s="250">
        <v>54</v>
      </c>
      <c r="BR60" s="251"/>
      <c r="BS60" s="753"/>
      <c r="BT60" s="754"/>
      <c r="BU60" s="754"/>
      <c r="BV60" s="754"/>
      <c r="BW60" s="754"/>
      <c r="BX60" s="754"/>
      <c r="BY60" s="754"/>
      <c r="BZ60" s="754"/>
      <c r="CA60" s="754"/>
      <c r="CB60" s="754"/>
      <c r="CC60" s="754"/>
      <c r="CD60" s="754"/>
      <c r="CE60" s="754"/>
      <c r="CF60" s="754"/>
      <c r="CG60" s="755"/>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827"/>
      <c r="DW60" s="751"/>
      <c r="DX60" s="751"/>
      <c r="DY60" s="751"/>
      <c r="DZ60" s="752"/>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8"/>
      <c r="R61" s="829"/>
      <c r="S61" s="829"/>
      <c r="T61" s="829"/>
      <c r="U61" s="829"/>
      <c r="V61" s="829"/>
      <c r="W61" s="829"/>
      <c r="X61" s="829"/>
      <c r="Y61" s="829"/>
      <c r="Z61" s="829"/>
      <c r="AA61" s="829"/>
      <c r="AB61" s="829"/>
      <c r="AC61" s="829"/>
      <c r="AD61" s="829"/>
      <c r="AE61" s="830"/>
      <c r="AF61" s="820"/>
      <c r="AG61" s="743"/>
      <c r="AH61" s="743"/>
      <c r="AI61" s="743"/>
      <c r="AJ61" s="821"/>
      <c r="AK61" s="831"/>
      <c r="AL61" s="829"/>
      <c r="AM61" s="829"/>
      <c r="AN61" s="829"/>
      <c r="AO61" s="829"/>
      <c r="AP61" s="829"/>
      <c r="AQ61" s="829"/>
      <c r="AR61" s="829"/>
      <c r="AS61" s="829"/>
      <c r="AT61" s="829"/>
      <c r="AU61" s="829"/>
      <c r="AV61" s="829"/>
      <c r="AW61" s="829"/>
      <c r="AX61" s="829"/>
      <c r="AY61" s="829"/>
      <c r="AZ61" s="832"/>
      <c r="BA61" s="832"/>
      <c r="BB61" s="832"/>
      <c r="BC61" s="832"/>
      <c r="BD61" s="832"/>
      <c r="BE61" s="822"/>
      <c r="BF61" s="822"/>
      <c r="BG61" s="822"/>
      <c r="BH61" s="822"/>
      <c r="BI61" s="823"/>
      <c r="BJ61" s="240"/>
      <c r="BK61" s="240"/>
      <c r="BL61" s="240"/>
      <c r="BM61" s="240"/>
      <c r="BN61" s="240"/>
      <c r="BO61" s="253"/>
      <c r="BP61" s="253"/>
      <c r="BQ61" s="250">
        <v>55</v>
      </c>
      <c r="BR61" s="251"/>
      <c r="BS61" s="753"/>
      <c r="BT61" s="754"/>
      <c r="BU61" s="754"/>
      <c r="BV61" s="754"/>
      <c r="BW61" s="754"/>
      <c r="BX61" s="754"/>
      <c r="BY61" s="754"/>
      <c r="BZ61" s="754"/>
      <c r="CA61" s="754"/>
      <c r="CB61" s="754"/>
      <c r="CC61" s="754"/>
      <c r="CD61" s="754"/>
      <c r="CE61" s="754"/>
      <c r="CF61" s="754"/>
      <c r="CG61" s="755"/>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827"/>
      <c r="DW61" s="751"/>
      <c r="DX61" s="751"/>
      <c r="DY61" s="751"/>
      <c r="DZ61" s="752"/>
      <c r="EA61" s="234"/>
    </row>
    <row r="62" spans="1:131" s="235" customFormat="1" ht="26.25" customHeight="1" x14ac:dyDescent="0.2">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402</v>
      </c>
      <c r="BK62" s="798"/>
      <c r="BL62" s="798"/>
      <c r="BM62" s="798"/>
      <c r="BN62" s="799"/>
      <c r="BO62" s="253"/>
      <c r="BP62" s="253"/>
      <c r="BQ62" s="250">
        <v>56</v>
      </c>
      <c r="BR62" s="251"/>
      <c r="BS62" s="753"/>
      <c r="BT62" s="754"/>
      <c r="BU62" s="754"/>
      <c r="BV62" s="754"/>
      <c r="BW62" s="754"/>
      <c r="BX62" s="754"/>
      <c r="BY62" s="754"/>
      <c r="BZ62" s="754"/>
      <c r="CA62" s="754"/>
      <c r="CB62" s="754"/>
      <c r="CC62" s="754"/>
      <c r="CD62" s="754"/>
      <c r="CE62" s="754"/>
      <c r="CF62" s="754"/>
      <c r="CG62" s="755"/>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827"/>
      <c r="DW62" s="751"/>
      <c r="DX62" s="751"/>
      <c r="DY62" s="751"/>
      <c r="DZ62" s="752"/>
      <c r="EA62" s="234"/>
    </row>
    <row r="63" spans="1:131" s="235" customFormat="1" ht="26.25" customHeight="1" thickBot="1" x14ac:dyDescent="0.25">
      <c r="A63" s="252" t="s">
        <v>377</v>
      </c>
      <c r="B63" s="782" t="s">
        <v>403</v>
      </c>
      <c r="C63" s="783"/>
      <c r="D63" s="783"/>
      <c r="E63" s="783"/>
      <c r="F63" s="783"/>
      <c r="G63" s="783"/>
      <c r="H63" s="783"/>
      <c r="I63" s="783"/>
      <c r="J63" s="783"/>
      <c r="K63" s="783"/>
      <c r="L63" s="783"/>
      <c r="M63" s="783"/>
      <c r="N63" s="783"/>
      <c r="O63" s="783"/>
      <c r="P63" s="784"/>
      <c r="Q63" s="833"/>
      <c r="R63" s="834"/>
      <c r="S63" s="834"/>
      <c r="T63" s="834"/>
      <c r="U63" s="834"/>
      <c r="V63" s="834"/>
      <c r="W63" s="834"/>
      <c r="X63" s="834"/>
      <c r="Y63" s="834"/>
      <c r="Z63" s="834"/>
      <c r="AA63" s="834"/>
      <c r="AB63" s="834"/>
      <c r="AC63" s="834"/>
      <c r="AD63" s="834"/>
      <c r="AE63" s="835"/>
      <c r="AF63" s="836">
        <v>20235</v>
      </c>
      <c r="AG63" s="837"/>
      <c r="AH63" s="837"/>
      <c r="AI63" s="837"/>
      <c r="AJ63" s="838"/>
      <c r="AK63" s="839"/>
      <c r="AL63" s="834"/>
      <c r="AM63" s="834"/>
      <c r="AN63" s="834"/>
      <c r="AO63" s="834"/>
      <c r="AP63" s="837">
        <v>58590</v>
      </c>
      <c r="AQ63" s="837"/>
      <c r="AR63" s="837"/>
      <c r="AS63" s="837"/>
      <c r="AT63" s="837"/>
      <c r="AU63" s="837">
        <v>39910</v>
      </c>
      <c r="AV63" s="837"/>
      <c r="AW63" s="837"/>
      <c r="AX63" s="837"/>
      <c r="AY63" s="837"/>
      <c r="AZ63" s="848"/>
      <c r="BA63" s="848"/>
      <c r="BB63" s="848"/>
      <c r="BC63" s="848"/>
      <c r="BD63" s="848"/>
      <c r="BE63" s="849"/>
      <c r="BF63" s="849"/>
      <c r="BG63" s="849"/>
      <c r="BH63" s="849"/>
      <c r="BI63" s="850"/>
      <c r="BJ63" s="851" t="s">
        <v>404</v>
      </c>
      <c r="BK63" s="852"/>
      <c r="BL63" s="852"/>
      <c r="BM63" s="852"/>
      <c r="BN63" s="853"/>
      <c r="BO63" s="253"/>
      <c r="BP63" s="253"/>
      <c r="BQ63" s="250">
        <v>57</v>
      </c>
      <c r="BR63" s="251"/>
      <c r="BS63" s="753"/>
      <c r="BT63" s="754"/>
      <c r="BU63" s="754"/>
      <c r="BV63" s="754"/>
      <c r="BW63" s="754"/>
      <c r="BX63" s="754"/>
      <c r="BY63" s="754"/>
      <c r="BZ63" s="754"/>
      <c r="CA63" s="754"/>
      <c r="CB63" s="754"/>
      <c r="CC63" s="754"/>
      <c r="CD63" s="754"/>
      <c r="CE63" s="754"/>
      <c r="CF63" s="754"/>
      <c r="CG63" s="755"/>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827"/>
      <c r="DW63" s="751"/>
      <c r="DX63" s="751"/>
      <c r="DY63" s="751"/>
      <c r="DZ63" s="752"/>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3"/>
      <c r="BT64" s="754"/>
      <c r="BU64" s="754"/>
      <c r="BV64" s="754"/>
      <c r="BW64" s="754"/>
      <c r="BX64" s="754"/>
      <c r="BY64" s="754"/>
      <c r="BZ64" s="754"/>
      <c r="CA64" s="754"/>
      <c r="CB64" s="754"/>
      <c r="CC64" s="754"/>
      <c r="CD64" s="754"/>
      <c r="CE64" s="754"/>
      <c r="CF64" s="754"/>
      <c r="CG64" s="755"/>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827"/>
      <c r="DW64" s="751"/>
      <c r="DX64" s="751"/>
      <c r="DY64" s="751"/>
      <c r="DZ64" s="752"/>
      <c r="EA64" s="234"/>
    </row>
    <row r="65" spans="1:131" s="235" customFormat="1" ht="26.25" customHeight="1" thickBot="1" x14ac:dyDescent="0.25">
      <c r="A65" s="240" t="s">
        <v>405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3"/>
      <c r="BT65" s="754"/>
      <c r="BU65" s="754"/>
      <c r="BV65" s="754"/>
      <c r="BW65" s="754"/>
      <c r="BX65" s="754"/>
      <c r="BY65" s="754"/>
      <c r="BZ65" s="754"/>
      <c r="CA65" s="754"/>
      <c r="CB65" s="754"/>
      <c r="CC65" s="754"/>
      <c r="CD65" s="754"/>
      <c r="CE65" s="754"/>
      <c r="CF65" s="754"/>
      <c r="CG65" s="755"/>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827"/>
      <c r="DW65" s="751"/>
      <c r="DX65" s="751"/>
      <c r="DY65" s="751"/>
      <c r="DZ65" s="752"/>
      <c r="EA65" s="234"/>
    </row>
    <row r="66" spans="1:131" s="235" customFormat="1" ht="26.25" customHeight="1" x14ac:dyDescent="0.2">
      <c r="A66" s="724" t="s">
        <v>406</v>
      </c>
      <c r="B66" s="725"/>
      <c r="C66" s="725"/>
      <c r="D66" s="725"/>
      <c r="E66" s="725"/>
      <c r="F66" s="725"/>
      <c r="G66" s="725"/>
      <c r="H66" s="725"/>
      <c r="I66" s="725"/>
      <c r="J66" s="725"/>
      <c r="K66" s="725"/>
      <c r="L66" s="725"/>
      <c r="M66" s="725"/>
      <c r="N66" s="725"/>
      <c r="O66" s="725"/>
      <c r="P66" s="726"/>
      <c r="Q66" s="701" t="s">
        <v>407</v>
      </c>
      <c r="R66" s="702"/>
      <c r="S66" s="702"/>
      <c r="T66" s="702"/>
      <c r="U66" s="703"/>
      <c r="V66" s="701" t="s">
        <v>408</v>
      </c>
      <c r="W66" s="702"/>
      <c r="X66" s="702"/>
      <c r="Y66" s="702"/>
      <c r="Z66" s="703"/>
      <c r="AA66" s="701" t="s">
        <v>409</v>
      </c>
      <c r="AB66" s="702"/>
      <c r="AC66" s="702"/>
      <c r="AD66" s="702"/>
      <c r="AE66" s="703"/>
      <c r="AF66" s="854" t="s">
        <v>410</v>
      </c>
      <c r="AG66" s="805"/>
      <c r="AH66" s="805"/>
      <c r="AI66" s="805"/>
      <c r="AJ66" s="855"/>
      <c r="AK66" s="701" t="s">
        <v>411</v>
      </c>
      <c r="AL66" s="725"/>
      <c r="AM66" s="725"/>
      <c r="AN66" s="725"/>
      <c r="AO66" s="726"/>
      <c r="AP66" s="701" t="s">
        <v>412</v>
      </c>
      <c r="AQ66" s="702"/>
      <c r="AR66" s="702"/>
      <c r="AS66" s="702"/>
      <c r="AT66" s="703"/>
      <c r="AU66" s="701" t="s">
        <v>413</v>
      </c>
      <c r="AV66" s="702"/>
      <c r="AW66" s="702"/>
      <c r="AX66" s="702"/>
      <c r="AY66" s="703"/>
      <c r="AZ66" s="701" t="s">
        <v>349</v>
      </c>
      <c r="BA66" s="702"/>
      <c r="BB66" s="702"/>
      <c r="BC66" s="702"/>
      <c r="BD66" s="713"/>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6"/>
      <c r="AG67" s="808"/>
      <c r="AH67" s="808"/>
      <c r="AI67" s="808"/>
      <c r="AJ67" s="857"/>
      <c r="AK67" s="858"/>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4"/>
    </row>
    <row r="68" spans="1:131" s="235" customFormat="1" ht="26.25" customHeight="1" thickTop="1" x14ac:dyDescent="0.2">
      <c r="A68" s="246">
        <v>1</v>
      </c>
      <c r="B68" s="871" t="s">
        <v>582</v>
      </c>
      <c r="C68" s="872"/>
      <c r="D68" s="872"/>
      <c r="E68" s="872"/>
      <c r="F68" s="872"/>
      <c r="G68" s="872"/>
      <c r="H68" s="872"/>
      <c r="I68" s="872"/>
      <c r="J68" s="872"/>
      <c r="K68" s="872"/>
      <c r="L68" s="872"/>
      <c r="M68" s="872"/>
      <c r="N68" s="872"/>
      <c r="O68" s="872"/>
      <c r="P68" s="873"/>
      <c r="Q68" s="874">
        <v>4277</v>
      </c>
      <c r="R68" s="868"/>
      <c r="S68" s="868"/>
      <c r="T68" s="868"/>
      <c r="U68" s="868"/>
      <c r="V68" s="868">
        <v>4142</v>
      </c>
      <c r="W68" s="868"/>
      <c r="X68" s="868"/>
      <c r="Y68" s="868"/>
      <c r="Z68" s="868"/>
      <c r="AA68" s="868">
        <v>135</v>
      </c>
      <c r="AB68" s="868"/>
      <c r="AC68" s="868"/>
      <c r="AD68" s="868"/>
      <c r="AE68" s="868"/>
      <c r="AF68" s="868">
        <v>134</v>
      </c>
      <c r="AG68" s="868"/>
      <c r="AH68" s="868"/>
      <c r="AI68" s="868"/>
      <c r="AJ68" s="868"/>
      <c r="AK68" s="868">
        <v>0</v>
      </c>
      <c r="AL68" s="868"/>
      <c r="AM68" s="868"/>
      <c r="AN68" s="868"/>
      <c r="AO68" s="868"/>
      <c r="AP68" s="868">
        <v>13780</v>
      </c>
      <c r="AQ68" s="868"/>
      <c r="AR68" s="868"/>
      <c r="AS68" s="868"/>
      <c r="AT68" s="868"/>
      <c r="AU68" s="868">
        <v>3169</v>
      </c>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4"/>
    </row>
    <row r="69" spans="1:131" s="235" customFormat="1" ht="26.25" customHeight="1" x14ac:dyDescent="0.2">
      <c r="A69" s="249">
        <v>2</v>
      </c>
      <c r="B69" s="875" t="s">
        <v>584</v>
      </c>
      <c r="C69" s="876"/>
      <c r="D69" s="876"/>
      <c r="E69" s="876"/>
      <c r="F69" s="876"/>
      <c r="G69" s="876"/>
      <c r="H69" s="876"/>
      <c r="I69" s="876"/>
      <c r="J69" s="876"/>
      <c r="K69" s="876"/>
      <c r="L69" s="876"/>
      <c r="M69" s="876"/>
      <c r="N69" s="876"/>
      <c r="O69" s="876"/>
      <c r="P69" s="877"/>
      <c r="Q69" s="878">
        <v>3719</v>
      </c>
      <c r="R69" s="825"/>
      <c r="S69" s="825"/>
      <c r="T69" s="825"/>
      <c r="U69" s="825"/>
      <c r="V69" s="825">
        <v>3719</v>
      </c>
      <c r="W69" s="825"/>
      <c r="X69" s="825"/>
      <c r="Y69" s="825"/>
      <c r="Z69" s="825"/>
      <c r="AA69" s="825">
        <v>0</v>
      </c>
      <c r="AB69" s="825"/>
      <c r="AC69" s="825"/>
      <c r="AD69" s="825"/>
      <c r="AE69" s="825"/>
      <c r="AF69" s="825">
        <v>0</v>
      </c>
      <c r="AG69" s="825"/>
      <c r="AH69" s="825"/>
      <c r="AI69" s="825"/>
      <c r="AJ69" s="825"/>
      <c r="AK69" s="825">
        <v>275</v>
      </c>
      <c r="AL69" s="825"/>
      <c r="AM69" s="825"/>
      <c r="AN69" s="825"/>
      <c r="AO69" s="825"/>
      <c r="AP69" s="825">
        <v>15012</v>
      </c>
      <c r="AQ69" s="825"/>
      <c r="AR69" s="825"/>
      <c r="AS69" s="825"/>
      <c r="AT69" s="825"/>
      <c r="AU69" s="825">
        <v>3588</v>
      </c>
      <c r="AV69" s="825"/>
      <c r="AW69" s="825"/>
      <c r="AX69" s="825"/>
      <c r="AY69" s="825"/>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4"/>
    </row>
    <row r="70" spans="1:131" s="235" customFormat="1" ht="26.25" customHeight="1" x14ac:dyDescent="0.2">
      <c r="A70" s="249">
        <v>3</v>
      </c>
      <c r="B70" s="875" t="s">
        <v>581</v>
      </c>
      <c r="C70" s="876"/>
      <c r="D70" s="876"/>
      <c r="E70" s="876"/>
      <c r="F70" s="876"/>
      <c r="G70" s="876"/>
      <c r="H70" s="876"/>
      <c r="I70" s="876"/>
      <c r="J70" s="876"/>
      <c r="K70" s="876"/>
      <c r="L70" s="876"/>
      <c r="M70" s="876"/>
      <c r="N70" s="876"/>
      <c r="O70" s="876"/>
      <c r="P70" s="877"/>
      <c r="Q70" s="878">
        <v>1914</v>
      </c>
      <c r="R70" s="825"/>
      <c r="S70" s="825"/>
      <c r="T70" s="825"/>
      <c r="U70" s="825"/>
      <c r="V70" s="825">
        <v>1880</v>
      </c>
      <c r="W70" s="825"/>
      <c r="X70" s="825"/>
      <c r="Y70" s="825"/>
      <c r="Z70" s="825"/>
      <c r="AA70" s="825">
        <v>34</v>
      </c>
      <c r="AB70" s="825"/>
      <c r="AC70" s="825"/>
      <c r="AD70" s="825"/>
      <c r="AE70" s="825"/>
      <c r="AF70" s="825">
        <v>34</v>
      </c>
      <c r="AG70" s="825"/>
      <c r="AH70" s="825"/>
      <c r="AI70" s="825"/>
      <c r="AJ70" s="825"/>
      <c r="AK70" s="825">
        <v>0</v>
      </c>
      <c r="AL70" s="825"/>
      <c r="AM70" s="825"/>
      <c r="AN70" s="825"/>
      <c r="AO70" s="825"/>
      <c r="AP70" s="825">
        <v>4442</v>
      </c>
      <c r="AQ70" s="825"/>
      <c r="AR70" s="825"/>
      <c r="AS70" s="825"/>
      <c r="AT70" s="825"/>
      <c r="AU70" s="825">
        <v>2430</v>
      </c>
      <c r="AV70" s="825"/>
      <c r="AW70" s="825"/>
      <c r="AX70" s="825"/>
      <c r="AY70" s="825"/>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4"/>
    </row>
    <row r="71" spans="1:131" s="235" customFormat="1" ht="26.25" customHeight="1" x14ac:dyDescent="0.2">
      <c r="A71" s="249">
        <v>4</v>
      </c>
      <c r="B71" s="875" t="s">
        <v>583</v>
      </c>
      <c r="C71" s="876"/>
      <c r="D71" s="876"/>
      <c r="E71" s="876"/>
      <c r="F71" s="876"/>
      <c r="G71" s="876"/>
      <c r="H71" s="876"/>
      <c r="I71" s="876"/>
      <c r="J71" s="876"/>
      <c r="K71" s="876"/>
      <c r="L71" s="876"/>
      <c r="M71" s="876"/>
      <c r="N71" s="876"/>
      <c r="O71" s="876"/>
      <c r="P71" s="877"/>
      <c r="Q71" s="878">
        <v>1411</v>
      </c>
      <c r="R71" s="825"/>
      <c r="S71" s="825"/>
      <c r="T71" s="825"/>
      <c r="U71" s="825"/>
      <c r="V71" s="825">
        <v>1411</v>
      </c>
      <c r="W71" s="825"/>
      <c r="X71" s="825"/>
      <c r="Y71" s="825"/>
      <c r="Z71" s="825"/>
      <c r="AA71" s="825">
        <v>0</v>
      </c>
      <c r="AB71" s="825"/>
      <c r="AC71" s="825"/>
      <c r="AD71" s="825"/>
      <c r="AE71" s="825"/>
      <c r="AF71" s="825">
        <v>0</v>
      </c>
      <c r="AG71" s="825"/>
      <c r="AH71" s="825"/>
      <c r="AI71" s="825"/>
      <c r="AJ71" s="825"/>
      <c r="AK71" s="825">
        <v>286</v>
      </c>
      <c r="AL71" s="825"/>
      <c r="AM71" s="825"/>
      <c r="AN71" s="825"/>
      <c r="AO71" s="825"/>
      <c r="AP71" s="825">
        <v>4227</v>
      </c>
      <c r="AQ71" s="825"/>
      <c r="AR71" s="825"/>
      <c r="AS71" s="825"/>
      <c r="AT71" s="825"/>
      <c r="AU71" s="825">
        <v>850</v>
      </c>
      <c r="AV71" s="825"/>
      <c r="AW71" s="825"/>
      <c r="AX71" s="825"/>
      <c r="AY71" s="825"/>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4"/>
    </row>
    <row r="72" spans="1:131" s="235" customFormat="1" ht="26.25" customHeight="1" x14ac:dyDescent="0.2">
      <c r="A72" s="249">
        <v>5</v>
      </c>
      <c r="B72" s="875" t="s">
        <v>579</v>
      </c>
      <c r="C72" s="876"/>
      <c r="D72" s="876"/>
      <c r="E72" s="876"/>
      <c r="F72" s="876"/>
      <c r="G72" s="876"/>
      <c r="H72" s="876"/>
      <c r="I72" s="876"/>
      <c r="J72" s="876"/>
      <c r="K72" s="876"/>
      <c r="L72" s="876"/>
      <c r="M72" s="876"/>
      <c r="N72" s="876"/>
      <c r="O72" s="876"/>
      <c r="P72" s="877"/>
      <c r="Q72" s="878">
        <v>2914</v>
      </c>
      <c r="R72" s="825"/>
      <c r="S72" s="825"/>
      <c r="T72" s="825"/>
      <c r="U72" s="825"/>
      <c r="V72" s="825">
        <v>2787</v>
      </c>
      <c r="W72" s="825"/>
      <c r="X72" s="825"/>
      <c r="Y72" s="825"/>
      <c r="Z72" s="825"/>
      <c r="AA72" s="825">
        <v>127</v>
      </c>
      <c r="AB72" s="825"/>
      <c r="AC72" s="825"/>
      <c r="AD72" s="825"/>
      <c r="AE72" s="825"/>
      <c r="AF72" s="825">
        <v>1386</v>
      </c>
      <c r="AG72" s="825"/>
      <c r="AH72" s="825"/>
      <c r="AI72" s="825"/>
      <c r="AJ72" s="825"/>
      <c r="AK72" s="825">
        <v>228</v>
      </c>
      <c r="AL72" s="825"/>
      <c r="AM72" s="825"/>
      <c r="AN72" s="825"/>
      <c r="AO72" s="825"/>
      <c r="AP72" s="825">
        <v>18733</v>
      </c>
      <c r="AQ72" s="825"/>
      <c r="AR72" s="825"/>
      <c r="AS72" s="825"/>
      <c r="AT72" s="825"/>
      <c r="AU72" s="825" t="s">
        <v>518</v>
      </c>
      <c r="AV72" s="825"/>
      <c r="AW72" s="825"/>
      <c r="AX72" s="825"/>
      <c r="AY72" s="825"/>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4"/>
    </row>
    <row r="73" spans="1:131" s="235" customFormat="1" ht="26.25" customHeight="1" x14ac:dyDescent="0.2">
      <c r="A73" s="249">
        <v>6</v>
      </c>
      <c r="B73" s="875" t="s">
        <v>580</v>
      </c>
      <c r="C73" s="876"/>
      <c r="D73" s="876"/>
      <c r="E73" s="876"/>
      <c r="F73" s="876"/>
      <c r="G73" s="876"/>
      <c r="H73" s="876"/>
      <c r="I73" s="876"/>
      <c r="J73" s="876"/>
      <c r="K73" s="876"/>
      <c r="L73" s="876"/>
      <c r="M73" s="876"/>
      <c r="N73" s="876"/>
      <c r="O73" s="876"/>
      <c r="P73" s="877"/>
      <c r="Q73" s="878">
        <v>1821</v>
      </c>
      <c r="R73" s="825"/>
      <c r="S73" s="825"/>
      <c r="T73" s="825"/>
      <c r="U73" s="825"/>
      <c r="V73" s="825">
        <v>1842</v>
      </c>
      <c r="W73" s="825"/>
      <c r="X73" s="825"/>
      <c r="Y73" s="825"/>
      <c r="Z73" s="825"/>
      <c r="AA73" s="825">
        <v>-21</v>
      </c>
      <c r="AB73" s="825"/>
      <c r="AC73" s="825"/>
      <c r="AD73" s="825"/>
      <c r="AE73" s="825"/>
      <c r="AF73" s="825">
        <v>1642</v>
      </c>
      <c r="AG73" s="825"/>
      <c r="AH73" s="825"/>
      <c r="AI73" s="825"/>
      <c r="AJ73" s="825"/>
      <c r="AK73" s="825">
        <v>419</v>
      </c>
      <c r="AL73" s="825"/>
      <c r="AM73" s="825"/>
      <c r="AN73" s="825"/>
      <c r="AO73" s="825"/>
      <c r="AP73" s="825">
        <v>15181</v>
      </c>
      <c r="AQ73" s="825"/>
      <c r="AR73" s="825"/>
      <c r="AS73" s="825"/>
      <c r="AT73" s="825"/>
      <c r="AU73" s="825" t="s">
        <v>518</v>
      </c>
      <c r="AV73" s="825"/>
      <c r="AW73" s="825"/>
      <c r="AX73" s="825"/>
      <c r="AY73" s="825"/>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4"/>
    </row>
    <row r="74" spans="1:131" s="235" customFormat="1" ht="26.25" customHeight="1" x14ac:dyDescent="0.2">
      <c r="A74" s="249">
        <v>7</v>
      </c>
      <c r="B74" s="875"/>
      <c r="C74" s="876"/>
      <c r="D74" s="876"/>
      <c r="E74" s="876"/>
      <c r="F74" s="876"/>
      <c r="G74" s="876"/>
      <c r="H74" s="876"/>
      <c r="I74" s="876"/>
      <c r="J74" s="876"/>
      <c r="K74" s="876"/>
      <c r="L74" s="876"/>
      <c r="M74" s="876"/>
      <c r="N74" s="876"/>
      <c r="O74" s="876"/>
      <c r="P74" s="877"/>
      <c r="Q74" s="878"/>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4"/>
    </row>
    <row r="75" spans="1:131" s="235" customFormat="1" ht="26.25" customHeight="1" x14ac:dyDescent="0.2">
      <c r="A75" s="249">
        <v>8</v>
      </c>
      <c r="B75" s="875"/>
      <c r="C75" s="876"/>
      <c r="D75" s="876"/>
      <c r="E75" s="876"/>
      <c r="F75" s="876"/>
      <c r="G75" s="876"/>
      <c r="H75" s="876"/>
      <c r="I75" s="876"/>
      <c r="J75" s="876"/>
      <c r="K75" s="876"/>
      <c r="L75" s="876"/>
      <c r="M75" s="876"/>
      <c r="N75" s="876"/>
      <c r="O75" s="876"/>
      <c r="P75" s="877"/>
      <c r="Q75" s="881"/>
      <c r="R75" s="882"/>
      <c r="S75" s="882"/>
      <c r="T75" s="882"/>
      <c r="U75" s="824"/>
      <c r="V75" s="883"/>
      <c r="W75" s="882"/>
      <c r="X75" s="882"/>
      <c r="Y75" s="882"/>
      <c r="Z75" s="824"/>
      <c r="AA75" s="883"/>
      <c r="AB75" s="882"/>
      <c r="AC75" s="882"/>
      <c r="AD75" s="882"/>
      <c r="AE75" s="824"/>
      <c r="AF75" s="883"/>
      <c r="AG75" s="882"/>
      <c r="AH75" s="882"/>
      <c r="AI75" s="882"/>
      <c r="AJ75" s="824"/>
      <c r="AK75" s="883"/>
      <c r="AL75" s="882"/>
      <c r="AM75" s="882"/>
      <c r="AN75" s="882"/>
      <c r="AO75" s="824"/>
      <c r="AP75" s="883"/>
      <c r="AQ75" s="882"/>
      <c r="AR75" s="882"/>
      <c r="AS75" s="882"/>
      <c r="AT75" s="824"/>
      <c r="AU75" s="883"/>
      <c r="AV75" s="882"/>
      <c r="AW75" s="882"/>
      <c r="AX75" s="882"/>
      <c r="AY75" s="824"/>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4"/>
    </row>
    <row r="76" spans="1:131" s="235" customFormat="1" ht="26.25" customHeight="1" x14ac:dyDescent="0.2">
      <c r="A76" s="249">
        <v>9</v>
      </c>
      <c r="B76" s="875"/>
      <c r="C76" s="876"/>
      <c r="D76" s="876"/>
      <c r="E76" s="876"/>
      <c r="F76" s="876"/>
      <c r="G76" s="876"/>
      <c r="H76" s="876"/>
      <c r="I76" s="876"/>
      <c r="J76" s="876"/>
      <c r="K76" s="876"/>
      <c r="L76" s="876"/>
      <c r="M76" s="876"/>
      <c r="N76" s="876"/>
      <c r="O76" s="876"/>
      <c r="P76" s="877"/>
      <c r="Q76" s="881"/>
      <c r="R76" s="882"/>
      <c r="S76" s="882"/>
      <c r="T76" s="882"/>
      <c r="U76" s="824"/>
      <c r="V76" s="883"/>
      <c r="W76" s="882"/>
      <c r="X76" s="882"/>
      <c r="Y76" s="882"/>
      <c r="Z76" s="824"/>
      <c r="AA76" s="883"/>
      <c r="AB76" s="882"/>
      <c r="AC76" s="882"/>
      <c r="AD76" s="882"/>
      <c r="AE76" s="824"/>
      <c r="AF76" s="883"/>
      <c r="AG76" s="882"/>
      <c r="AH76" s="882"/>
      <c r="AI76" s="882"/>
      <c r="AJ76" s="824"/>
      <c r="AK76" s="883"/>
      <c r="AL76" s="882"/>
      <c r="AM76" s="882"/>
      <c r="AN76" s="882"/>
      <c r="AO76" s="824"/>
      <c r="AP76" s="883"/>
      <c r="AQ76" s="882"/>
      <c r="AR76" s="882"/>
      <c r="AS76" s="882"/>
      <c r="AT76" s="824"/>
      <c r="AU76" s="883"/>
      <c r="AV76" s="882"/>
      <c r="AW76" s="882"/>
      <c r="AX76" s="882"/>
      <c r="AY76" s="824"/>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4"/>
    </row>
    <row r="77" spans="1:131" s="235" customFormat="1" ht="26.25" customHeight="1" x14ac:dyDescent="0.2">
      <c r="A77" s="249">
        <v>10</v>
      </c>
      <c r="B77" s="875"/>
      <c r="C77" s="876"/>
      <c r="D77" s="876"/>
      <c r="E77" s="876"/>
      <c r="F77" s="876"/>
      <c r="G77" s="876"/>
      <c r="H77" s="876"/>
      <c r="I77" s="876"/>
      <c r="J77" s="876"/>
      <c r="K77" s="876"/>
      <c r="L77" s="876"/>
      <c r="M77" s="876"/>
      <c r="N77" s="876"/>
      <c r="O77" s="876"/>
      <c r="P77" s="877"/>
      <c r="Q77" s="881"/>
      <c r="R77" s="882"/>
      <c r="S77" s="882"/>
      <c r="T77" s="882"/>
      <c r="U77" s="824"/>
      <c r="V77" s="883"/>
      <c r="W77" s="882"/>
      <c r="X77" s="882"/>
      <c r="Y77" s="882"/>
      <c r="Z77" s="824"/>
      <c r="AA77" s="883"/>
      <c r="AB77" s="882"/>
      <c r="AC77" s="882"/>
      <c r="AD77" s="882"/>
      <c r="AE77" s="824"/>
      <c r="AF77" s="883"/>
      <c r="AG77" s="882"/>
      <c r="AH77" s="882"/>
      <c r="AI77" s="882"/>
      <c r="AJ77" s="824"/>
      <c r="AK77" s="883"/>
      <c r="AL77" s="882"/>
      <c r="AM77" s="882"/>
      <c r="AN77" s="882"/>
      <c r="AO77" s="824"/>
      <c r="AP77" s="883"/>
      <c r="AQ77" s="882"/>
      <c r="AR77" s="882"/>
      <c r="AS77" s="882"/>
      <c r="AT77" s="824"/>
      <c r="AU77" s="883"/>
      <c r="AV77" s="882"/>
      <c r="AW77" s="882"/>
      <c r="AX77" s="882"/>
      <c r="AY77" s="824"/>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4"/>
    </row>
    <row r="78" spans="1:131" s="235" customFormat="1" ht="26.25" customHeight="1" x14ac:dyDescent="0.2">
      <c r="A78" s="249">
        <v>11</v>
      </c>
      <c r="B78" s="875"/>
      <c r="C78" s="876"/>
      <c r="D78" s="876"/>
      <c r="E78" s="876"/>
      <c r="F78" s="876"/>
      <c r="G78" s="876"/>
      <c r="H78" s="876"/>
      <c r="I78" s="876"/>
      <c r="J78" s="876"/>
      <c r="K78" s="876"/>
      <c r="L78" s="876"/>
      <c r="M78" s="876"/>
      <c r="N78" s="876"/>
      <c r="O78" s="876"/>
      <c r="P78" s="877"/>
      <c r="Q78" s="878"/>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4"/>
    </row>
    <row r="79" spans="1:131" s="235" customFormat="1" ht="26.25" customHeight="1" x14ac:dyDescent="0.2">
      <c r="A79" s="249">
        <v>12</v>
      </c>
      <c r="B79" s="875"/>
      <c r="C79" s="876"/>
      <c r="D79" s="876"/>
      <c r="E79" s="876"/>
      <c r="F79" s="876"/>
      <c r="G79" s="876"/>
      <c r="H79" s="876"/>
      <c r="I79" s="876"/>
      <c r="J79" s="876"/>
      <c r="K79" s="876"/>
      <c r="L79" s="876"/>
      <c r="M79" s="876"/>
      <c r="N79" s="876"/>
      <c r="O79" s="876"/>
      <c r="P79" s="877"/>
      <c r="Q79" s="878"/>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4"/>
    </row>
    <row r="80" spans="1:131" s="235" customFormat="1" ht="26.25" customHeight="1" x14ac:dyDescent="0.2">
      <c r="A80" s="249">
        <v>13</v>
      </c>
      <c r="B80" s="875"/>
      <c r="C80" s="876"/>
      <c r="D80" s="876"/>
      <c r="E80" s="876"/>
      <c r="F80" s="876"/>
      <c r="G80" s="876"/>
      <c r="H80" s="876"/>
      <c r="I80" s="876"/>
      <c r="J80" s="876"/>
      <c r="K80" s="876"/>
      <c r="L80" s="876"/>
      <c r="M80" s="876"/>
      <c r="N80" s="876"/>
      <c r="O80" s="876"/>
      <c r="P80" s="877"/>
      <c r="Q80" s="878"/>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4"/>
    </row>
    <row r="81" spans="1:131" s="235" customFormat="1" ht="26.25" customHeight="1" x14ac:dyDescent="0.2">
      <c r="A81" s="249">
        <v>14</v>
      </c>
      <c r="B81" s="875"/>
      <c r="C81" s="876"/>
      <c r="D81" s="876"/>
      <c r="E81" s="876"/>
      <c r="F81" s="876"/>
      <c r="G81" s="876"/>
      <c r="H81" s="876"/>
      <c r="I81" s="876"/>
      <c r="J81" s="876"/>
      <c r="K81" s="876"/>
      <c r="L81" s="876"/>
      <c r="M81" s="876"/>
      <c r="N81" s="876"/>
      <c r="O81" s="876"/>
      <c r="P81" s="877"/>
      <c r="Q81" s="878"/>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4"/>
    </row>
    <row r="82" spans="1:131" s="235" customFormat="1" ht="26.25" customHeight="1" x14ac:dyDescent="0.2">
      <c r="A82" s="249">
        <v>15</v>
      </c>
      <c r="B82" s="875"/>
      <c r="C82" s="876"/>
      <c r="D82" s="876"/>
      <c r="E82" s="876"/>
      <c r="F82" s="876"/>
      <c r="G82" s="876"/>
      <c r="H82" s="876"/>
      <c r="I82" s="876"/>
      <c r="J82" s="876"/>
      <c r="K82" s="876"/>
      <c r="L82" s="876"/>
      <c r="M82" s="876"/>
      <c r="N82" s="876"/>
      <c r="O82" s="876"/>
      <c r="P82" s="877"/>
      <c r="Q82" s="878"/>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4"/>
    </row>
    <row r="83" spans="1:131" s="235" customFormat="1" ht="26.25" customHeight="1" x14ac:dyDescent="0.2">
      <c r="A83" s="249">
        <v>16</v>
      </c>
      <c r="B83" s="875"/>
      <c r="C83" s="876"/>
      <c r="D83" s="876"/>
      <c r="E83" s="876"/>
      <c r="F83" s="876"/>
      <c r="G83" s="876"/>
      <c r="H83" s="876"/>
      <c r="I83" s="876"/>
      <c r="J83" s="876"/>
      <c r="K83" s="876"/>
      <c r="L83" s="876"/>
      <c r="M83" s="876"/>
      <c r="N83" s="876"/>
      <c r="O83" s="876"/>
      <c r="P83" s="877"/>
      <c r="Q83" s="878"/>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4"/>
    </row>
    <row r="84" spans="1:131" s="235" customFormat="1" ht="26.25" customHeight="1" x14ac:dyDescent="0.2">
      <c r="A84" s="249">
        <v>17</v>
      </c>
      <c r="B84" s="875"/>
      <c r="C84" s="876"/>
      <c r="D84" s="876"/>
      <c r="E84" s="876"/>
      <c r="F84" s="876"/>
      <c r="G84" s="876"/>
      <c r="H84" s="876"/>
      <c r="I84" s="876"/>
      <c r="J84" s="876"/>
      <c r="K84" s="876"/>
      <c r="L84" s="876"/>
      <c r="M84" s="876"/>
      <c r="N84" s="876"/>
      <c r="O84" s="876"/>
      <c r="P84" s="877"/>
      <c r="Q84" s="878"/>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4"/>
    </row>
    <row r="85" spans="1:131" s="235" customFormat="1" ht="26.25" customHeight="1" x14ac:dyDescent="0.2">
      <c r="A85" s="249">
        <v>18</v>
      </c>
      <c r="B85" s="875"/>
      <c r="C85" s="876"/>
      <c r="D85" s="876"/>
      <c r="E85" s="876"/>
      <c r="F85" s="876"/>
      <c r="G85" s="876"/>
      <c r="H85" s="876"/>
      <c r="I85" s="876"/>
      <c r="J85" s="876"/>
      <c r="K85" s="876"/>
      <c r="L85" s="876"/>
      <c r="M85" s="876"/>
      <c r="N85" s="876"/>
      <c r="O85" s="876"/>
      <c r="P85" s="877"/>
      <c r="Q85" s="878"/>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4"/>
    </row>
    <row r="86" spans="1:131" s="235" customFormat="1" ht="26.25" customHeight="1" x14ac:dyDescent="0.2">
      <c r="A86" s="249">
        <v>19</v>
      </c>
      <c r="B86" s="875"/>
      <c r="C86" s="876"/>
      <c r="D86" s="876"/>
      <c r="E86" s="876"/>
      <c r="F86" s="876"/>
      <c r="G86" s="876"/>
      <c r="H86" s="876"/>
      <c r="I86" s="876"/>
      <c r="J86" s="876"/>
      <c r="K86" s="876"/>
      <c r="L86" s="876"/>
      <c r="M86" s="876"/>
      <c r="N86" s="876"/>
      <c r="O86" s="876"/>
      <c r="P86" s="877"/>
      <c r="Q86" s="878"/>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4"/>
    </row>
    <row r="87" spans="1:131" s="235" customFormat="1" ht="26.25" customHeight="1" x14ac:dyDescent="0.2">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4"/>
    </row>
    <row r="88" spans="1:131" s="235" customFormat="1" ht="26.25" customHeight="1" thickBot="1" x14ac:dyDescent="0.25">
      <c r="A88" s="252" t="s">
        <v>377</v>
      </c>
      <c r="B88" s="782" t="s">
        <v>414</v>
      </c>
      <c r="C88" s="783"/>
      <c r="D88" s="783"/>
      <c r="E88" s="783"/>
      <c r="F88" s="783"/>
      <c r="G88" s="783"/>
      <c r="H88" s="783"/>
      <c r="I88" s="783"/>
      <c r="J88" s="783"/>
      <c r="K88" s="783"/>
      <c r="L88" s="783"/>
      <c r="M88" s="783"/>
      <c r="N88" s="783"/>
      <c r="O88" s="783"/>
      <c r="P88" s="784"/>
      <c r="Q88" s="833"/>
      <c r="R88" s="834"/>
      <c r="S88" s="834"/>
      <c r="T88" s="834"/>
      <c r="U88" s="834"/>
      <c r="V88" s="834"/>
      <c r="W88" s="834"/>
      <c r="X88" s="834"/>
      <c r="Y88" s="834"/>
      <c r="Z88" s="834"/>
      <c r="AA88" s="834"/>
      <c r="AB88" s="834"/>
      <c r="AC88" s="834"/>
      <c r="AD88" s="834"/>
      <c r="AE88" s="834"/>
      <c r="AF88" s="837">
        <v>3196</v>
      </c>
      <c r="AG88" s="837"/>
      <c r="AH88" s="837"/>
      <c r="AI88" s="837"/>
      <c r="AJ88" s="837"/>
      <c r="AK88" s="834"/>
      <c r="AL88" s="834"/>
      <c r="AM88" s="834"/>
      <c r="AN88" s="834"/>
      <c r="AO88" s="834"/>
      <c r="AP88" s="837">
        <v>71375</v>
      </c>
      <c r="AQ88" s="837"/>
      <c r="AR88" s="837"/>
      <c r="AS88" s="837"/>
      <c r="AT88" s="837"/>
      <c r="AU88" s="837">
        <v>10037</v>
      </c>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782" t="s">
        <v>415</v>
      </c>
      <c r="BS102" s="783"/>
      <c r="BT102" s="783"/>
      <c r="BU102" s="783"/>
      <c r="BV102" s="783"/>
      <c r="BW102" s="783"/>
      <c r="BX102" s="783"/>
      <c r="BY102" s="783"/>
      <c r="BZ102" s="783"/>
      <c r="CA102" s="783"/>
      <c r="CB102" s="783"/>
      <c r="CC102" s="783"/>
      <c r="CD102" s="783"/>
      <c r="CE102" s="783"/>
      <c r="CF102" s="783"/>
      <c r="CG102" s="784"/>
      <c r="CH102" s="891"/>
      <c r="CI102" s="892"/>
      <c r="CJ102" s="892"/>
      <c r="CK102" s="892"/>
      <c r="CL102" s="893"/>
      <c r="CM102" s="891"/>
      <c r="CN102" s="892"/>
      <c r="CO102" s="892"/>
      <c r="CP102" s="892"/>
      <c r="CQ102" s="893"/>
      <c r="CR102" s="894">
        <v>98958</v>
      </c>
      <c r="CS102" s="852"/>
      <c r="CT102" s="852"/>
      <c r="CU102" s="852"/>
      <c r="CV102" s="895"/>
      <c r="CW102" s="894">
        <v>25503</v>
      </c>
      <c r="CX102" s="852"/>
      <c r="CY102" s="852"/>
      <c r="CZ102" s="852"/>
      <c r="DA102" s="895"/>
      <c r="DB102" s="894">
        <v>43865</v>
      </c>
      <c r="DC102" s="852"/>
      <c r="DD102" s="852"/>
      <c r="DE102" s="852"/>
      <c r="DF102" s="895"/>
      <c r="DG102" s="894">
        <v>31269</v>
      </c>
      <c r="DH102" s="852"/>
      <c r="DI102" s="852"/>
      <c r="DJ102" s="852"/>
      <c r="DK102" s="895"/>
      <c r="DL102" s="894">
        <v>60566</v>
      </c>
      <c r="DM102" s="852"/>
      <c r="DN102" s="852"/>
      <c r="DO102" s="852"/>
      <c r="DP102" s="895"/>
      <c r="DQ102" s="894">
        <v>28457</v>
      </c>
      <c r="DR102" s="852"/>
      <c r="DS102" s="852"/>
      <c r="DT102" s="852"/>
      <c r="DU102" s="895"/>
      <c r="DV102" s="918"/>
      <c r="DW102" s="919"/>
      <c r="DX102" s="919"/>
      <c r="DY102" s="919"/>
      <c r="DZ102" s="92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1" t="s">
        <v>416</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2" t="s">
        <v>417</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3" t="s">
        <v>420</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421</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4" customFormat="1" ht="26.25" customHeight="1" x14ac:dyDescent="0.2">
      <c r="A109" s="916" t="s">
        <v>422</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423</v>
      </c>
      <c r="AB109" s="897"/>
      <c r="AC109" s="897"/>
      <c r="AD109" s="897"/>
      <c r="AE109" s="898"/>
      <c r="AF109" s="896" t="s">
        <v>298</v>
      </c>
      <c r="AG109" s="897"/>
      <c r="AH109" s="897"/>
      <c r="AI109" s="897"/>
      <c r="AJ109" s="898"/>
      <c r="AK109" s="896" t="s">
        <v>297</v>
      </c>
      <c r="AL109" s="897"/>
      <c r="AM109" s="897"/>
      <c r="AN109" s="897"/>
      <c r="AO109" s="898"/>
      <c r="AP109" s="896" t="s">
        <v>424</v>
      </c>
      <c r="AQ109" s="897"/>
      <c r="AR109" s="897"/>
      <c r="AS109" s="897"/>
      <c r="AT109" s="899"/>
      <c r="AU109" s="916" t="s">
        <v>422</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423</v>
      </c>
      <c r="BR109" s="897"/>
      <c r="BS109" s="897"/>
      <c r="BT109" s="897"/>
      <c r="BU109" s="898"/>
      <c r="BV109" s="896" t="s">
        <v>298</v>
      </c>
      <c r="BW109" s="897"/>
      <c r="BX109" s="897"/>
      <c r="BY109" s="897"/>
      <c r="BZ109" s="898"/>
      <c r="CA109" s="896" t="s">
        <v>297</v>
      </c>
      <c r="CB109" s="897"/>
      <c r="CC109" s="897"/>
      <c r="CD109" s="897"/>
      <c r="CE109" s="898"/>
      <c r="CF109" s="917" t="s">
        <v>424</v>
      </c>
      <c r="CG109" s="917"/>
      <c r="CH109" s="917"/>
      <c r="CI109" s="917"/>
      <c r="CJ109" s="917"/>
      <c r="CK109" s="896" t="s">
        <v>425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423</v>
      </c>
      <c r="DH109" s="897"/>
      <c r="DI109" s="897"/>
      <c r="DJ109" s="897"/>
      <c r="DK109" s="898"/>
      <c r="DL109" s="896" t="s">
        <v>298</v>
      </c>
      <c r="DM109" s="897"/>
      <c r="DN109" s="897"/>
      <c r="DO109" s="897"/>
      <c r="DP109" s="898"/>
      <c r="DQ109" s="896" t="s">
        <v>297</v>
      </c>
      <c r="DR109" s="897"/>
      <c r="DS109" s="897"/>
      <c r="DT109" s="897"/>
      <c r="DU109" s="898"/>
      <c r="DV109" s="896" t="s">
        <v>424</v>
      </c>
      <c r="DW109" s="897"/>
      <c r="DX109" s="897"/>
      <c r="DY109" s="897"/>
      <c r="DZ109" s="899"/>
    </row>
    <row r="110" spans="1:131" s="234" customFormat="1" ht="26.25" customHeight="1" x14ac:dyDescent="0.2">
      <c r="A110" s="900" t="s">
        <v>426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273238604</v>
      </c>
      <c r="AB110" s="904"/>
      <c r="AC110" s="904"/>
      <c r="AD110" s="904"/>
      <c r="AE110" s="905"/>
      <c r="AF110" s="906">
        <v>273290257</v>
      </c>
      <c r="AG110" s="904"/>
      <c r="AH110" s="904"/>
      <c r="AI110" s="904"/>
      <c r="AJ110" s="905"/>
      <c r="AK110" s="906">
        <v>253320145</v>
      </c>
      <c r="AL110" s="904"/>
      <c r="AM110" s="904"/>
      <c r="AN110" s="904"/>
      <c r="AO110" s="905"/>
      <c r="AP110" s="907">
        <v>22.8</v>
      </c>
      <c r="AQ110" s="908"/>
      <c r="AR110" s="908"/>
      <c r="AS110" s="908"/>
      <c r="AT110" s="909"/>
      <c r="AU110" s="910" t="s">
        <v>71</v>
      </c>
      <c r="AV110" s="911"/>
      <c r="AW110" s="911"/>
      <c r="AX110" s="911"/>
      <c r="AY110" s="911"/>
      <c r="AZ110" s="952" t="s">
        <v>427</v>
      </c>
      <c r="BA110" s="901"/>
      <c r="BB110" s="901"/>
      <c r="BC110" s="901"/>
      <c r="BD110" s="901"/>
      <c r="BE110" s="901"/>
      <c r="BF110" s="901"/>
      <c r="BG110" s="901"/>
      <c r="BH110" s="901"/>
      <c r="BI110" s="901"/>
      <c r="BJ110" s="901"/>
      <c r="BK110" s="901"/>
      <c r="BL110" s="901"/>
      <c r="BM110" s="901"/>
      <c r="BN110" s="901"/>
      <c r="BO110" s="901"/>
      <c r="BP110" s="902"/>
      <c r="BQ110" s="938">
        <v>5925613540</v>
      </c>
      <c r="BR110" s="939"/>
      <c r="BS110" s="939"/>
      <c r="BT110" s="939"/>
      <c r="BU110" s="939"/>
      <c r="BV110" s="939">
        <v>5899610999</v>
      </c>
      <c r="BW110" s="939"/>
      <c r="BX110" s="939"/>
      <c r="BY110" s="939"/>
      <c r="BZ110" s="939"/>
      <c r="CA110" s="939">
        <v>5928792244</v>
      </c>
      <c r="CB110" s="939"/>
      <c r="CC110" s="939"/>
      <c r="CD110" s="939"/>
      <c r="CE110" s="939"/>
      <c r="CF110" s="953">
        <v>532.70000000000005</v>
      </c>
      <c r="CG110" s="954"/>
      <c r="CH110" s="954"/>
      <c r="CI110" s="954"/>
      <c r="CJ110" s="954"/>
      <c r="CK110" s="955" t="s">
        <v>428</v>
      </c>
      <c r="CL110" s="956"/>
      <c r="CM110" s="935" t="s">
        <v>429</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v>592513</v>
      </c>
      <c r="DH110" s="939"/>
      <c r="DI110" s="939"/>
      <c r="DJ110" s="939"/>
      <c r="DK110" s="939"/>
      <c r="DL110" s="939">
        <v>565403</v>
      </c>
      <c r="DM110" s="939"/>
      <c r="DN110" s="939"/>
      <c r="DO110" s="939"/>
      <c r="DP110" s="939"/>
      <c r="DQ110" s="939">
        <v>537941</v>
      </c>
      <c r="DR110" s="939"/>
      <c r="DS110" s="939"/>
      <c r="DT110" s="939"/>
      <c r="DU110" s="939"/>
      <c r="DV110" s="940">
        <v>0</v>
      </c>
      <c r="DW110" s="940"/>
      <c r="DX110" s="940"/>
      <c r="DY110" s="940"/>
      <c r="DZ110" s="941"/>
    </row>
    <row r="111" spans="1:131" s="234" customFormat="1" ht="26.25" customHeight="1" x14ac:dyDescent="0.2">
      <c r="A111" s="942" t="s">
        <v>430</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v>79148089</v>
      </c>
      <c r="AB111" s="946"/>
      <c r="AC111" s="946"/>
      <c r="AD111" s="946"/>
      <c r="AE111" s="947"/>
      <c r="AF111" s="948">
        <v>85812634</v>
      </c>
      <c r="AG111" s="946"/>
      <c r="AH111" s="946"/>
      <c r="AI111" s="946"/>
      <c r="AJ111" s="947"/>
      <c r="AK111" s="948">
        <v>75932329</v>
      </c>
      <c r="AL111" s="946"/>
      <c r="AM111" s="946"/>
      <c r="AN111" s="946"/>
      <c r="AO111" s="947"/>
      <c r="AP111" s="949">
        <v>6.8</v>
      </c>
      <c r="AQ111" s="950"/>
      <c r="AR111" s="950"/>
      <c r="AS111" s="950"/>
      <c r="AT111" s="951"/>
      <c r="AU111" s="912"/>
      <c r="AV111" s="913"/>
      <c r="AW111" s="913"/>
      <c r="AX111" s="913"/>
      <c r="AY111" s="913"/>
      <c r="AZ111" s="961" t="s">
        <v>431</v>
      </c>
      <c r="BA111" s="962"/>
      <c r="BB111" s="962"/>
      <c r="BC111" s="962"/>
      <c r="BD111" s="962"/>
      <c r="BE111" s="962"/>
      <c r="BF111" s="962"/>
      <c r="BG111" s="962"/>
      <c r="BH111" s="962"/>
      <c r="BI111" s="962"/>
      <c r="BJ111" s="962"/>
      <c r="BK111" s="962"/>
      <c r="BL111" s="962"/>
      <c r="BM111" s="962"/>
      <c r="BN111" s="962"/>
      <c r="BO111" s="962"/>
      <c r="BP111" s="963"/>
      <c r="BQ111" s="931">
        <v>67713172</v>
      </c>
      <c r="BR111" s="932"/>
      <c r="BS111" s="932"/>
      <c r="BT111" s="932"/>
      <c r="BU111" s="932"/>
      <c r="BV111" s="932">
        <v>55865301</v>
      </c>
      <c r="BW111" s="932"/>
      <c r="BX111" s="932"/>
      <c r="BY111" s="932"/>
      <c r="BZ111" s="932"/>
      <c r="CA111" s="932">
        <v>47734861</v>
      </c>
      <c r="CB111" s="932"/>
      <c r="CC111" s="932"/>
      <c r="CD111" s="932"/>
      <c r="CE111" s="932"/>
      <c r="CF111" s="926">
        <v>4.3</v>
      </c>
      <c r="CG111" s="927"/>
      <c r="CH111" s="927"/>
      <c r="CI111" s="927"/>
      <c r="CJ111" s="927"/>
      <c r="CK111" s="957"/>
      <c r="CL111" s="958"/>
      <c r="CM111" s="928" t="s">
        <v>432</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433</v>
      </c>
      <c r="DH111" s="932"/>
      <c r="DI111" s="932"/>
      <c r="DJ111" s="932"/>
      <c r="DK111" s="932"/>
      <c r="DL111" s="932" t="s">
        <v>434</v>
      </c>
      <c r="DM111" s="932"/>
      <c r="DN111" s="932"/>
      <c r="DO111" s="932"/>
      <c r="DP111" s="932"/>
      <c r="DQ111" s="932" t="s">
        <v>366</v>
      </c>
      <c r="DR111" s="932"/>
      <c r="DS111" s="932"/>
      <c r="DT111" s="932"/>
      <c r="DU111" s="932"/>
      <c r="DV111" s="933" t="s">
        <v>433</v>
      </c>
      <c r="DW111" s="933"/>
      <c r="DX111" s="933"/>
      <c r="DY111" s="933"/>
      <c r="DZ111" s="934"/>
    </row>
    <row r="112" spans="1:131" s="234" customFormat="1" ht="26.25" customHeight="1" x14ac:dyDescent="0.2">
      <c r="A112" s="971" t="s">
        <v>435</v>
      </c>
      <c r="B112" s="972"/>
      <c r="C112" s="962" t="s">
        <v>436</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123542614</v>
      </c>
      <c r="AB112" s="965"/>
      <c r="AC112" s="965"/>
      <c r="AD112" s="965"/>
      <c r="AE112" s="966"/>
      <c r="AF112" s="967">
        <v>124536226</v>
      </c>
      <c r="AG112" s="965"/>
      <c r="AH112" s="965"/>
      <c r="AI112" s="965"/>
      <c r="AJ112" s="966"/>
      <c r="AK112" s="967">
        <v>124690549</v>
      </c>
      <c r="AL112" s="965"/>
      <c r="AM112" s="965"/>
      <c r="AN112" s="965"/>
      <c r="AO112" s="966"/>
      <c r="AP112" s="968">
        <v>11.2</v>
      </c>
      <c r="AQ112" s="969"/>
      <c r="AR112" s="969"/>
      <c r="AS112" s="969"/>
      <c r="AT112" s="970"/>
      <c r="AU112" s="912"/>
      <c r="AV112" s="913"/>
      <c r="AW112" s="913"/>
      <c r="AX112" s="913"/>
      <c r="AY112" s="913"/>
      <c r="AZ112" s="961" t="s">
        <v>437</v>
      </c>
      <c r="BA112" s="962"/>
      <c r="BB112" s="962"/>
      <c r="BC112" s="962"/>
      <c r="BD112" s="962"/>
      <c r="BE112" s="962"/>
      <c r="BF112" s="962"/>
      <c r="BG112" s="962"/>
      <c r="BH112" s="962"/>
      <c r="BI112" s="962"/>
      <c r="BJ112" s="962"/>
      <c r="BK112" s="962"/>
      <c r="BL112" s="962"/>
      <c r="BM112" s="962"/>
      <c r="BN112" s="962"/>
      <c r="BO112" s="962"/>
      <c r="BP112" s="963"/>
      <c r="BQ112" s="931">
        <v>45898410</v>
      </c>
      <c r="BR112" s="932"/>
      <c r="BS112" s="932"/>
      <c r="BT112" s="932"/>
      <c r="BU112" s="932"/>
      <c r="BV112" s="932">
        <v>42127180</v>
      </c>
      <c r="BW112" s="932"/>
      <c r="BX112" s="932"/>
      <c r="BY112" s="932"/>
      <c r="BZ112" s="932"/>
      <c r="CA112" s="932">
        <v>39909678</v>
      </c>
      <c r="CB112" s="932"/>
      <c r="CC112" s="932"/>
      <c r="CD112" s="932"/>
      <c r="CE112" s="932"/>
      <c r="CF112" s="926">
        <v>3.6</v>
      </c>
      <c r="CG112" s="927"/>
      <c r="CH112" s="927"/>
      <c r="CI112" s="927"/>
      <c r="CJ112" s="927"/>
      <c r="CK112" s="957"/>
      <c r="CL112" s="958"/>
      <c r="CM112" s="928" t="s">
        <v>438</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19122480</v>
      </c>
      <c r="DH112" s="932"/>
      <c r="DI112" s="932"/>
      <c r="DJ112" s="932"/>
      <c r="DK112" s="932"/>
      <c r="DL112" s="932">
        <v>14633367</v>
      </c>
      <c r="DM112" s="932"/>
      <c r="DN112" s="932"/>
      <c r="DO112" s="932"/>
      <c r="DP112" s="932"/>
      <c r="DQ112" s="932">
        <v>11175317</v>
      </c>
      <c r="DR112" s="932"/>
      <c r="DS112" s="932"/>
      <c r="DT112" s="932"/>
      <c r="DU112" s="932"/>
      <c r="DV112" s="933">
        <v>1</v>
      </c>
      <c r="DW112" s="933"/>
      <c r="DX112" s="933"/>
      <c r="DY112" s="933"/>
      <c r="DZ112" s="934"/>
    </row>
    <row r="113" spans="1:130" s="234" customFormat="1" ht="26.25" customHeight="1" x14ac:dyDescent="0.2">
      <c r="A113" s="973"/>
      <c r="B113" s="974"/>
      <c r="C113" s="962" t="s">
        <v>439</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4528038</v>
      </c>
      <c r="AB113" s="965"/>
      <c r="AC113" s="965"/>
      <c r="AD113" s="965"/>
      <c r="AE113" s="966"/>
      <c r="AF113" s="967">
        <v>2305842</v>
      </c>
      <c r="AG113" s="965"/>
      <c r="AH113" s="965"/>
      <c r="AI113" s="965"/>
      <c r="AJ113" s="966"/>
      <c r="AK113" s="967">
        <v>2884177</v>
      </c>
      <c r="AL113" s="965"/>
      <c r="AM113" s="965"/>
      <c r="AN113" s="965"/>
      <c r="AO113" s="966"/>
      <c r="AP113" s="968">
        <v>0.3</v>
      </c>
      <c r="AQ113" s="969"/>
      <c r="AR113" s="969"/>
      <c r="AS113" s="969"/>
      <c r="AT113" s="970"/>
      <c r="AU113" s="912"/>
      <c r="AV113" s="913"/>
      <c r="AW113" s="913"/>
      <c r="AX113" s="913"/>
      <c r="AY113" s="913"/>
      <c r="AZ113" s="961" t="s">
        <v>440</v>
      </c>
      <c r="BA113" s="962"/>
      <c r="BB113" s="962"/>
      <c r="BC113" s="962"/>
      <c r="BD113" s="962"/>
      <c r="BE113" s="962"/>
      <c r="BF113" s="962"/>
      <c r="BG113" s="962"/>
      <c r="BH113" s="962"/>
      <c r="BI113" s="962"/>
      <c r="BJ113" s="962"/>
      <c r="BK113" s="962"/>
      <c r="BL113" s="962"/>
      <c r="BM113" s="962"/>
      <c r="BN113" s="962"/>
      <c r="BO113" s="962"/>
      <c r="BP113" s="963"/>
      <c r="BQ113" s="931">
        <v>10359861</v>
      </c>
      <c r="BR113" s="932"/>
      <c r="BS113" s="932"/>
      <c r="BT113" s="932"/>
      <c r="BU113" s="932"/>
      <c r="BV113" s="932">
        <v>10578769</v>
      </c>
      <c r="BW113" s="932"/>
      <c r="BX113" s="932"/>
      <c r="BY113" s="932"/>
      <c r="BZ113" s="932"/>
      <c r="CA113" s="932">
        <v>10036583</v>
      </c>
      <c r="CB113" s="932"/>
      <c r="CC113" s="932"/>
      <c r="CD113" s="932"/>
      <c r="CE113" s="932"/>
      <c r="CF113" s="926">
        <v>0.9</v>
      </c>
      <c r="CG113" s="927"/>
      <c r="CH113" s="927"/>
      <c r="CI113" s="927"/>
      <c r="CJ113" s="927"/>
      <c r="CK113" s="957"/>
      <c r="CL113" s="958"/>
      <c r="CM113" s="928" t="s">
        <v>441</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1465100</v>
      </c>
      <c r="DH113" s="932"/>
      <c r="DI113" s="932"/>
      <c r="DJ113" s="932"/>
      <c r="DK113" s="932"/>
      <c r="DL113" s="932">
        <v>984388</v>
      </c>
      <c r="DM113" s="932"/>
      <c r="DN113" s="932"/>
      <c r="DO113" s="932"/>
      <c r="DP113" s="932"/>
      <c r="DQ113" s="932">
        <v>782671</v>
      </c>
      <c r="DR113" s="932"/>
      <c r="DS113" s="932"/>
      <c r="DT113" s="932"/>
      <c r="DU113" s="932"/>
      <c r="DV113" s="933">
        <v>0.1</v>
      </c>
      <c r="DW113" s="933"/>
      <c r="DX113" s="933"/>
      <c r="DY113" s="933"/>
      <c r="DZ113" s="934"/>
    </row>
    <row r="114" spans="1:130" s="234" customFormat="1" ht="26.25" customHeight="1" x14ac:dyDescent="0.2">
      <c r="A114" s="973"/>
      <c r="B114" s="974"/>
      <c r="C114" s="962" t="s">
        <v>442</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1372122</v>
      </c>
      <c r="AB114" s="965"/>
      <c r="AC114" s="965"/>
      <c r="AD114" s="965"/>
      <c r="AE114" s="966"/>
      <c r="AF114" s="967">
        <v>1218105</v>
      </c>
      <c r="AG114" s="965"/>
      <c r="AH114" s="965"/>
      <c r="AI114" s="965"/>
      <c r="AJ114" s="966"/>
      <c r="AK114" s="967">
        <v>959210</v>
      </c>
      <c r="AL114" s="965"/>
      <c r="AM114" s="965"/>
      <c r="AN114" s="965"/>
      <c r="AO114" s="966"/>
      <c r="AP114" s="968">
        <v>0.1</v>
      </c>
      <c r="AQ114" s="969"/>
      <c r="AR114" s="969"/>
      <c r="AS114" s="969"/>
      <c r="AT114" s="970"/>
      <c r="AU114" s="912"/>
      <c r="AV114" s="913"/>
      <c r="AW114" s="913"/>
      <c r="AX114" s="913"/>
      <c r="AY114" s="913"/>
      <c r="AZ114" s="961" t="s">
        <v>443</v>
      </c>
      <c r="BA114" s="962"/>
      <c r="BB114" s="962"/>
      <c r="BC114" s="962"/>
      <c r="BD114" s="962"/>
      <c r="BE114" s="962"/>
      <c r="BF114" s="962"/>
      <c r="BG114" s="962"/>
      <c r="BH114" s="962"/>
      <c r="BI114" s="962"/>
      <c r="BJ114" s="962"/>
      <c r="BK114" s="962"/>
      <c r="BL114" s="962"/>
      <c r="BM114" s="962"/>
      <c r="BN114" s="962"/>
      <c r="BO114" s="962"/>
      <c r="BP114" s="963"/>
      <c r="BQ114" s="931">
        <v>578576817</v>
      </c>
      <c r="BR114" s="932"/>
      <c r="BS114" s="932"/>
      <c r="BT114" s="932"/>
      <c r="BU114" s="932"/>
      <c r="BV114" s="932">
        <v>515681129</v>
      </c>
      <c r="BW114" s="932"/>
      <c r="BX114" s="932"/>
      <c r="BY114" s="932"/>
      <c r="BZ114" s="932"/>
      <c r="CA114" s="932">
        <v>490751607</v>
      </c>
      <c r="CB114" s="932"/>
      <c r="CC114" s="932"/>
      <c r="CD114" s="932"/>
      <c r="CE114" s="932"/>
      <c r="CF114" s="926">
        <v>44.1</v>
      </c>
      <c r="CG114" s="927"/>
      <c r="CH114" s="927"/>
      <c r="CI114" s="927"/>
      <c r="CJ114" s="927"/>
      <c r="CK114" s="957"/>
      <c r="CL114" s="958"/>
      <c r="CM114" s="928" t="s">
        <v>444</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29925003</v>
      </c>
      <c r="DH114" s="932"/>
      <c r="DI114" s="932"/>
      <c r="DJ114" s="932"/>
      <c r="DK114" s="932"/>
      <c r="DL114" s="932">
        <v>23371236</v>
      </c>
      <c r="DM114" s="932"/>
      <c r="DN114" s="932"/>
      <c r="DO114" s="932"/>
      <c r="DP114" s="932"/>
      <c r="DQ114" s="932">
        <v>19279595</v>
      </c>
      <c r="DR114" s="932"/>
      <c r="DS114" s="932"/>
      <c r="DT114" s="932"/>
      <c r="DU114" s="932"/>
      <c r="DV114" s="933">
        <v>1.7</v>
      </c>
      <c r="DW114" s="933"/>
      <c r="DX114" s="933"/>
      <c r="DY114" s="933"/>
      <c r="DZ114" s="934"/>
    </row>
    <row r="115" spans="1:130" s="234" customFormat="1" ht="26.25" customHeight="1" x14ac:dyDescent="0.2">
      <c r="A115" s="973"/>
      <c r="B115" s="974"/>
      <c r="C115" s="962" t="s">
        <v>445</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15737826</v>
      </c>
      <c r="AB115" s="965"/>
      <c r="AC115" s="965"/>
      <c r="AD115" s="965"/>
      <c r="AE115" s="966"/>
      <c r="AF115" s="967">
        <v>13460077</v>
      </c>
      <c r="AG115" s="965"/>
      <c r="AH115" s="965"/>
      <c r="AI115" s="965"/>
      <c r="AJ115" s="966"/>
      <c r="AK115" s="967">
        <v>10837918</v>
      </c>
      <c r="AL115" s="965"/>
      <c r="AM115" s="965"/>
      <c r="AN115" s="965"/>
      <c r="AO115" s="966"/>
      <c r="AP115" s="968">
        <v>1</v>
      </c>
      <c r="AQ115" s="969"/>
      <c r="AR115" s="969"/>
      <c r="AS115" s="969"/>
      <c r="AT115" s="970"/>
      <c r="AU115" s="912"/>
      <c r="AV115" s="913"/>
      <c r="AW115" s="913"/>
      <c r="AX115" s="913"/>
      <c r="AY115" s="913"/>
      <c r="AZ115" s="961" t="s">
        <v>446</v>
      </c>
      <c r="BA115" s="962"/>
      <c r="BB115" s="962"/>
      <c r="BC115" s="962"/>
      <c r="BD115" s="962"/>
      <c r="BE115" s="962"/>
      <c r="BF115" s="962"/>
      <c r="BG115" s="962"/>
      <c r="BH115" s="962"/>
      <c r="BI115" s="962"/>
      <c r="BJ115" s="962"/>
      <c r="BK115" s="962"/>
      <c r="BL115" s="962"/>
      <c r="BM115" s="962"/>
      <c r="BN115" s="962"/>
      <c r="BO115" s="962"/>
      <c r="BP115" s="963"/>
      <c r="BQ115" s="931">
        <v>34443251</v>
      </c>
      <c r="BR115" s="932"/>
      <c r="BS115" s="932"/>
      <c r="BT115" s="932"/>
      <c r="BU115" s="932"/>
      <c r="BV115" s="932">
        <v>30970494</v>
      </c>
      <c r="BW115" s="932"/>
      <c r="BX115" s="932"/>
      <c r="BY115" s="932"/>
      <c r="BZ115" s="932"/>
      <c r="CA115" s="932">
        <v>31026270</v>
      </c>
      <c r="CB115" s="932"/>
      <c r="CC115" s="932"/>
      <c r="CD115" s="932"/>
      <c r="CE115" s="932"/>
      <c r="CF115" s="926">
        <v>2.8</v>
      </c>
      <c r="CG115" s="927"/>
      <c r="CH115" s="927"/>
      <c r="CI115" s="927"/>
      <c r="CJ115" s="927"/>
      <c r="CK115" s="957"/>
      <c r="CL115" s="958"/>
      <c r="CM115" s="961" t="s">
        <v>447</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v>16608076</v>
      </c>
      <c r="DH115" s="932"/>
      <c r="DI115" s="932"/>
      <c r="DJ115" s="932"/>
      <c r="DK115" s="932"/>
      <c r="DL115" s="932">
        <v>16310907</v>
      </c>
      <c r="DM115" s="932"/>
      <c r="DN115" s="932"/>
      <c r="DO115" s="932"/>
      <c r="DP115" s="932"/>
      <c r="DQ115" s="932">
        <v>15959337</v>
      </c>
      <c r="DR115" s="932"/>
      <c r="DS115" s="932"/>
      <c r="DT115" s="932"/>
      <c r="DU115" s="932"/>
      <c r="DV115" s="933">
        <v>1.4</v>
      </c>
      <c r="DW115" s="933"/>
      <c r="DX115" s="933"/>
      <c r="DY115" s="933"/>
      <c r="DZ115" s="934"/>
    </row>
    <row r="116" spans="1:130" s="234" customFormat="1" ht="26.25" customHeight="1" x14ac:dyDescent="0.2">
      <c r="A116" s="975"/>
      <c r="B116" s="976"/>
      <c r="C116" s="977" t="s">
        <v>448</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24014</v>
      </c>
      <c r="AB116" s="965"/>
      <c r="AC116" s="965"/>
      <c r="AD116" s="965"/>
      <c r="AE116" s="966"/>
      <c r="AF116" s="967" t="s">
        <v>449</v>
      </c>
      <c r="AG116" s="965"/>
      <c r="AH116" s="965"/>
      <c r="AI116" s="965"/>
      <c r="AJ116" s="966"/>
      <c r="AK116" s="967">
        <v>3819</v>
      </c>
      <c r="AL116" s="965"/>
      <c r="AM116" s="965"/>
      <c r="AN116" s="965"/>
      <c r="AO116" s="966"/>
      <c r="AP116" s="968">
        <v>0</v>
      </c>
      <c r="AQ116" s="969"/>
      <c r="AR116" s="969"/>
      <c r="AS116" s="969"/>
      <c r="AT116" s="970"/>
      <c r="AU116" s="912"/>
      <c r="AV116" s="913"/>
      <c r="AW116" s="913"/>
      <c r="AX116" s="913"/>
      <c r="AY116" s="913"/>
      <c r="AZ116" s="979" t="s">
        <v>450</v>
      </c>
      <c r="BA116" s="980"/>
      <c r="BB116" s="980"/>
      <c r="BC116" s="980"/>
      <c r="BD116" s="980"/>
      <c r="BE116" s="980"/>
      <c r="BF116" s="980"/>
      <c r="BG116" s="980"/>
      <c r="BH116" s="980"/>
      <c r="BI116" s="980"/>
      <c r="BJ116" s="980"/>
      <c r="BK116" s="980"/>
      <c r="BL116" s="980"/>
      <c r="BM116" s="980"/>
      <c r="BN116" s="980"/>
      <c r="BO116" s="980"/>
      <c r="BP116" s="981"/>
      <c r="BQ116" s="931">
        <v>13432000</v>
      </c>
      <c r="BR116" s="932"/>
      <c r="BS116" s="932"/>
      <c r="BT116" s="932"/>
      <c r="BU116" s="932"/>
      <c r="BV116" s="932">
        <v>12620500</v>
      </c>
      <c r="BW116" s="932"/>
      <c r="BX116" s="932"/>
      <c r="BY116" s="932"/>
      <c r="BZ116" s="932"/>
      <c r="CA116" s="932">
        <v>11862500</v>
      </c>
      <c r="CB116" s="932"/>
      <c r="CC116" s="932"/>
      <c r="CD116" s="932"/>
      <c r="CE116" s="932"/>
      <c r="CF116" s="926">
        <v>1.1000000000000001</v>
      </c>
      <c r="CG116" s="927"/>
      <c r="CH116" s="927"/>
      <c r="CI116" s="927"/>
      <c r="CJ116" s="927"/>
      <c r="CK116" s="957"/>
      <c r="CL116" s="958"/>
      <c r="CM116" s="928" t="s">
        <v>451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452</v>
      </c>
      <c r="DH116" s="932"/>
      <c r="DI116" s="932"/>
      <c r="DJ116" s="932"/>
      <c r="DK116" s="932"/>
      <c r="DL116" s="932" t="s">
        <v>434</v>
      </c>
      <c r="DM116" s="932"/>
      <c r="DN116" s="932"/>
      <c r="DO116" s="932"/>
      <c r="DP116" s="932"/>
      <c r="DQ116" s="932" t="s">
        <v>434</v>
      </c>
      <c r="DR116" s="932"/>
      <c r="DS116" s="932"/>
      <c r="DT116" s="932"/>
      <c r="DU116" s="932"/>
      <c r="DV116" s="933" t="s">
        <v>453</v>
      </c>
      <c r="DW116" s="933"/>
      <c r="DX116" s="933"/>
      <c r="DY116" s="933"/>
      <c r="DZ116" s="934"/>
    </row>
    <row r="117" spans="1:130" s="234" customFormat="1" ht="26.25" customHeight="1" x14ac:dyDescent="0.2">
      <c r="A117" s="916" t="s">
        <v>156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454</v>
      </c>
      <c r="Z117" s="898"/>
      <c r="AA117" s="988">
        <v>497591307</v>
      </c>
      <c r="AB117" s="989"/>
      <c r="AC117" s="989"/>
      <c r="AD117" s="989"/>
      <c r="AE117" s="990"/>
      <c r="AF117" s="991">
        <v>500623141</v>
      </c>
      <c r="AG117" s="989"/>
      <c r="AH117" s="989"/>
      <c r="AI117" s="989"/>
      <c r="AJ117" s="990"/>
      <c r="AK117" s="991">
        <v>468628147</v>
      </c>
      <c r="AL117" s="989"/>
      <c r="AM117" s="989"/>
      <c r="AN117" s="989"/>
      <c r="AO117" s="990"/>
      <c r="AP117" s="992"/>
      <c r="AQ117" s="993"/>
      <c r="AR117" s="993"/>
      <c r="AS117" s="993"/>
      <c r="AT117" s="994"/>
      <c r="AU117" s="912"/>
      <c r="AV117" s="913"/>
      <c r="AW117" s="913"/>
      <c r="AX117" s="913"/>
      <c r="AY117" s="913"/>
      <c r="AZ117" s="961" t="s">
        <v>455</v>
      </c>
      <c r="BA117" s="962"/>
      <c r="BB117" s="962"/>
      <c r="BC117" s="962"/>
      <c r="BD117" s="962"/>
      <c r="BE117" s="962"/>
      <c r="BF117" s="962"/>
      <c r="BG117" s="962"/>
      <c r="BH117" s="962"/>
      <c r="BI117" s="962"/>
      <c r="BJ117" s="962"/>
      <c r="BK117" s="962"/>
      <c r="BL117" s="962"/>
      <c r="BM117" s="962"/>
      <c r="BN117" s="962"/>
      <c r="BO117" s="962"/>
      <c r="BP117" s="963"/>
      <c r="BQ117" s="931" t="s">
        <v>449</v>
      </c>
      <c r="BR117" s="932"/>
      <c r="BS117" s="932"/>
      <c r="BT117" s="932"/>
      <c r="BU117" s="932"/>
      <c r="BV117" s="932" t="s">
        <v>452</v>
      </c>
      <c r="BW117" s="932"/>
      <c r="BX117" s="932"/>
      <c r="BY117" s="932"/>
      <c r="BZ117" s="932"/>
      <c r="CA117" s="932" t="s">
        <v>456</v>
      </c>
      <c r="CB117" s="932"/>
      <c r="CC117" s="932"/>
      <c r="CD117" s="932"/>
      <c r="CE117" s="932"/>
      <c r="CF117" s="926" t="s">
        <v>457</v>
      </c>
      <c r="CG117" s="927"/>
      <c r="CH117" s="927"/>
      <c r="CI117" s="927"/>
      <c r="CJ117" s="927"/>
      <c r="CK117" s="957"/>
      <c r="CL117" s="958"/>
      <c r="CM117" s="928" t="s">
        <v>458</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128</v>
      </c>
      <c r="DH117" s="932"/>
      <c r="DI117" s="932"/>
      <c r="DJ117" s="932"/>
      <c r="DK117" s="932"/>
      <c r="DL117" s="932" t="s">
        <v>456</v>
      </c>
      <c r="DM117" s="932"/>
      <c r="DN117" s="932"/>
      <c r="DO117" s="932"/>
      <c r="DP117" s="932"/>
      <c r="DQ117" s="932" t="s">
        <v>434</v>
      </c>
      <c r="DR117" s="932"/>
      <c r="DS117" s="932"/>
      <c r="DT117" s="932"/>
      <c r="DU117" s="932"/>
      <c r="DV117" s="933" t="s">
        <v>459</v>
      </c>
      <c r="DW117" s="933"/>
      <c r="DX117" s="933"/>
      <c r="DY117" s="933"/>
      <c r="DZ117" s="934"/>
    </row>
    <row r="118" spans="1:130" s="234" customFormat="1" ht="26.25" customHeight="1" x14ac:dyDescent="0.2">
      <c r="A118" s="916" t="s">
        <v>425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423</v>
      </c>
      <c r="AB118" s="897"/>
      <c r="AC118" s="897"/>
      <c r="AD118" s="897"/>
      <c r="AE118" s="898"/>
      <c r="AF118" s="896" t="s">
        <v>298</v>
      </c>
      <c r="AG118" s="897"/>
      <c r="AH118" s="897"/>
      <c r="AI118" s="897"/>
      <c r="AJ118" s="898"/>
      <c r="AK118" s="896" t="s">
        <v>297</v>
      </c>
      <c r="AL118" s="897"/>
      <c r="AM118" s="897"/>
      <c r="AN118" s="897"/>
      <c r="AO118" s="898"/>
      <c r="AP118" s="983" t="s">
        <v>424</v>
      </c>
      <c r="AQ118" s="984"/>
      <c r="AR118" s="984"/>
      <c r="AS118" s="984"/>
      <c r="AT118" s="985"/>
      <c r="AU118" s="912"/>
      <c r="AV118" s="913"/>
      <c r="AW118" s="913"/>
      <c r="AX118" s="913"/>
      <c r="AY118" s="913"/>
      <c r="AZ118" s="986" t="s">
        <v>460</v>
      </c>
      <c r="BA118" s="977"/>
      <c r="BB118" s="977"/>
      <c r="BC118" s="977"/>
      <c r="BD118" s="977"/>
      <c r="BE118" s="977"/>
      <c r="BF118" s="977"/>
      <c r="BG118" s="977"/>
      <c r="BH118" s="977"/>
      <c r="BI118" s="977"/>
      <c r="BJ118" s="977"/>
      <c r="BK118" s="977"/>
      <c r="BL118" s="977"/>
      <c r="BM118" s="977"/>
      <c r="BN118" s="977"/>
      <c r="BO118" s="977"/>
      <c r="BP118" s="978"/>
      <c r="BQ118" s="1003" t="s">
        <v>461</v>
      </c>
      <c r="BR118" s="1004"/>
      <c r="BS118" s="1004"/>
      <c r="BT118" s="1004"/>
      <c r="BU118" s="1004"/>
      <c r="BV118" s="1004" t="s">
        <v>457</v>
      </c>
      <c r="BW118" s="1004"/>
      <c r="BX118" s="1004"/>
      <c r="BY118" s="1004"/>
      <c r="BZ118" s="1004"/>
      <c r="CA118" s="1004" t="s">
        <v>434</v>
      </c>
      <c r="CB118" s="1004"/>
      <c r="CC118" s="1004"/>
      <c r="CD118" s="1004"/>
      <c r="CE118" s="1004"/>
      <c r="CF118" s="926" t="s">
        <v>449</v>
      </c>
      <c r="CG118" s="927"/>
      <c r="CH118" s="927"/>
      <c r="CI118" s="927"/>
      <c r="CJ118" s="927"/>
      <c r="CK118" s="957"/>
      <c r="CL118" s="958"/>
      <c r="CM118" s="928" t="s">
        <v>462</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366</v>
      </c>
      <c r="DH118" s="932"/>
      <c r="DI118" s="932"/>
      <c r="DJ118" s="932"/>
      <c r="DK118" s="932"/>
      <c r="DL118" s="932" t="s">
        <v>457</v>
      </c>
      <c r="DM118" s="932"/>
      <c r="DN118" s="932"/>
      <c r="DO118" s="932"/>
      <c r="DP118" s="932"/>
      <c r="DQ118" s="932" t="s">
        <v>452</v>
      </c>
      <c r="DR118" s="932"/>
      <c r="DS118" s="932"/>
      <c r="DT118" s="932"/>
      <c r="DU118" s="932"/>
      <c r="DV118" s="933" t="s">
        <v>463</v>
      </c>
      <c r="DW118" s="933"/>
      <c r="DX118" s="933"/>
      <c r="DY118" s="933"/>
      <c r="DZ118" s="934"/>
    </row>
    <row r="119" spans="1:130" s="234" customFormat="1" ht="26.25" customHeight="1" x14ac:dyDescent="0.2">
      <c r="A119" s="1068" t="s">
        <v>428</v>
      </c>
      <c r="B119" s="956"/>
      <c r="C119" s="935" t="s">
        <v>429</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v>34207</v>
      </c>
      <c r="AB119" s="904"/>
      <c r="AC119" s="904"/>
      <c r="AD119" s="904"/>
      <c r="AE119" s="905"/>
      <c r="AF119" s="906">
        <v>34224</v>
      </c>
      <c r="AG119" s="904"/>
      <c r="AH119" s="904"/>
      <c r="AI119" s="904"/>
      <c r="AJ119" s="905"/>
      <c r="AK119" s="906">
        <v>34240</v>
      </c>
      <c r="AL119" s="904"/>
      <c r="AM119" s="904"/>
      <c r="AN119" s="904"/>
      <c r="AO119" s="905"/>
      <c r="AP119" s="907">
        <v>0</v>
      </c>
      <c r="AQ119" s="908"/>
      <c r="AR119" s="908"/>
      <c r="AS119" s="908"/>
      <c r="AT119" s="909"/>
      <c r="AU119" s="914"/>
      <c r="AV119" s="915"/>
      <c r="AW119" s="915"/>
      <c r="AX119" s="915"/>
      <c r="AY119" s="915"/>
      <c r="AZ119" s="265" t="s">
        <v>156</v>
      </c>
      <c r="BA119" s="265"/>
      <c r="BB119" s="265"/>
      <c r="BC119" s="265"/>
      <c r="BD119" s="265"/>
      <c r="BE119" s="265"/>
      <c r="BF119" s="265"/>
      <c r="BG119" s="265"/>
      <c r="BH119" s="265"/>
      <c r="BI119" s="265"/>
      <c r="BJ119" s="265"/>
      <c r="BK119" s="265"/>
      <c r="BL119" s="265"/>
      <c r="BM119" s="265"/>
      <c r="BN119" s="265"/>
      <c r="BO119" s="987" t="s">
        <v>464</v>
      </c>
      <c r="BP119" s="1011"/>
      <c r="BQ119" s="1003">
        <v>6662605051</v>
      </c>
      <c r="BR119" s="1004"/>
      <c r="BS119" s="1004"/>
      <c r="BT119" s="1004"/>
      <c r="BU119" s="1004"/>
      <c r="BV119" s="1004">
        <v>6554833872</v>
      </c>
      <c r="BW119" s="1004"/>
      <c r="BX119" s="1004"/>
      <c r="BY119" s="1004"/>
      <c r="BZ119" s="1004"/>
      <c r="CA119" s="1004">
        <v>6548251243</v>
      </c>
      <c r="CB119" s="1004"/>
      <c r="CC119" s="1004"/>
      <c r="CD119" s="1004"/>
      <c r="CE119" s="1004"/>
      <c r="CF119" s="1005"/>
      <c r="CG119" s="1006"/>
      <c r="CH119" s="1006"/>
      <c r="CI119" s="1006"/>
      <c r="CJ119" s="1007"/>
      <c r="CK119" s="959"/>
      <c r="CL119" s="960"/>
      <c r="CM119" s="1008" t="s">
        <v>465</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466</v>
      </c>
      <c r="DH119" s="932"/>
      <c r="DI119" s="932"/>
      <c r="DJ119" s="932"/>
      <c r="DK119" s="932"/>
      <c r="DL119" s="932" t="s">
        <v>433</v>
      </c>
      <c r="DM119" s="932"/>
      <c r="DN119" s="932"/>
      <c r="DO119" s="932"/>
      <c r="DP119" s="932"/>
      <c r="DQ119" s="932" t="s">
        <v>449</v>
      </c>
      <c r="DR119" s="932"/>
      <c r="DS119" s="932"/>
      <c r="DT119" s="932"/>
      <c r="DU119" s="932"/>
      <c r="DV119" s="933" t="s">
        <v>457</v>
      </c>
      <c r="DW119" s="933"/>
      <c r="DX119" s="933"/>
      <c r="DY119" s="933"/>
      <c r="DZ119" s="934"/>
    </row>
    <row r="120" spans="1:130" s="234" customFormat="1" ht="26.25" customHeight="1" x14ac:dyDescent="0.2">
      <c r="A120" s="1069"/>
      <c r="B120" s="958"/>
      <c r="C120" s="928" t="s">
        <v>432</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459</v>
      </c>
      <c r="AB120" s="965"/>
      <c r="AC120" s="965"/>
      <c r="AD120" s="965"/>
      <c r="AE120" s="966"/>
      <c r="AF120" s="967" t="s">
        <v>467</v>
      </c>
      <c r="AG120" s="965"/>
      <c r="AH120" s="965"/>
      <c r="AI120" s="965"/>
      <c r="AJ120" s="966"/>
      <c r="AK120" s="967" t="s">
        <v>453</v>
      </c>
      <c r="AL120" s="965"/>
      <c r="AM120" s="965"/>
      <c r="AN120" s="965"/>
      <c r="AO120" s="966"/>
      <c r="AP120" s="968" t="s">
        <v>452</v>
      </c>
      <c r="AQ120" s="969"/>
      <c r="AR120" s="969"/>
      <c r="AS120" s="969"/>
      <c r="AT120" s="970"/>
      <c r="AU120" s="995" t="s">
        <v>468</v>
      </c>
      <c r="AV120" s="996"/>
      <c r="AW120" s="996"/>
      <c r="AX120" s="996"/>
      <c r="AY120" s="997"/>
      <c r="AZ120" s="952" t="s">
        <v>469</v>
      </c>
      <c r="BA120" s="901"/>
      <c r="BB120" s="901"/>
      <c r="BC120" s="901"/>
      <c r="BD120" s="901"/>
      <c r="BE120" s="901"/>
      <c r="BF120" s="901"/>
      <c r="BG120" s="901"/>
      <c r="BH120" s="901"/>
      <c r="BI120" s="901"/>
      <c r="BJ120" s="901"/>
      <c r="BK120" s="901"/>
      <c r="BL120" s="901"/>
      <c r="BM120" s="901"/>
      <c r="BN120" s="901"/>
      <c r="BO120" s="901"/>
      <c r="BP120" s="902"/>
      <c r="BQ120" s="938">
        <v>164057951</v>
      </c>
      <c r="BR120" s="939"/>
      <c r="BS120" s="939"/>
      <c r="BT120" s="939"/>
      <c r="BU120" s="939"/>
      <c r="BV120" s="939">
        <v>136368025</v>
      </c>
      <c r="BW120" s="939"/>
      <c r="BX120" s="939"/>
      <c r="BY120" s="939"/>
      <c r="BZ120" s="939"/>
      <c r="CA120" s="939">
        <v>161623177</v>
      </c>
      <c r="CB120" s="939"/>
      <c r="CC120" s="939"/>
      <c r="CD120" s="939"/>
      <c r="CE120" s="939"/>
      <c r="CF120" s="953">
        <v>14.5</v>
      </c>
      <c r="CG120" s="954"/>
      <c r="CH120" s="954"/>
      <c r="CI120" s="954"/>
      <c r="CJ120" s="954"/>
      <c r="CK120" s="1012" t="s">
        <v>470</v>
      </c>
      <c r="CL120" s="1013"/>
      <c r="CM120" s="1013"/>
      <c r="CN120" s="1013"/>
      <c r="CO120" s="1014"/>
      <c r="CP120" s="1020" t="s">
        <v>471</v>
      </c>
      <c r="CQ120" s="1021"/>
      <c r="CR120" s="1021"/>
      <c r="CS120" s="1021"/>
      <c r="CT120" s="1021"/>
      <c r="CU120" s="1021"/>
      <c r="CV120" s="1021"/>
      <c r="CW120" s="1021"/>
      <c r="CX120" s="1021"/>
      <c r="CY120" s="1021"/>
      <c r="CZ120" s="1021"/>
      <c r="DA120" s="1021"/>
      <c r="DB120" s="1021"/>
      <c r="DC120" s="1021"/>
      <c r="DD120" s="1021"/>
      <c r="DE120" s="1021"/>
      <c r="DF120" s="1022"/>
      <c r="DG120" s="938">
        <v>19803786</v>
      </c>
      <c r="DH120" s="939"/>
      <c r="DI120" s="939"/>
      <c r="DJ120" s="939"/>
      <c r="DK120" s="939"/>
      <c r="DL120" s="939">
        <v>19124923</v>
      </c>
      <c r="DM120" s="939"/>
      <c r="DN120" s="939"/>
      <c r="DO120" s="939"/>
      <c r="DP120" s="939"/>
      <c r="DQ120" s="939">
        <v>18517881</v>
      </c>
      <c r="DR120" s="939"/>
      <c r="DS120" s="939"/>
      <c r="DT120" s="939"/>
      <c r="DU120" s="939"/>
      <c r="DV120" s="940">
        <v>1.7</v>
      </c>
      <c r="DW120" s="940"/>
      <c r="DX120" s="940"/>
      <c r="DY120" s="940"/>
      <c r="DZ120" s="941"/>
    </row>
    <row r="121" spans="1:130" s="234" customFormat="1" ht="26.25" customHeight="1" x14ac:dyDescent="0.2">
      <c r="A121" s="1069"/>
      <c r="B121" s="958"/>
      <c r="C121" s="979" t="s">
        <v>472</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6939694</v>
      </c>
      <c r="AB121" s="965"/>
      <c r="AC121" s="965"/>
      <c r="AD121" s="965"/>
      <c r="AE121" s="966"/>
      <c r="AF121" s="967">
        <v>5537517</v>
      </c>
      <c r="AG121" s="965"/>
      <c r="AH121" s="965"/>
      <c r="AI121" s="965"/>
      <c r="AJ121" s="966"/>
      <c r="AK121" s="967">
        <v>4135181</v>
      </c>
      <c r="AL121" s="965"/>
      <c r="AM121" s="965"/>
      <c r="AN121" s="965"/>
      <c r="AO121" s="966"/>
      <c r="AP121" s="968">
        <v>0.4</v>
      </c>
      <c r="AQ121" s="969"/>
      <c r="AR121" s="969"/>
      <c r="AS121" s="969"/>
      <c r="AT121" s="970"/>
      <c r="AU121" s="998"/>
      <c r="AV121" s="999"/>
      <c r="AW121" s="999"/>
      <c r="AX121" s="999"/>
      <c r="AY121" s="1000"/>
      <c r="AZ121" s="961" t="s">
        <v>473</v>
      </c>
      <c r="BA121" s="962"/>
      <c r="BB121" s="962"/>
      <c r="BC121" s="962"/>
      <c r="BD121" s="962"/>
      <c r="BE121" s="962"/>
      <c r="BF121" s="962"/>
      <c r="BG121" s="962"/>
      <c r="BH121" s="962"/>
      <c r="BI121" s="962"/>
      <c r="BJ121" s="962"/>
      <c r="BK121" s="962"/>
      <c r="BL121" s="962"/>
      <c r="BM121" s="962"/>
      <c r="BN121" s="962"/>
      <c r="BO121" s="962"/>
      <c r="BP121" s="963"/>
      <c r="BQ121" s="931">
        <v>88625361</v>
      </c>
      <c r="BR121" s="932"/>
      <c r="BS121" s="932"/>
      <c r="BT121" s="932"/>
      <c r="BU121" s="932"/>
      <c r="BV121" s="932">
        <v>94190219</v>
      </c>
      <c r="BW121" s="932"/>
      <c r="BX121" s="932"/>
      <c r="BY121" s="932"/>
      <c r="BZ121" s="932"/>
      <c r="CA121" s="932">
        <v>98014653</v>
      </c>
      <c r="CB121" s="932"/>
      <c r="CC121" s="932"/>
      <c r="CD121" s="932"/>
      <c r="CE121" s="932"/>
      <c r="CF121" s="926">
        <v>8.8000000000000007</v>
      </c>
      <c r="CG121" s="927"/>
      <c r="CH121" s="927"/>
      <c r="CI121" s="927"/>
      <c r="CJ121" s="927"/>
      <c r="CK121" s="1015"/>
      <c r="CL121" s="1016"/>
      <c r="CM121" s="1016"/>
      <c r="CN121" s="1016"/>
      <c r="CO121" s="1017"/>
      <c r="CP121" s="1025" t="s">
        <v>474</v>
      </c>
      <c r="CQ121" s="1026"/>
      <c r="CR121" s="1026"/>
      <c r="CS121" s="1026"/>
      <c r="CT121" s="1026"/>
      <c r="CU121" s="1026"/>
      <c r="CV121" s="1026"/>
      <c r="CW121" s="1026"/>
      <c r="CX121" s="1026"/>
      <c r="CY121" s="1026"/>
      <c r="CZ121" s="1026"/>
      <c r="DA121" s="1026"/>
      <c r="DB121" s="1026"/>
      <c r="DC121" s="1026"/>
      <c r="DD121" s="1026"/>
      <c r="DE121" s="1026"/>
      <c r="DF121" s="1027"/>
      <c r="DG121" s="931">
        <v>17211791</v>
      </c>
      <c r="DH121" s="932"/>
      <c r="DI121" s="932"/>
      <c r="DJ121" s="932"/>
      <c r="DK121" s="932"/>
      <c r="DL121" s="932">
        <v>15581442</v>
      </c>
      <c r="DM121" s="932"/>
      <c r="DN121" s="932"/>
      <c r="DO121" s="932"/>
      <c r="DP121" s="932"/>
      <c r="DQ121" s="932">
        <v>15247270</v>
      </c>
      <c r="DR121" s="932"/>
      <c r="DS121" s="932"/>
      <c r="DT121" s="932"/>
      <c r="DU121" s="932"/>
      <c r="DV121" s="933">
        <v>1.4</v>
      </c>
      <c r="DW121" s="933"/>
      <c r="DX121" s="933"/>
      <c r="DY121" s="933"/>
      <c r="DZ121" s="934"/>
    </row>
    <row r="122" spans="1:130" s="234" customFormat="1" ht="26.25" customHeight="1" x14ac:dyDescent="0.2">
      <c r="A122" s="1069"/>
      <c r="B122" s="958"/>
      <c r="C122" s="928" t="s">
        <v>444</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v>7854005</v>
      </c>
      <c r="AB122" s="965"/>
      <c r="AC122" s="965"/>
      <c r="AD122" s="965"/>
      <c r="AE122" s="966"/>
      <c r="AF122" s="967">
        <v>7030420</v>
      </c>
      <c r="AG122" s="965"/>
      <c r="AH122" s="965"/>
      <c r="AI122" s="965"/>
      <c r="AJ122" s="966"/>
      <c r="AK122" s="967">
        <v>5819528</v>
      </c>
      <c r="AL122" s="965"/>
      <c r="AM122" s="965"/>
      <c r="AN122" s="965"/>
      <c r="AO122" s="966"/>
      <c r="AP122" s="968">
        <v>0.5</v>
      </c>
      <c r="AQ122" s="969"/>
      <c r="AR122" s="969"/>
      <c r="AS122" s="969"/>
      <c r="AT122" s="970"/>
      <c r="AU122" s="998"/>
      <c r="AV122" s="999"/>
      <c r="AW122" s="999"/>
      <c r="AX122" s="999"/>
      <c r="AY122" s="1000"/>
      <c r="AZ122" s="986" t="s">
        <v>475</v>
      </c>
      <c r="BA122" s="977"/>
      <c r="BB122" s="977"/>
      <c r="BC122" s="977"/>
      <c r="BD122" s="977"/>
      <c r="BE122" s="977"/>
      <c r="BF122" s="977"/>
      <c r="BG122" s="977"/>
      <c r="BH122" s="977"/>
      <c r="BI122" s="977"/>
      <c r="BJ122" s="977"/>
      <c r="BK122" s="977"/>
      <c r="BL122" s="977"/>
      <c r="BM122" s="977"/>
      <c r="BN122" s="977"/>
      <c r="BO122" s="977"/>
      <c r="BP122" s="978"/>
      <c r="BQ122" s="1003">
        <v>2741160657</v>
      </c>
      <c r="BR122" s="1004"/>
      <c r="BS122" s="1004"/>
      <c r="BT122" s="1004"/>
      <c r="BU122" s="1004"/>
      <c r="BV122" s="1004">
        <v>2726003944</v>
      </c>
      <c r="BW122" s="1004"/>
      <c r="BX122" s="1004"/>
      <c r="BY122" s="1004"/>
      <c r="BZ122" s="1004"/>
      <c r="CA122" s="1004">
        <v>2687694249</v>
      </c>
      <c r="CB122" s="1004"/>
      <c r="CC122" s="1004"/>
      <c r="CD122" s="1004"/>
      <c r="CE122" s="1004"/>
      <c r="CF122" s="1023">
        <v>241.5</v>
      </c>
      <c r="CG122" s="1024"/>
      <c r="CH122" s="1024"/>
      <c r="CI122" s="1024"/>
      <c r="CJ122" s="1024"/>
      <c r="CK122" s="1015"/>
      <c r="CL122" s="1016"/>
      <c r="CM122" s="1016"/>
      <c r="CN122" s="1016"/>
      <c r="CO122" s="1017"/>
      <c r="CP122" s="1025" t="s">
        <v>476</v>
      </c>
      <c r="CQ122" s="1026"/>
      <c r="CR122" s="1026"/>
      <c r="CS122" s="1026"/>
      <c r="CT122" s="1026"/>
      <c r="CU122" s="1026"/>
      <c r="CV122" s="1026"/>
      <c r="CW122" s="1026"/>
      <c r="CX122" s="1026"/>
      <c r="CY122" s="1026"/>
      <c r="CZ122" s="1026"/>
      <c r="DA122" s="1026"/>
      <c r="DB122" s="1026"/>
      <c r="DC122" s="1026"/>
      <c r="DD122" s="1026"/>
      <c r="DE122" s="1026"/>
      <c r="DF122" s="1027"/>
      <c r="DG122" s="931">
        <v>7169607</v>
      </c>
      <c r="DH122" s="932"/>
      <c r="DI122" s="932"/>
      <c r="DJ122" s="932"/>
      <c r="DK122" s="932"/>
      <c r="DL122" s="932">
        <v>5698351</v>
      </c>
      <c r="DM122" s="932"/>
      <c r="DN122" s="932"/>
      <c r="DO122" s="932"/>
      <c r="DP122" s="932"/>
      <c r="DQ122" s="932">
        <v>4497862</v>
      </c>
      <c r="DR122" s="932"/>
      <c r="DS122" s="932"/>
      <c r="DT122" s="932"/>
      <c r="DU122" s="932"/>
      <c r="DV122" s="933">
        <v>0.4</v>
      </c>
      <c r="DW122" s="933"/>
      <c r="DX122" s="933"/>
      <c r="DY122" s="933"/>
      <c r="DZ122" s="934"/>
    </row>
    <row r="123" spans="1:130" s="234" customFormat="1" ht="26.25" customHeight="1" x14ac:dyDescent="0.2">
      <c r="A123" s="1069"/>
      <c r="B123" s="958"/>
      <c r="C123" s="928" t="s">
        <v>451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433</v>
      </c>
      <c r="AB123" s="965"/>
      <c r="AC123" s="965"/>
      <c r="AD123" s="965"/>
      <c r="AE123" s="966"/>
      <c r="AF123" s="967" t="s">
        <v>433</v>
      </c>
      <c r="AG123" s="965"/>
      <c r="AH123" s="965"/>
      <c r="AI123" s="965"/>
      <c r="AJ123" s="966"/>
      <c r="AK123" s="967" t="s">
        <v>463</v>
      </c>
      <c r="AL123" s="965"/>
      <c r="AM123" s="965"/>
      <c r="AN123" s="965"/>
      <c r="AO123" s="966"/>
      <c r="AP123" s="968" t="s">
        <v>128</v>
      </c>
      <c r="AQ123" s="969"/>
      <c r="AR123" s="969"/>
      <c r="AS123" s="969"/>
      <c r="AT123" s="970"/>
      <c r="AU123" s="1001"/>
      <c r="AV123" s="1002"/>
      <c r="AW123" s="1002"/>
      <c r="AX123" s="1002"/>
      <c r="AY123" s="1002"/>
      <c r="AZ123" s="265" t="s">
        <v>156</v>
      </c>
      <c r="BA123" s="265"/>
      <c r="BB123" s="265"/>
      <c r="BC123" s="265"/>
      <c r="BD123" s="265"/>
      <c r="BE123" s="265"/>
      <c r="BF123" s="265"/>
      <c r="BG123" s="265"/>
      <c r="BH123" s="265"/>
      <c r="BI123" s="265"/>
      <c r="BJ123" s="265"/>
      <c r="BK123" s="265"/>
      <c r="BL123" s="265"/>
      <c r="BM123" s="265"/>
      <c r="BN123" s="265"/>
      <c r="BO123" s="987" t="s">
        <v>477</v>
      </c>
      <c r="BP123" s="1011"/>
      <c r="BQ123" s="1075">
        <v>2993843969</v>
      </c>
      <c r="BR123" s="1076"/>
      <c r="BS123" s="1076"/>
      <c r="BT123" s="1076"/>
      <c r="BU123" s="1076"/>
      <c r="BV123" s="1076">
        <v>2956562188</v>
      </c>
      <c r="BW123" s="1076"/>
      <c r="BX123" s="1076"/>
      <c r="BY123" s="1076"/>
      <c r="BZ123" s="1076"/>
      <c r="CA123" s="1076">
        <v>2947332079</v>
      </c>
      <c r="CB123" s="1076"/>
      <c r="CC123" s="1076"/>
      <c r="CD123" s="1076"/>
      <c r="CE123" s="1076"/>
      <c r="CF123" s="1005"/>
      <c r="CG123" s="1006"/>
      <c r="CH123" s="1006"/>
      <c r="CI123" s="1006"/>
      <c r="CJ123" s="1007"/>
      <c r="CK123" s="1015"/>
      <c r="CL123" s="1016"/>
      <c r="CM123" s="1016"/>
      <c r="CN123" s="1016"/>
      <c r="CO123" s="1017"/>
      <c r="CP123" s="1025" t="s">
        <v>478</v>
      </c>
      <c r="CQ123" s="1026"/>
      <c r="CR123" s="1026"/>
      <c r="CS123" s="1026"/>
      <c r="CT123" s="1026"/>
      <c r="CU123" s="1026"/>
      <c r="CV123" s="1026"/>
      <c r="CW123" s="1026"/>
      <c r="CX123" s="1026"/>
      <c r="CY123" s="1026"/>
      <c r="CZ123" s="1026"/>
      <c r="DA123" s="1026"/>
      <c r="DB123" s="1026"/>
      <c r="DC123" s="1026"/>
      <c r="DD123" s="1026"/>
      <c r="DE123" s="1026"/>
      <c r="DF123" s="1027"/>
      <c r="DG123" s="931">
        <v>1713226</v>
      </c>
      <c r="DH123" s="932"/>
      <c r="DI123" s="932"/>
      <c r="DJ123" s="932"/>
      <c r="DK123" s="932"/>
      <c r="DL123" s="932">
        <v>1676464</v>
      </c>
      <c r="DM123" s="932"/>
      <c r="DN123" s="932"/>
      <c r="DO123" s="932"/>
      <c r="DP123" s="932"/>
      <c r="DQ123" s="932">
        <v>1646665</v>
      </c>
      <c r="DR123" s="932"/>
      <c r="DS123" s="932"/>
      <c r="DT123" s="932"/>
      <c r="DU123" s="932"/>
      <c r="DV123" s="933">
        <v>0.1</v>
      </c>
      <c r="DW123" s="933"/>
      <c r="DX123" s="933"/>
      <c r="DY123" s="933"/>
      <c r="DZ123" s="934"/>
    </row>
    <row r="124" spans="1:130" s="234" customFormat="1" ht="26.25" customHeight="1" thickBot="1" x14ac:dyDescent="0.25">
      <c r="A124" s="1069"/>
      <c r="B124" s="958"/>
      <c r="C124" s="928" t="s">
        <v>458</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452</v>
      </c>
      <c r="AB124" s="965"/>
      <c r="AC124" s="965"/>
      <c r="AD124" s="965"/>
      <c r="AE124" s="966"/>
      <c r="AF124" s="967" t="s">
        <v>463</v>
      </c>
      <c r="AG124" s="965"/>
      <c r="AH124" s="965"/>
      <c r="AI124" s="965"/>
      <c r="AJ124" s="966"/>
      <c r="AK124" s="967" t="s">
        <v>433</v>
      </c>
      <c r="AL124" s="965"/>
      <c r="AM124" s="965"/>
      <c r="AN124" s="965"/>
      <c r="AO124" s="966"/>
      <c r="AP124" s="968" t="s">
        <v>128</v>
      </c>
      <c r="AQ124" s="969"/>
      <c r="AR124" s="969"/>
      <c r="AS124" s="969"/>
      <c r="AT124" s="970"/>
      <c r="AU124" s="1071" t="s">
        <v>479</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315.7</v>
      </c>
      <c r="BR124" s="1035"/>
      <c r="BS124" s="1035"/>
      <c r="BT124" s="1035"/>
      <c r="BU124" s="1035"/>
      <c r="BV124" s="1035">
        <v>322.2</v>
      </c>
      <c r="BW124" s="1035"/>
      <c r="BX124" s="1035"/>
      <c r="BY124" s="1035"/>
      <c r="BZ124" s="1035"/>
      <c r="CA124" s="1035">
        <v>323.5</v>
      </c>
      <c r="CB124" s="1035"/>
      <c r="CC124" s="1035"/>
      <c r="CD124" s="1035"/>
      <c r="CE124" s="1035"/>
      <c r="CF124" s="1036"/>
      <c r="CG124" s="1037"/>
      <c r="CH124" s="1037"/>
      <c r="CI124" s="1037"/>
      <c r="CJ124" s="1038"/>
      <c r="CK124" s="1018"/>
      <c r="CL124" s="1018"/>
      <c r="CM124" s="1018"/>
      <c r="CN124" s="1018"/>
      <c r="CO124" s="1019"/>
      <c r="CP124" s="1039" t="s">
        <v>480</v>
      </c>
      <c r="CQ124" s="1040"/>
      <c r="CR124" s="1040"/>
      <c r="CS124" s="1040"/>
      <c r="CT124" s="1040"/>
      <c r="CU124" s="1040"/>
      <c r="CV124" s="1040"/>
      <c r="CW124" s="1040"/>
      <c r="CX124" s="1040"/>
      <c r="CY124" s="1040"/>
      <c r="CZ124" s="1040"/>
      <c r="DA124" s="1040"/>
      <c r="DB124" s="1040"/>
      <c r="DC124" s="1040"/>
      <c r="DD124" s="1040"/>
      <c r="DE124" s="1040"/>
      <c r="DF124" s="1041"/>
      <c r="DG124" s="1003" t="s">
        <v>452</v>
      </c>
      <c r="DH124" s="1004"/>
      <c r="DI124" s="1004"/>
      <c r="DJ124" s="1004"/>
      <c r="DK124" s="1004"/>
      <c r="DL124" s="1004">
        <v>46000</v>
      </c>
      <c r="DM124" s="1004"/>
      <c r="DN124" s="1004"/>
      <c r="DO124" s="1004"/>
      <c r="DP124" s="1004"/>
      <c r="DQ124" s="1004" t="s">
        <v>457</v>
      </c>
      <c r="DR124" s="1004"/>
      <c r="DS124" s="1004"/>
      <c r="DT124" s="1004"/>
      <c r="DU124" s="1004"/>
      <c r="DV124" s="1028" t="s">
        <v>433</v>
      </c>
      <c r="DW124" s="1028"/>
      <c r="DX124" s="1028"/>
      <c r="DY124" s="1028"/>
      <c r="DZ124" s="1029"/>
    </row>
    <row r="125" spans="1:130" s="234" customFormat="1" ht="26.25" customHeight="1" x14ac:dyDescent="0.2">
      <c r="A125" s="1069"/>
      <c r="B125" s="958"/>
      <c r="C125" s="928" t="s">
        <v>462</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452</v>
      </c>
      <c r="AB125" s="965"/>
      <c r="AC125" s="965"/>
      <c r="AD125" s="965"/>
      <c r="AE125" s="966"/>
      <c r="AF125" s="967" t="s">
        <v>433</v>
      </c>
      <c r="AG125" s="965"/>
      <c r="AH125" s="965"/>
      <c r="AI125" s="965"/>
      <c r="AJ125" s="966"/>
      <c r="AK125" s="967" t="s">
        <v>452</v>
      </c>
      <c r="AL125" s="965"/>
      <c r="AM125" s="965"/>
      <c r="AN125" s="965"/>
      <c r="AO125" s="966"/>
      <c r="AP125" s="968" t="s">
        <v>433</v>
      </c>
      <c r="AQ125" s="969"/>
      <c r="AR125" s="969"/>
      <c r="AS125" s="969"/>
      <c r="AT125" s="97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0" t="s">
        <v>481</v>
      </c>
      <c r="CL125" s="1013"/>
      <c r="CM125" s="1013"/>
      <c r="CN125" s="1013"/>
      <c r="CO125" s="1014"/>
      <c r="CP125" s="952" t="s">
        <v>482</v>
      </c>
      <c r="CQ125" s="901"/>
      <c r="CR125" s="901"/>
      <c r="CS125" s="901"/>
      <c r="CT125" s="901"/>
      <c r="CU125" s="901"/>
      <c r="CV125" s="901"/>
      <c r="CW125" s="901"/>
      <c r="CX125" s="901"/>
      <c r="CY125" s="901"/>
      <c r="CZ125" s="901"/>
      <c r="DA125" s="901"/>
      <c r="DB125" s="901"/>
      <c r="DC125" s="901"/>
      <c r="DD125" s="901"/>
      <c r="DE125" s="901"/>
      <c r="DF125" s="902"/>
      <c r="DG125" s="938" t="s">
        <v>452</v>
      </c>
      <c r="DH125" s="939"/>
      <c r="DI125" s="939"/>
      <c r="DJ125" s="939"/>
      <c r="DK125" s="939"/>
      <c r="DL125" s="939" t="s">
        <v>483</v>
      </c>
      <c r="DM125" s="939"/>
      <c r="DN125" s="939"/>
      <c r="DO125" s="939"/>
      <c r="DP125" s="939"/>
      <c r="DQ125" s="939" t="s">
        <v>433</v>
      </c>
      <c r="DR125" s="939"/>
      <c r="DS125" s="939"/>
      <c r="DT125" s="939"/>
      <c r="DU125" s="939"/>
      <c r="DV125" s="940" t="s">
        <v>452</v>
      </c>
      <c r="DW125" s="940"/>
      <c r="DX125" s="940"/>
      <c r="DY125" s="940"/>
      <c r="DZ125" s="941"/>
    </row>
    <row r="126" spans="1:130" s="234" customFormat="1" ht="26.25" customHeight="1" thickBot="1" x14ac:dyDescent="0.25">
      <c r="A126" s="1069"/>
      <c r="B126" s="958"/>
      <c r="C126" s="928" t="s">
        <v>465</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452</v>
      </c>
      <c r="AB126" s="965"/>
      <c r="AC126" s="965"/>
      <c r="AD126" s="965"/>
      <c r="AE126" s="966"/>
      <c r="AF126" s="967" t="s">
        <v>452</v>
      </c>
      <c r="AG126" s="965"/>
      <c r="AH126" s="965"/>
      <c r="AI126" s="965"/>
      <c r="AJ126" s="966"/>
      <c r="AK126" s="967" t="s">
        <v>433</v>
      </c>
      <c r="AL126" s="965"/>
      <c r="AM126" s="965"/>
      <c r="AN126" s="965"/>
      <c r="AO126" s="966"/>
      <c r="AP126" s="968" t="s">
        <v>456</v>
      </c>
      <c r="AQ126" s="969"/>
      <c r="AR126" s="969"/>
      <c r="AS126" s="969"/>
      <c r="AT126" s="9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1"/>
      <c r="CL126" s="1016"/>
      <c r="CM126" s="1016"/>
      <c r="CN126" s="1016"/>
      <c r="CO126" s="1017"/>
      <c r="CP126" s="961" t="s">
        <v>484</v>
      </c>
      <c r="CQ126" s="962"/>
      <c r="CR126" s="962"/>
      <c r="CS126" s="962"/>
      <c r="CT126" s="962"/>
      <c r="CU126" s="962"/>
      <c r="CV126" s="962"/>
      <c r="CW126" s="962"/>
      <c r="CX126" s="962"/>
      <c r="CY126" s="962"/>
      <c r="CZ126" s="962"/>
      <c r="DA126" s="962"/>
      <c r="DB126" s="962"/>
      <c r="DC126" s="962"/>
      <c r="DD126" s="962"/>
      <c r="DE126" s="962"/>
      <c r="DF126" s="963"/>
      <c r="DG126" s="931">
        <v>10036192</v>
      </c>
      <c r="DH126" s="932"/>
      <c r="DI126" s="932"/>
      <c r="DJ126" s="932"/>
      <c r="DK126" s="932"/>
      <c r="DL126" s="932">
        <v>9936920</v>
      </c>
      <c r="DM126" s="932"/>
      <c r="DN126" s="932"/>
      <c r="DO126" s="932"/>
      <c r="DP126" s="932"/>
      <c r="DQ126" s="932">
        <v>9796059</v>
      </c>
      <c r="DR126" s="932"/>
      <c r="DS126" s="932"/>
      <c r="DT126" s="932"/>
      <c r="DU126" s="932"/>
      <c r="DV126" s="933">
        <v>0.9</v>
      </c>
      <c r="DW126" s="933"/>
      <c r="DX126" s="933"/>
      <c r="DY126" s="933"/>
      <c r="DZ126" s="934"/>
    </row>
    <row r="127" spans="1:130" s="234" customFormat="1" ht="26.25" customHeight="1" x14ac:dyDescent="0.2">
      <c r="A127" s="1070"/>
      <c r="B127" s="960"/>
      <c r="C127" s="1008" t="s">
        <v>485</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909920</v>
      </c>
      <c r="AB127" s="965"/>
      <c r="AC127" s="965"/>
      <c r="AD127" s="965"/>
      <c r="AE127" s="966"/>
      <c r="AF127" s="967">
        <v>857916</v>
      </c>
      <c r="AG127" s="965"/>
      <c r="AH127" s="965"/>
      <c r="AI127" s="965"/>
      <c r="AJ127" s="966"/>
      <c r="AK127" s="967">
        <v>848969</v>
      </c>
      <c r="AL127" s="965"/>
      <c r="AM127" s="965"/>
      <c r="AN127" s="965"/>
      <c r="AO127" s="966"/>
      <c r="AP127" s="968">
        <v>0.1</v>
      </c>
      <c r="AQ127" s="969"/>
      <c r="AR127" s="969"/>
      <c r="AS127" s="969"/>
      <c r="AT127" s="970"/>
      <c r="AU127" s="270"/>
      <c r="AV127" s="270"/>
      <c r="AW127" s="270"/>
      <c r="AX127" s="1042" t="s">
        <v>486</v>
      </c>
      <c r="AY127" s="1043"/>
      <c r="AZ127" s="1043"/>
      <c r="BA127" s="1043"/>
      <c r="BB127" s="1043"/>
      <c r="BC127" s="1043"/>
      <c r="BD127" s="1043"/>
      <c r="BE127" s="1044"/>
      <c r="BF127" s="1045" t="s">
        <v>487</v>
      </c>
      <c r="BG127" s="1043"/>
      <c r="BH127" s="1043"/>
      <c r="BI127" s="1043"/>
      <c r="BJ127" s="1043"/>
      <c r="BK127" s="1043"/>
      <c r="BL127" s="1044"/>
      <c r="BM127" s="1045" t="s">
        <v>488</v>
      </c>
      <c r="BN127" s="1043"/>
      <c r="BO127" s="1043"/>
      <c r="BP127" s="1043"/>
      <c r="BQ127" s="1043"/>
      <c r="BR127" s="1043"/>
      <c r="BS127" s="1044"/>
      <c r="BT127" s="1045" t="s">
        <v>489</v>
      </c>
      <c r="BU127" s="1043"/>
      <c r="BV127" s="1043"/>
      <c r="BW127" s="1043"/>
      <c r="BX127" s="1043"/>
      <c r="BY127" s="1043"/>
      <c r="BZ127" s="1067"/>
      <c r="CA127" s="270"/>
      <c r="CB127" s="270"/>
      <c r="CC127" s="270"/>
      <c r="CD127" s="271"/>
      <c r="CE127" s="271"/>
      <c r="CF127" s="271"/>
      <c r="CG127" s="268"/>
      <c r="CH127" s="268"/>
      <c r="CI127" s="268"/>
      <c r="CJ127" s="269"/>
      <c r="CK127" s="1031"/>
      <c r="CL127" s="1016"/>
      <c r="CM127" s="1016"/>
      <c r="CN127" s="1016"/>
      <c r="CO127" s="1017"/>
      <c r="CP127" s="961" t="s">
        <v>490</v>
      </c>
      <c r="CQ127" s="962"/>
      <c r="CR127" s="962"/>
      <c r="CS127" s="962"/>
      <c r="CT127" s="962"/>
      <c r="CU127" s="962"/>
      <c r="CV127" s="962"/>
      <c r="CW127" s="962"/>
      <c r="CX127" s="962"/>
      <c r="CY127" s="962"/>
      <c r="CZ127" s="962"/>
      <c r="DA127" s="962"/>
      <c r="DB127" s="962"/>
      <c r="DC127" s="962"/>
      <c r="DD127" s="962"/>
      <c r="DE127" s="962"/>
      <c r="DF127" s="963"/>
      <c r="DG127" s="931" t="s">
        <v>452</v>
      </c>
      <c r="DH127" s="932"/>
      <c r="DI127" s="932"/>
      <c r="DJ127" s="932"/>
      <c r="DK127" s="932"/>
      <c r="DL127" s="932" t="s">
        <v>483</v>
      </c>
      <c r="DM127" s="932"/>
      <c r="DN127" s="932"/>
      <c r="DO127" s="932"/>
      <c r="DP127" s="932"/>
      <c r="DQ127" s="932" t="s">
        <v>467</v>
      </c>
      <c r="DR127" s="932"/>
      <c r="DS127" s="932"/>
      <c r="DT127" s="932"/>
      <c r="DU127" s="932"/>
      <c r="DV127" s="933" t="s">
        <v>452</v>
      </c>
      <c r="DW127" s="933"/>
      <c r="DX127" s="933"/>
      <c r="DY127" s="933"/>
      <c r="DZ127" s="934"/>
    </row>
    <row r="128" spans="1:130" s="234" customFormat="1" ht="26.25" customHeight="1" thickBot="1" x14ac:dyDescent="0.25">
      <c r="A128" s="1053" t="s">
        <v>491</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492</v>
      </c>
      <c r="X128" s="1055"/>
      <c r="Y128" s="1055"/>
      <c r="Z128" s="1056"/>
      <c r="AA128" s="1057">
        <v>6049840</v>
      </c>
      <c r="AB128" s="1058"/>
      <c r="AC128" s="1058"/>
      <c r="AD128" s="1058"/>
      <c r="AE128" s="1059"/>
      <c r="AF128" s="1060">
        <v>6455069</v>
      </c>
      <c r="AG128" s="1058"/>
      <c r="AH128" s="1058"/>
      <c r="AI128" s="1058"/>
      <c r="AJ128" s="1059"/>
      <c r="AK128" s="1060">
        <v>6381649</v>
      </c>
      <c r="AL128" s="1058"/>
      <c r="AM128" s="1058"/>
      <c r="AN128" s="1058"/>
      <c r="AO128" s="1059"/>
      <c r="AP128" s="1061"/>
      <c r="AQ128" s="1062"/>
      <c r="AR128" s="1062"/>
      <c r="AS128" s="1062"/>
      <c r="AT128" s="1063"/>
      <c r="AU128" s="270"/>
      <c r="AV128" s="270"/>
      <c r="AW128" s="270"/>
      <c r="AX128" s="900" t="s">
        <v>493</v>
      </c>
      <c r="AY128" s="901"/>
      <c r="AZ128" s="901"/>
      <c r="BA128" s="901"/>
      <c r="BB128" s="901"/>
      <c r="BC128" s="901"/>
      <c r="BD128" s="901"/>
      <c r="BE128" s="902"/>
      <c r="BF128" s="1064" t="s">
        <v>452</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1"/>
      <c r="CB128" s="271"/>
      <c r="CC128" s="271"/>
      <c r="CD128" s="271"/>
      <c r="CE128" s="271"/>
      <c r="CF128" s="271"/>
      <c r="CG128" s="268"/>
      <c r="CH128" s="268"/>
      <c r="CI128" s="268"/>
      <c r="CJ128" s="269"/>
      <c r="CK128" s="1032"/>
      <c r="CL128" s="1033"/>
      <c r="CM128" s="1033"/>
      <c r="CN128" s="1033"/>
      <c r="CO128" s="1034"/>
      <c r="CP128" s="1046" t="s">
        <v>494</v>
      </c>
      <c r="CQ128" s="1047"/>
      <c r="CR128" s="1047"/>
      <c r="CS128" s="1047"/>
      <c r="CT128" s="1047"/>
      <c r="CU128" s="1047"/>
      <c r="CV128" s="1047"/>
      <c r="CW128" s="1047"/>
      <c r="CX128" s="1047"/>
      <c r="CY128" s="1047"/>
      <c r="CZ128" s="1047"/>
      <c r="DA128" s="1047"/>
      <c r="DB128" s="1047"/>
      <c r="DC128" s="1047"/>
      <c r="DD128" s="1047"/>
      <c r="DE128" s="1047"/>
      <c r="DF128" s="1048"/>
      <c r="DG128" s="1049">
        <v>24407059</v>
      </c>
      <c r="DH128" s="1050"/>
      <c r="DI128" s="1050"/>
      <c r="DJ128" s="1050"/>
      <c r="DK128" s="1050"/>
      <c r="DL128" s="1050">
        <v>21033574</v>
      </c>
      <c r="DM128" s="1050"/>
      <c r="DN128" s="1050"/>
      <c r="DO128" s="1050"/>
      <c r="DP128" s="1050"/>
      <c r="DQ128" s="1050">
        <v>21230211</v>
      </c>
      <c r="DR128" s="1050"/>
      <c r="DS128" s="1050"/>
      <c r="DT128" s="1050"/>
      <c r="DU128" s="1050"/>
      <c r="DV128" s="1051">
        <v>1.9</v>
      </c>
      <c r="DW128" s="1051"/>
      <c r="DX128" s="1051"/>
      <c r="DY128" s="1051"/>
      <c r="DZ128" s="1052"/>
    </row>
    <row r="129" spans="1:131" s="234" customFormat="1" ht="26.25" customHeight="1" x14ac:dyDescent="0.2">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495</v>
      </c>
      <c r="X129" s="1084"/>
      <c r="Y129" s="1084"/>
      <c r="Z129" s="1085"/>
      <c r="AA129" s="964">
        <v>1413217598</v>
      </c>
      <c r="AB129" s="965"/>
      <c r="AC129" s="965"/>
      <c r="AD129" s="965"/>
      <c r="AE129" s="966"/>
      <c r="AF129" s="967">
        <v>1361868686</v>
      </c>
      <c r="AG129" s="965"/>
      <c r="AH129" s="965"/>
      <c r="AI129" s="965"/>
      <c r="AJ129" s="966"/>
      <c r="AK129" s="967">
        <v>1352253956</v>
      </c>
      <c r="AL129" s="965"/>
      <c r="AM129" s="965"/>
      <c r="AN129" s="965"/>
      <c r="AO129" s="966"/>
      <c r="AP129" s="1086"/>
      <c r="AQ129" s="1087"/>
      <c r="AR129" s="1087"/>
      <c r="AS129" s="1087"/>
      <c r="AT129" s="1088"/>
      <c r="AU129" s="272"/>
      <c r="AV129" s="272"/>
      <c r="AW129" s="272"/>
      <c r="AX129" s="1077" t="s">
        <v>496</v>
      </c>
      <c r="AY129" s="962"/>
      <c r="AZ129" s="962"/>
      <c r="BA129" s="962"/>
      <c r="BB129" s="962"/>
      <c r="BC129" s="962"/>
      <c r="BD129" s="962"/>
      <c r="BE129" s="963"/>
      <c r="BF129" s="1078" t="s">
        <v>433</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42" t="s">
        <v>497</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498</v>
      </c>
      <c r="X130" s="1084"/>
      <c r="Y130" s="1084"/>
      <c r="Z130" s="1085"/>
      <c r="AA130" s="964">
        <v>251368100</v>
      </c>
      <c r="AB130" s="965"/>
      <c r="AC130" s="965"/>
      <c r="AD130" s="965"/>
      <c r="AE130" s="966"/>
      <c r="AF130" s="967">
        <v>245229838</v>
      </c>
      <c r="AG130" s="965"/>
      <c r="AH130" s="965"/>
      <c r="AI130" s="965"/>
      <c r="AJ130" s="966"/>
      <c r="AK130" s="967">
        <v>239318016</v>
      </c>
      <c r="AL130" s="965"/>
      <c r="AM130" s="965"/>
      <c r="AN130" s="965"/>
      <c r="AO130" s="966"/>
      <c r="AP130" s="1086"/>
      <c r="AQ130" s="1087"/>
      <c r="AR130" s="1087"/>
      <c r="AS130" s="1087"/>
      <c r="AT130" s="1088"/>
      <c r="AU130" s="272"/>
      <c r="AV130" s="272"/>
      <c r="AW130" s="272"/>
      <c r="AX130" s="1077" t="s">
        <v>499</v>
      </c>
      <c r="AY130" s="962"/>
      <c r="AZ130" s="962"/>
      <c r="BA130" s="962"/>
      <c r="BB130" s="962"/>
      <c r="BC130" s="962"/>
      <c r="BD130" s="962"/>
      <c r="BE130" s="963"/>
      <c r="BF130" s="1114">
        <v>20.9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500</v>
      </c>
      <c r="X131" s="1122"/>
      <c r="Y131" s="1122"/>
      <c r="Z131" s="1123"/>
      <c r="AA131" s="1124">
        <v>1161849498</v>
      </c>
      <c r="AB131" s="1125"/>
      <c r="AC131" s="1125"/>
      <c r="AD131" s="1125"/>
      <c r="AE131" s="1126"/>
      <c r="AF131" s="1127">
        <v>1116638848</v>
      </c>
      <c r="AG131" s="1125"/>
      <c r="AH131" s="1125"/>
      <c r="AI131" s="1125"/>
      <c r="AJ131" s="1126"/>
      <c r="AK131" s="1127">
        <v>1112935940</v>
      </c>
      <c r="AL131" s="1125"/>
      <c r="AM131" s="1125"/>
      <c r="AN131" s="1125"/>
      <c r="AO131" s="1126"/>
      <c r="AP131" s="1128"/>
      <c r="AQ131" s="1129"/>
      <c r="AR131" s="1129"/>
      <c r="AS131" s="1129"/>
      <c r="AT131" s="1130"/>
      <c r="AU131" s="272"/>
      <c r="AV131" s="272"/>
      <c r="AW131" s="272"/>
      <c r="AX131" s="1096" t="s">
        <v>501</v>
      </c>
      <c r="AY131" s="1047"/>
      <c r="AZ131" s="1047"/>
      <c r="BA131" s="1047"/>
      <c r="BB131" s="1047"/>
      <c r="BC131" s="1047"/>
      <c r="BD131" s="1047"/>
      <c r="BE131" s="1048"/>
      <c r="BF131" s="1097">
        <v>323.5</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3" t="s">
        <v>502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503</v>
      </c>
      <c r="W132" s="1107"/>
      <c r="X132" s="1107"/>
      <c r="Y132" s="1107"/>
      <c r="Z132" s="1108"/>
      <c r="AA132" s="1109">
        <v>20.671641839999999</v>
      </c>
      <c r="AB132" s="1110"/>
      <c r="AC132" s="1110"/>
      <c r="AD132" s="1110"/>
      <c r="AE132" s="1111"/>
      <c r="AF132" s="1112">
        <v>22.293531560000002</v>
      </c>
      <c r="AG132" s="1110"/>
      <c r="AH132" s="1110"/>
      <c r="AI132" s="1110"/>
      <c r="AJ132" s="1111"/>
      <c r="AK132" s="1112">
        <v>20.030666100000001</v>
      </c>
      <c r="AL132" s="1110"/>
      <c r="AM132" s="1110"/>
      <c r="AN132" s="1110"/>
      <c r="AO132" s="1111"/>
      <c r="AP132" s="1005"/>
      <c r="AQ132" s="1006"/>
      <c r="AR132" s="1006"/>
      <c r="AS132" s="1006"/>
      <c r="AT132" s="1113"/>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504</v>
      </c>
      <c r="W133" s="1090"/>
      <c r="X133" s="1090"/>
      <c r="Y133" s="1090"/>
      <c r="Z133" s="1091"/>
      <c r="AA133" s="1092">
        <v>20.5</v>
      </c>
      <c r="AB133" s="1093"/>
      <c r="AC133" s="1093"/>
      <c r="AD133" s="1093"/>
      <c r="AE133" s="1094"/>
      <c r="AF133" s="1092">
        <v>21.1</v>
      </c>
      <c r="AG133" s="1093"/>
      <c r="AH133" s="1093"/>
      <c r="AI133" s="1093"/>
      <c r="AJ133" s="1094"/>
      <c r="AK133" s="1092">
        <v>20.9</v>
      </c>
      <c r="AL133" s="1093"/>
      <c r="AM133" s="1093"/>
      <c r="AN133" s="1093"/>
      <c r="AO133" s="1094"/>
      <c r="AP133" s="1036"/>
      <c r="AQ133" s="1037"/>
      <c r="AR133" s="1037"/>
      <c r="AS133" s="1037"/>
      <c r="AT133" s="109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EgYIbB4vvdeF2QExs7V2DXzKTcUbz76dVM1Nxa2I2bOmUIEkOxWtJQ8IkqgIDCECUDFUlbG8n+PvLc+vwPBYVg==" saltValue="xr3xIiRke4omF6JDUmLM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505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pcz8jlSF29rz8dtgdnrsV5cn3gm7XxcGKie4E/MUNdxKXeWYniktRIBuieTyr4tuSreqF7hW/xqlG09mg2oE4w==" saltValue="+hNJB6u2L4miL5nbq/bf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506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9mn8IhpYnsx3akh10wBsc1nr+LFat3MeoEkrR3KBk1+zBcfaNJlxCSTZ+ElDD1tC1F7tfdPyh/EVEykh6FpQ==" saltValue="dpaR5uhFizUYP21OnsGL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507</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508</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1" t="s">
        <v>509</v>
      </c>
      <c r="AP7" s="293"/>
      <c r="AQ7" s="294" t="s">
        <v>510</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2"/>
      <c r="AP8" s="299" t="s">
        <v>511</v>
      </c>
      <c r="AQ8" s="300" t="s">
        <v>512</v>
      </c>
      <c r="AR8" s="301" t="s">
        <v>513</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3" t="s">
        <v>514</v>
      </c>
      <c r="AL9" s="1134"/>
      <c r="AM9" s="1134"/>
      <c r="AN9" s="1135"/>
      <c r="AO9" s="302">
        <v>561191527</v>
      </c>
      <c r="AP9" s="302">
        <v>105797</v>
      </c>
      <c r="AQ9" s="303">
        <v>113415</v>
      </c>
      <c r="AR9" s="304">
        <v>-6.7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3" t="s">
        <v>515</v>
      </c>
      <c r="AL10" s="1134"/>
      <c r="AM10" s="1134"/>
      <c r="AN10" s="1135"/>
      <c r="AO10" s="302">
        <v>1059126</v>
      </c>
      <c r="AP10" s="302">
        <v>200</v>
      </c>
      <c r="AQ10" s="303">
        <v>442</v>
      </c>
      <c r="AR10" s="304">
        <v>-54.8</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3" t="s">
        <v>516</v>
      </c>
      <c r="AL11" s="1134"/>
      <c r="AM11" s="1134"/>
      <c r="AN11" s="1135"/>
      <c r="AO11" s="302">
        <v>2406819</v>
      </c>
      <c r="AP11" s="302">
        <v>454</v>
      </c>
      <c r="AQ11" s="303">
        <v>567</v>
      </c>
      <c r="AR11" s="304">
        <v>-19.899999999999999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3" t="s">
        <v>517</v>
      </c>
      <c r="AL12" s="1134"/>
      <c r="AM12" s="1134"/>
      <c r="AN12" s="1135"/>
      <c r="AO12" s="302" t="s">
        <v>518</v>
      </c>
      <c r="AP12" s="302" t="s">
        <v>518</v>
      </c>
      <c r="AQ12" s="303" t="s">
        <v>518</v>
      </c>
      <c r="AR12" s="304" t="s">
        <v>518</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3" t="s">
        <v>519</v>
      </c>
      <c r="AL13" s="1134"/>
      <c r="AM13" s="1134"/>
      <c r="AN13" s="1135"/>
      <c r="AO13" s="302">
        <v>121499</v>
      </c>
      <c r="AP13" s="302">
        <v>23</v>
      </c>
      <c r="AQ13" s="303">
        <v>15</v>
      </c>
      <c r="AR13" s="304">
        <v>53.3</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3" t="s">
        <v>520</v>
      </c>
      <c r="AL14" s="1134"/>
      <c r="AM14" s="1134"/>
      <c r="AN14" s="1135"/>
      <c r="AO14" s="302">
        <v>10878067</v>
      </c>
      <c r="AP14" s="302">
        <v>2051</v>
      </c>
      <c r="AQ14" s="303">
        <v>1977</v>
      </c>
      <c r="AR14" s="304">
        <v>3.7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3" t="s">
        <v>521</v>
      </c>
      <c r="AL15" s="1134"/>
      <c r="AM15" s="1134"/>
      <c r="AN15" s="1135"/>
      <c r="AO15" s="302">
        <v>-42506050</v>
      </c>
      <c r="AP15" s="302">
        <v>-8013</v>
      </c>
      <c r="AQ15" s="303">
        <v>-9997</v>
      </c>
      <c r="AR15" s="304">
        <v>-19.8</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9" t="s">
        <v>156</v>
      </c>
      <c r="AL16" s="1140"/>
      <c r="AM16" s="1140"/>
      <c r="AN16" s="1141"/>
      <c r="AO16" s="302">
        <v>533150988</v>
      </c>
      <c r="AP16" s="302">
        <v>100511</v>
      </c>
      <c r="AQ16" s="303">
        <v>106419</v>
      </c>
      <c r="AR16" s="304">
        <v>-5.6</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522</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523</v>
      </c>
      <c r="AP20" s="313" t="s">
        <v>524</v>
      </c>
      <c r="AQ20" s="314" t="s">
        <v>525</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2" t="s">
        <v>526</v>
      </c>
      <c r="AL21" s="1143"/>
      <c r="AM21" s="1143"/>
      <c r="AN21" s="1144"/>
      <c r="AO21" s="317">
        <v>1191.48</v>
      </c>
      <c r="AP21" s="318">
        <v>1230.1400000000001</v>
      </c>
      <c r="AQ21" s="319">
        <v>-38.659999999999997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2" t="s">
        <v>527</v>
      </c>
      <c r="AL22" s="1143"/>
      <c r="AM22" s="1143"/>
      <c r="AN22" s="1144"/>
      <c r="AO22" s="322">
        <v>99</v>
      </c>
      <c r="AP22" s="323">
        <v>99.5</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528</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529</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530</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1" t="s">
        <v>509</v>
      </c>
      <c r="AP30" s="293"/>
      <c r="AQ30" s="294" t="s">
        <v>510</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2"/>
      <c r="AP31" s="299" t="s">
        <v>511</v>
      </c>
      <c r="AQ31" s="300" t="s">
        <v>512</v>
      </c>
      <c r="AR31" s="301" t="s">
        <v>513</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6" t="s">
        <v>531</v>
      </c>
      <c r="AL32" s="1137"/>
      <c r="AM32" s="1137"/>
      <c r="AN32" s="1138"/>
      <c r="AO32" s="302">
        <v>253320145</v>
      </c>
      <c r="AP32" s="302">
        <v>47756</v>
      </c>
      <c r="AQ32" s="303">
        <v>57756</v>
      </c>
      <c r="AR32" s="304">
        <v>-17.3</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6" t="s">
        <v>532</v>
      </c>
      <c r="AL33" s="1137"/>
      <c r="AM33" s="1137"/>
      <c r="AN33" s="1138"/>
      <c r="AO33" s="302">
        <v>75932329</v>
      </c>
      <c r="AP33" s="302">
        <v>14315</v>
      </c>
      <c r="AQ33" s="303">
        <v>5035</v>
      </c>
      <c r="AR33" s="304">
        <v>184.3</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6" t="s">
        <v>533</v>
      </c>
      <c r="AL34" s="1137"/>
      <c r="AM34" s="1137"/>
      <c r="AN34" s="1138"/>
      <c r="AO34" s="302">
        <v>124690549</v>
      </c>
      <c r="AP34" s="302">
        <v>23507</v>
      </c>
      <c r="AQ34" s="303">
        <v>14111</v>
      </c>
      <c r="AR34" s="304">
        <v>66.599999999999994</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6" t="s">
        <v>534</v>
      </c>
      <c r="AL35" s="1137"/>
      <c r="AM35" s="1137"/>
      <c r="AN35" s="1138"/>
      <c r="AO35" s="302">
        <v>2884177</v>
      </c>
      <c r="AP35" s="302">
        <v>544</v>
      </c>
      <c r="AQ35" s="303">
        <v>1340</v>
      </c>
      <c r="AR35" s="304">
        <v>-59.4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6" t="s">
        <v>535</v>
      </c>
      <c r="AL36" s="1137"/>
      <c r="AM36" s="1137"/>
      <c r="AN36" s="1138"/>
      <c r="AO36" s="302">
        <v>959210</v>
      </c>
      <c r="AP36" s="302">
        <v>181</v>
      </c>
      <c r="AQ36" s="303">
        <v>69</v>
      </c>
      <c r="AR36" s="304">
        <v>162.30000000000001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6" t="s">
        <v>536</v>
      </c>
      <c r="AL37" s="1137"/>
      <c r="AM37" s="1137"/>
      <c r="AN37" s="1138"/>
      <c r="AO37" s="302">
        <v>10837918</v>
      </c>
      <c r="AP37" s="302">
        <v>2043</v>
      </c>
      <c r="AQ37" s="303">
        <v>1018</v>
      </c>
      <c r="AR37" s="304">
        <v>100.7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5" t="s">
        <v>537</v>
      </c>
      <c r="AL38" s="1146"/>
      <c r="AM38" s="1146"/>
      <c r="AN38" s="1147"/>
      <c r="AO38" s="332">
        <v>3819</v>
      </c>
      <c r="AP38" s="332">
        <v>1</v>
      </c>
      <c r="AQ38" s="333">
        <v>1</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5" t="s">
        <v>538</v>
      </c>
      <c r="AL39" s="1146"/>
      <c r="AM39" s="1146"/>
      <c r="AN39" s="1147"/>
      <c r="AO39" s="302">
        <v>-6381649</v>
      </c>
      <c r="AP39" s="302">
        <v>-1203</v>
      </c>
      <c r="AQ39" s="303">
        <v>-2288</v>
      </c>
      <c r="AR39" s="304">
        <v>-47.4</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6" t="s">
        <v>539</v>
      </c>
      <c r="AL40" s="1137"/>
      <c r="AM40" s="1137"/>
      <c r="AN40" s="1138"/>
      <c r="AO40" s="302">
        <v>-239318016</v>
      </c>
      <c r="AP40" s="302">
        <v>-45117</v>
      </c>
      <c r="AQ40" s="303">
        <v>-46930</v>
      </c>
      <c r="AR40" s="304">
        <v>-3.9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9" t="s">
        <v>540</v>
      </c>
      <c r="AL41" s="1140"/>
      <c r="AM41" s="1140"/>
      <c r="AN41" s="1141"/>
      <c r="AO41" s="302">
        <v>222928482</v>
      </c>
      <c r="AP41" s="302">
        <v>42027</v>
      </c>
      <c r="AQ41" s="303">
        <v>30112</v>
      </c>
      <c r="AR41" s="304">
        <v>39.6</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541</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542</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8" t="s">
        <v>509</v>
      </c>
      <c r="AN49" s="1150" t="s">
        <v>543</v>
      </c>
      <c r="AO49" s="1151"/>
      <c r="AP49" s="1151"/>
      <c r="AQ49" s="1151"/>
      <c r="AR49" s="115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9"/>
      <c r="AN50" s="344" t="s">
        <v>544</v>
      </c>
      <c r="AO50" s="345" t="s">
        <v>545</v>
      </c>
      <c r="AP50" s="346" t="s">
        <v>546</v>
      </c>
      <c r="AQ50" s="347" t="s">
        <v>547</v>
      </c>
      <c r="AR50" s="348" t="s">
        <v>548</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549</v>
      </c>
      <c r="AL51" s="341"/>
      <c r="AM51" s="349">
        <v>423765287</v>
      </c>
      <c r="AN51" s="350">
        <v>78018</v>
      </c>
      <c r="AO51" s="351">
        <v>-2.2999999999999998</v>
      </c>
      <c r="AP51" s="352">
        <v>94715</v>
      </c>
      <c r="AQ51" s="353">
        <v>6.9</v>
      </c>
      <c r="AR51" s="354">
        <v>-9.1999999999999993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550</v>
      </c>
      <c r="AM52" s="357">
        <v>69748139</v>
      </c>
      <c r="AN52" s="358">
        <v>12841</v>
      </c>
      <c r="AO52" s="359">
        <v>19</v>
      </c>
      <c r="AP52" s="360">
        <v>24902</v>
      </c>
      <c r="AQ52" s="361">
        <v>29</v>
      </c>
      <c r="AR52" s="362">
        <v>-10</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551</v>
      </c>
      <c r="AL53" s="341"/>
      <c r="AM53" s="349">
        <v>387852884</v>
      </c>
      <c r="AN53" s="350">
        <v>71809</v>
      </c>
      <c r="AO53" s="351">
        <v>-8</v>
      </c>
      <c r="AP53" s="352">
        <v>67951</v>
      </c>
      <c r="AQ53" s="353">
        <v>-28.3</v>
      </c>
      <c r="AR53" s="354">
        <v>20.3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550</v>
      </c>
      <c r="AM54" s="357">
        <v>66867426</v>
      </c>
      <c r="AN54" s="358">
        <v>12380</v>
      </c>
      <c r="AO54" s="359">
        <v>-3.6</v>
      </c>
      <c r="AP54" s="360">
        <v>17498</v>
      </c>
      <c r="AQ54" s="361">
        <v>-29.7</v>
      </c>
      <c r="AR54" s="362">
        <v>26.1</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552</v>
      </c>
      <c r="AL55" s="341"/>
      <c r="AM55" s="349">
        <v>418017849</v>
      </c>
      <c r="AN55" s="350">
        <v>77831</v>
      </c>
      <c r="AO55" s="351">
        <v>8.4</v>
      </c>
      <c r="AP55" s="352">
        <v>72635</v>
      </c>
      <c r="AQ55" s="353">
        <v>6.9</v>
      </c>
      <c r="AR55" s="354">
        <v>1.5</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550</v>
      </c>
      <c r="AM56" s="357">
        <v>71289379</v>
      </c>
      <c r="AN56" s="358">
        <v>13273</v>
      </c>
      <c r="AO56" s="359">
        <v>7.2</v>
      </c>
      <c r="AP56" s="360">
        <v>18276</v>
      </c>
      <c r="AQ56" s="361">
        <v>4.4000000000000004</v>
      </c>
      <c r="AR56" s="362">
        <v>2.8</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553</v>
      </c>
      <c r="AL57" s="341"/>
      <c r="AM57" s="349">
        <v>417046771</v>
      </c>
      <c r="AN57" s="350">
        <v>78105</v>
      </c>
      <c r="AO57" s="351">
        <v>0.4</v>
      </c>
      <c r="AP57" s="352">
        <v>77936</v>
      </c>
      <c r="AQ57" s="353">
        <v>7.3</v>
      </c>
      <c r="AR57" s="354">
        <v>-6.9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550</v>
      </c>
      <c r="AM58" s="357">
        <v>79627245</v>
      </c>
      <c r="AN58" s="358">
        <v>14913</v>
      </c>
      <c r="AO58" s="359">
        <v>12.4</v>
      </c>
      <c r="AP58" s="360">
        <v>19401</v>
      </c>
      <c r="AQ58" s="361">
        <v>6.2</v>
      </c>
      <c r="AR58" s="362">
        <v>6.2</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554</v>
      </c>
      <c r="AL59" s="341"/>
      <c r="AM59" s="349">
        <v>433997968</v>
      </c>
      <c r="AN59" s="350">
        <v>81818</v>
      </c>
      <c r="AO59" s="351">
        <v>4.8</v>
      </c>
      <c r="AP59" s="352">
        <v>82531</v>
      </c>
      <c r="AQ59" s="353">
        <v>5.9</v>
      </c>
      <c r="AR59" s="354">
        <v>-1.1000000000000001</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550</v>
      </c>
      <c r="AM60" s="357">
        <v>71265604</v>
      </c>
      <c r="AN60" s="358">
        <v>13435</v>
      </c>
      <c r="AO60" s="359">
        <v>-9.9</v>
      </c>
      <c r="AP60" s="360">
        <v>19102</v>
      </c>
      <c r="AQ60" s="361">
        <v>-1.5</v>
      </c>
      <c r="AR60" s="362">
        <v>-8.4</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555</v>
      </c>
      <c r="AL61" s="363"/>
      <c r="AM61" s="364">
        <v>416136152</v>
      </c>
      <c r="AN61" s="365">
        <v>77516</v>
      </c>
      <c r="AO61" s="366">
        <v>0.7</v>
      </c>
      <c r="AP61" s="367">
        <v>79154</v>
      </c>
      <c r="AQ61" s="368">
        <v>-0.3</v>
      </c>
      <c r="AR61" s="354">
        <v>1</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550</v>
      </c>
      <c r="AM62" s="357">
        <v>71759559</v>
      </c>
      <c r="AN62" s="358">
        <v>13368</v>
      </c>
      <c r="AO62" s="359">
        <v>5</v>
      </c>
      <c r="AP62" s="360">
        <v>19836</v>
      </c>
      <c r="AQ62" s="361">
        <v>1.7</v>
      </c>
      <c r="AR62" s="362">
        <v>3.3</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XkQsoayZKG1KABN4mGGsqqImUru5+v1dOE4l6TRqVfed4jtVHB/9O6lO/CtZeh9NPTQeWpY8eD3n00TNvMVdgg==" saltValue="tojzlaQp5Lxpk+sykyik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wxxpuGwH51pUKO+M6kJoIVBORkdolmbUvit6TEiP/p8Sj6GrZkXZyrjkDkEFfEsvAZgPRNsYGp6RlDQb73YiQ==" saltValue="ySZoBKjM0VOOYYbf03MM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bhosut4hvh+TuVyHc5Lu1GBU0t7y51YBH6BXK0OK7xvDm/iwGUBuNWYq4+K9hs8T2Uenw1vGy+rtSJidUJuvA==" saltValue="b3Ryprc4TTnSZ8MaxLHF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558</v>
      </c>
      <c r="G46" s="372" t="s">
        <v>559</v>
      </c>
      <c r="H46" s="372" t="s">
        <v>560</v>
      </c>
      <c r="I46" s="372" t="s">
        <v>561</v>
      </c>
      <c r="J46" s="373" t="s">
        <v>562</v>
      </c>
    </row>
    <row r="47" spans="2:10" ht="57.75" customHeight="1" x14ac:dyDescent="0.2">
      <c r="B47" s="7"/>
      <c r="C47" s="1153" t="s">
        <v>3</v>
      </c>
      <c r="D47" s="1153"/>
      <c r="E47" s="1154"/>
      <c r="F47" s="374">
        <v>0.3</v>
      </c>
      <c r="G47" s="375">
        <v>0.98</v>
      </c>
      <c r="H47" s="375">
        <v>0.75</v>
      </c>
      <c r="I47" s="375">
        <v>0.73</v>
      </c>
      <c r="J47" s="376">
        <v>1.1100000000000001</v>
      </c>
    </row>
    <row r="48" spans="2:10" ht="57.75" customHeight="1" x14ac:dyDescent="0.2">
      <c r="B48" s="8"/>
      <c r="C48" s="1155" t="s">
        <v>4</v>
      </c>
      <c r="D48" s="1155"/>
      <c r="E48" s="1156"/>
      <c r="F48" s="377">
        <v>0.2</v>
      </c>
      <c r="G48" s="378">
        <v>0.32</v>
      </c>
      <c r="H48" s="378">
        <v>0.27</v>
      </c>
      <c r="I48" s="378">
        <v>0.44</v>
      </c>
      <c r="J48" s="379">
        <v>0.62</v>
      </c>
    </row>
    <row r="49" spans="2:10" ht="57.75" customHeight="1" thickBot="1" x14ac:dyDescent="0.25">
      <c r="B49" s="9"/>
      <c r="C49" s="1157" t="s">
        <v>5</v>
      </c>
      <c r="D49" s="1157"/>
      <c r="E49" s="1158"/>
      <c r="F49" s="380">
        <v>0.49</v>
      </c>
      <c r="G49" s="381">
        <v>0.81</v>
      </c>
      <c r="H49" s="381" t="s">
        <v>563</v>
      </c>
      <c r="I49" s="381">
        <v>0.7</v>
      </c>
      <c r="J49" s="382">
        <v>1.1499999999999999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jJxvpU5qyGXMR6HbS+akhxCxay7Lna+mqR2G0SKL2ULOtX7UE5YYD0hR9BJO2bJs8+28iVTW7Rus48tmdk3Gg==" saltValue="/KJwCvsUsdeIv6p21n4n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558</v>
      </c>
      <c r="G33" s="17" t="s">
        <v>559</v>
      </c>
      <c r="H33" s="17" t="s">
        <v>560</v>
      </c>
      <c r="I33" s="17" t="s">
        <v>561</v>
      </c>
      <c r="J33" s="18" t="s">
        <v>562</v>
      </c>
      <c r="K33" s="10"/>
      <c r="L33" s="10"/>
      <c r="M33" s="10"/>
      <c r="N33" s="10"/>
      <c r="O33" s="10"/>
      <c r="P33" s="10"/>
    </row>
    <row r="34" spans="1:16" ht="39" customHeight="1" x14ac:dyDescent="0.2">
      <c r="A34" s="10"/>
      <c r="B34" s="19"/>
      <c r="C34" s="1165" t="s">
        <v>564</v>
      </c>
      <c r="D34" s="1165"/>
      <c r="E34" s="1166"/>
      <c r="F34" s="20" t="s">
        <v>518</v>
      </c>
      <c r="G34" s="21" t="s">
        <v>518</v>
      </c>
      <c r="H34" s="21" t="s">
        <v>518</v>
      </c>
      <c r="I34" s="21" t="s">
        <v>518</v>
      </c>
      <c r="J34" s="22">
        <v>0.63</v>
      </c>
      <c r="K34" s="10"/>
      <c r="L34" s="10"/>
      <c r="M34" s="10"/>
      <c r="N34" s="10"/>
      <c r="O34" s="10"/>
      <c r="P34" s="10"/>
    </row>
    <row r="35" spans="1:16" ht="39" customHeight="1" x14ac:dyDescent="0.2">
      <c r="A35" s="10"/>
      <c r="B35" s="23"/>
      <c r="C35" s="1159" t="s">
        <v>565</v>
      </c>
      <c r="D35" s="1160"/>
      <c r="E35" s="1161"/>
      <c r="F35" s="24">
        <v>0.19</v>
      </c>
      <c r="G35" s="25">
        <v>0.31</v>
      </c>
      <c r="H35" s="25">
        <v>0.26</v>
      </c>
      <c r="I35" s="25">
        <v>0.43</v>
      </c>
      <c r="J35" s="26">
        <v>0.61</v>
      </c>
      <c r="K35" s="10"/>
      <c r="L35" s="10"/>
      <c r="M35" s="10"/>
      <c r="N35" s="10"/>
      <c r="O35" s="10"/>
      <c r="P35" s="10"/>
    </row>
    <row r="36" spans="1:16" ht="39" customHeight="1" x14ac:dyDescent="0.2">
      <c r="A36" s="10"/>
      <c r="B36" s="23"/>
      <c r="C36" s="1159" t="s">
        <v>566</v>
      </c>
      <c r="D36" s="1160"/>
      <c r="E36" s="1161"/>
      <c r="F36" s="24">
        <v>0.16</v>
      </c>
      <c r="G36" s="25">
        <v>0.27</v>
      </c>
      <c r="H36" s="25">
        <v>0.42</v>
      </c>
      <c r="I36" s="25">
        <v>0.45</v>
      </c>
      <c r="J36" s="26">
        <v>0.57999999999999996</v>
      </c>
      <c r="K36" s="10"/>
      <c r="L36" s="10"/>
      <c r="M36" s="10"/>
      <c r="N36" s="10"/>
      <c r="O36" s="10"/>
      <c r="P36" s="10"/>
    </row>
    <row r="37" spans="1:16" ht="39" customHeight="1" x14ac:dyDescent="0.2">
      <c r="A37" s="10"/>
      <c r="B37" s="23"/>
      <c r="C37" s="1159" t="s">
        <v>567</v>
      </c>
      <c r="D37" s="1160"/>
      <c r="E37" s="1161"/>
      <c r="F37" s="24">
        <v>0</v>
      </c>
      <c r="G37" s="25">
        <v>0</v>
      </c>
      <c r="H37" s="25">
        <v>0.15</v>
      </c>
      <c r="I37" s="25">
        <v>0.17</v>
      </c>
      <c r="J37" s="26">
        <v>0.2</v>
      </c>
      <c r="K37" s="10"/>
      <c r="L37" s="10"/>
      <c r="M37" s="10"/>
      <c r="N37" s="10"/>
      <c r="O37" s="10"/>
      <c r="P37" s="10"/>
    </row>
    <row r="38" spans="1:16" ht="39" customHeight="1" x14ac:dyDescent="0.2">
      <c r="A38" s="10"/>
      <c r="B38" s="23"/>
      <c r="C38" s="1159" t="s">
        <v>568</v>
      </c>
      <c r="D38" s="1160"/>
      <c r="E38" s="1161"/>
      <c r="F38" s="24">
        <v>0.13</v>
      </c>
      <c r="G38" s="25">
        <v>0.16</v>
      </c>
      <c r="H38" s="25">
        <v>0.14000000000000001</v>
      </c>
      <c r="I38" s="25">
        <v>0.08</v>
      </c>
      <c r="J38" s="26">
        <v>0.06</v>
      </c>
      <c r="K38" s="10"/>
      <c r="L38" s="10"/>
      <c r="M38" s="10"/>
      <c r="N38" s="10"/>
      <c r="O38" s="10"/>
      <c r="P38" s="10"/>
    </row>
    <row r="39" spans="1:16" ht="39" customHeight="1" x14ac:dyDescent="0.2">
      <c r="A39" s="10"/>
      <c r="B39" s="23"/>
      <c r="C39" s="1159" t="s">
        <v>569</v>
      </c>
      <c r="D39" s="1160"/>
      <c r="E39" s="1161"/>
      <c r="F39" s="24">
        <v>0.01</v>
      </c>
      <c r="G39" s="25">
        <v>0</v>
      </c>
      <c r="H39" s="25">
        <v>0</v>
      </c>
      <c r="I39" s="25">
        <v>0</v>
      </c>
      <c r="J39" s="26">
        <v>0.01</v>
      </c>
      <c r="K39" s="10"/>
      <c r="L39" s="10"/>
      <c r="M39" s="10"/>
      <c r="N39" s="10"/>
      <c r="O39" s="10"/>
      <c r="P39" s="10"/>
    </row>
    <row r="40" spans="1:16" ht="39" customHeight="1" x14ac:dyDescent="0.2">
      <c r="A40" s="10"/>
      <c r="B40" s="23"/>
      <c r="C40" s="1159" t="s">
        <v>570</v>
      </c>
      <c r="D40" s="1160"/>
      <c r="E40" s="1161"/>
      <c r="F40" s="24">
        <v>0</v>
      </c>
      <c r="G40" s="25">
        <v>0</v>
      </c>
      <c r="H40" s="25">
        <v>0</v>
      </c>
      <c r="I40" s="25">
        <v>0</v>
      </c>
      <c r="J40" s="26">
        <v>0</v>
      </c>
      <c r="K40" s="10"/>
      <c r="L40" s="10"/>
      <c r="M40" s="10"/>
      <c r="N40" s="10"/>
      <c r="O40" s="10"/>
      <c r="P40" s="10"/>
    </row>
    <row r="41" spans="1:16" ht="39" customHeight="1" x14ac:dyDescent="0.2">
      <c r="A41" s="10"/>
      <c r="B41" s="23"/>
      <c r="C41" s="1159" t="s">
        <v>571</v>
      </c>
      <c r="D41" s="1160"/>
      <c r="E41" s="1161"/>
      <c r="F41" s="24">
        <v>0</v>
      </c>
      <c r="G41" s="25">
        <v>0</v>
      </c>
      <c r="H41" s="25">
        <v>0</v>
      </c>
      <c r="I41" s="25">
        <v>0</v>
      </c>
      <c r="J41" s="26">
        <v>0</v>
      </c>
      <c r="K41" s="10"/>
      <c r="L41" s="10"/>
      <c r="M41" s="10"/>
      <c r="N41" s="10"/>
      <c r="O41" s="10"/>
      <c r="P41" s="10"/>
    </row>
    <row r="42" spans="1:16" ht="39" customHeight="1" x14ac:dyDescent="0.2">
      <c r="A42" s="10"/>
      <c r="B42" s="27"/>
      <c r="C42" s="1159" t="s">
        <v>572</v>
      </c>
      <c r="D42" s="1160"/>
      <c r="E42" s="1161"/>
      <c r="F42" s="24" t="s">
        <v>518</v>
      </c>
      <c r="G42" s="25" t="s">
        <v>518</v>
      </c>
      <c r="H42" s="25" t="s">
        <v>518</v>
      </c>
      <c r="I42" s="25" t="s">
        <v>518</v>
      </c>
      <c r="J42" s="26" t="s">
        <v>518</v>
      </c>
      <c r="K42" s="10"/>
      <c r="L42" s="10"/>
      <c r="M42" s="10"/>
      <c r="N42" s="10"/>
      <c r="O42" s="10"/>
      <c r="P42" s="10"/>
    </row>
    <row r="43" spans="1:16" ht="39" customHeight="1" thickBot="1" x14ac:dyDescent="0.25">
      <c r="A43" s="10"/>
      <c r="B43" s="28"/>
      <c r="C43" s="1162" t="s">
        <v>573</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7BSCph6QUq/OiseZA/ueajx1nRxyT41LYESKoDUgo7qGrFFYwiSTucZaLlfulTs6/YwtFzpvvHW8TLgEt8owKA==" saltValue="azaZgydXBMuDx/2IZMiA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558</v>
      </c>
      <c r="L44" s="44" t="s">
        <v>559</v>
      </c>
      <c r="M44" s="44" t="s">
        <v>560</v>
      </c>
      <c r="N44" s="44" t="s">
        <v>561</v>
      </c>
      <c r="O44" s="45" t="s">
        <v>562</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309177</v>
      </c>
      <c r="L45" s="48">
        <v>291995</v>
      </c>
      <c r="M45" s="48">
        <v>273239</v>
      </c>
      <c r="N45" s="48">
        <v>273290</v>
      </c>
      <c r="O45" s="49">
        <v>253320</v>
      </c>
      <c r="P45" s="36"/>
      <c r="Q45" s="36"/>
      <c r="R45" s="36"/>
      <c r="S45" s="36"/>
      <c r="T45" s="36"/>
      <c r="U45" s="36"/>
    </row>
    <row r="46" spans="1:21" ht="30.75" customHeight="1" x14ac:dyDescent="0.2">
      <c r="A46" s="36"/>
      <c r="B46" s="1169"/>
      <c r="C46" s="1170"/>
      <c r="D46" s="50"/>
      <c r="E46" s="1175" t="s">
        <v>12</v>
      </c>
      <c r="F46" s="1175"/>
      <c r="G46" s="1175"/>
      <c r="H46" s="1175"/>
      <c r="I46" s="1175"/>
      <c r="J46" s="1176"/>
      <c r="K46" s="51">
        <v>50735</v>
      </c>
      <c r="L46" s="52">
        <v>67794</v>
      </c>
      <c r="M46" s="52">
        <v>79148</v>
      </c>
      <c r="N46" s="52">
        <v>85813</v>
      </c>
      <c r="O46" s="53">
        <v>75932</v>
      </c>
      <c r="P46" s="36"/>
      <c r="Q46" s="36"/>
      <c r="R46" s="36"/>
      <c r="S46" s="36"/>
      <c r="T46" s="36"/>
      <c r="U46" s="36"/>
    </row>
    <row r="47" spans="1:21" ht="30.75" customHeight="1" x14ac:dyDescent="0.2">
      <c r="A47" s="36"/>
      <c r="B47" s="1169"/>
      <c r="C47" s="1170"/>
      <c r="D47" s="50"/>
      <c r="E47" s="1175" t="s">
        <v>13</v>
      </c>
      <c r="F47" s="1175"/>
      <c r="G47" s="1175"/>
      <c r="H47" s="1175"/>
      <c r="I47" s="1175"/>
      <c r="J47" s="1176"/>
      <c r="K47" s="51">
        <v>115453</v>
      </c>
      <c r="L47" s="52">
        <v>119818</v>
      </c>
      <c r="M47" s="52">
        <v>123543</v>
      </c>
      <c r="N47" s="52">
        <v>124536</v>
      </c>
      <c r="O47" s="53">
        <v>124691</v>
      </c>
      <c r="P47" s="36"/>
      <c r="Q47" s="36"/>
      <c r="R47" s="36"/>
      <c r="S47" s="36"/>
      <c r="T47" s="36"/>
      <c r="U47" s="36"/>
    </row>
    <row r="48" spans="1:21" ht="30.75" customHeight="1" x14ac:dyDescent="0.2">
      <c r="A48" s="36"/>
      <c r="B48" s="1169"/>
      <c r="C48" s="1170"/>
      <c r="D48" s="50"/>
      <c r="E48" s="1175" t="s">
        <v>14</v>
      </c>
      <c r="F48" s="1175"/>
      <c r="G48" s="1175"/>
      <c r="H48" s="1175"/>
      <c r="I48" s="1175"/>
      <c r="J48" s="1176"/>
      <c r="K48" s="51">
        <v>4372</v>
      </c>
      <c r="L48" s="52">
        <v>4739</v>
      </c>
      <c r="M48" s="52">
        <v>4528</v>
      </c>
      <c r="N48" s="52">
        <v>2306</v>
      </c>
      <c r="O48" s="53">
        <v>2884</v>
      </c>
      <c r="P48" s="36"/>
      <c r="Q48" s="36"/>
      <c r="R48" s="36"/>
      <c r="S48" s="36"/>
      <c r="T48" s="36"/>
      <c r="U48" s="36"/>
    </row>
    <row r="49" spans="1:21" ht="30.75" customHeight="1" x14ac:dyDescent="0.2">
      <c r="A49" s="36"/>
      <c r="B49" s="1169"/>
      <c r="C49" s="1170"/>
      <c r="D49" s="50"/>
      <c r="E49" s="1175" t="s">
        <v>15</v>
      </c>
      <c r="F49" s="1175"/>
      <c r="G49" s="1175"/>
      <c r="H49" s="1175"/>
      <c r="I49" s="1175"/>
      <c r="J49" s="1176"/>
      <c r="K49" s="51">
        <v>1161</v>
      </c>
      <c r="L49" s="52">
        <v>1441</v>
      </c>
      <c r="M49" s="52">
        <v>1372</v>
      </c>
      <c r="N49" s="52">
        <v>1218</v>
      </c>
      <c r="O49" s="53">
        <v>959</v>
      </c>
      <c r="P49" s="36"/>
      <c r="Q49" s="36"/>
      <c r="R49" s="36"/>
      <c r="S49" s="36"/>
      <c r="T49" s="36"/>
      <c r="U49" s="36"/>
    </row>
    <row r="50" spans="1:21" ht="30.75" customHeight="1" x14ac:dyDescent="0.2">
      <c r="A50" s="36"/>
      <c r="B50" s="1169"/>
      <c r="C50" s="1170"/>
      <c r="D50" s="50"/>
      <c r="E50" s="1175" t="s">
        <v>16</v>
      </c>
      <c r="F50" s="1175"/>
      <c r="G50" s="1175"/>
      <c r="H50" s="1175"/>
      <c r="I50" s="1175"/>
      <c r="J50" s="1176"/>
      <c r="K50" s="51">
        <v>19951</v>
      </c>
      <c r="L50" s="52">
        <v>17638</v>
      </c>
      <c r="M50" s="52">
        <v>15738</v>
      </c>
      <c r="N50" s="52">
        <v>13460</v>
      </c>
      <c r="O50" s="53">
        <v>10838</v>
      </c>
      <c r="P50" s="36"/>
      <c r="Q50" s="36"/>
      <c r="R50" s="36"/>
      <c r="S50" s="36"/>
      <c r="T50" s="36"/>
      <c r="U50" s="36"/>
    </row>
    <row r="51" spans="1:21" ht="30.75" customHeight="1" x14ac:dyDescent="0.2">
      <c r="A51" s="36"/>
      <c r="B51" s="1171"/>
      <c r="C51" s="1172"/>
      <c r="D51" s="54"/>
      <c r="E51" s="1175" t="s">
        <v>17</v>
      </c>
      <c r="F51" s="1175"/>
      <c r="G51" s="1175"/>
      <c r="H51" s="1175"/>
      <c r="I51" s="1175"/>
      <c r="J51" s="1176"/>
      <c r="K51" s="51">
        <v>59</v>
      </c>
      <c r="L51" s="52">
        <v>32</v>
      </c>
      <c r="M51" s="52">
        <v>24</v>
      </c>
      <c r="N51" s="52" t="s">
        <v>518</v>
      </c>
      <c r="O51" s="53">
        <v>4</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263927</v>
      </c>
      <c r="L52" s="52">
        <v>263429</v>
      </c>
      <c r="M52" s="52">
        <v>257418</v>
      </c>
      <c r="N52" s="52">
        <v>251685</v>
      </c>
      <c r="O52" s="53">
        <v>245700</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236981</v>
      </c>
      <c r="L53" s="57">
        <v>240028</v>
      </c>
      <c r="M53" s="57">
        <v>240174</v>
      </c>
      <c r="N53" s="57">
        <v>248938</v>
      </c>
      <c r="O53" s="58">
        <v>222928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574</v>
      </c>
      <c r="L55" s="65" t="s">
        <v>575</v>
      </c>
      <c r="M55" s="65" t="s">
        <v>576</v>
      </c>
      <c r="N55" s="65" t="s">
        <v>577</v>
      </c>
      <c r="O55" s="66" t="s">
        <v>578</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7">
        <v>166929</v>
      </c>
      <c r="L56" s="68">
        <v>173770</v>
      </c>
      <c r="M56" s="68">
        <v>150029</v>
      </c>
      <c r="N56" s="68">
        <v>136839</v>
      </c>
      <c r="O56" s="69">
        <v>108671</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0">
        <v>450450</v>
      </c>
      <c r="L57" s="71">
        <v>485926</v>
      </c>
      <c r="M57" s="71">
        <v>487158</v>
      </c>
      <c r="N57" s="71">
        <v>488160</v>
      </c>
      <c r="O57" s="72">
        <v>485562</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M2sOyI9+gPO2H25imM6l21o1R+onLvVcCZR7CHZIdEdgdCbUvXU3Y4R9YBYVhSQlcltx2b8XVy/Q514gjOfHFw==" saltValue="gwURQwRWp9VA9FdfZA1cm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558</v>
      </c>
      <c r="J40" s="384" t="s">
        <v>559</v>
      </c>
      <c r="K40" s="384" t="s">
        <v>560</v>
      </c>
      <c r="L40" s="384" t="s">
        <v>561</v>
      </c>
      <c r="M40" s="385" t="s">
        <v>562</v>
      </c>
    </row>
    <row r="41" spans="2:13" ht="27.75" customHeight="1" x14ac:dyDescent="0.2">
      <c r="B41" s="1193" t="s">
        <v>28</v>
      </c>
      <c r="C41" s="1194"/>
      <c r="D41" s="83"/>
      <c r="E41" s="1199" t="s">
        <v>29</v>
      </c>
      <c r="F41" s="1199"/>
      <c r="G41" s="1199"/>
      <c r="H41" s="1200"/>
      <c r="I41" s="386">
        <v>5956541</v>
      </c>
      <c r="J41" s="387">
        <v>5930416</v>
      </c>
      <c r="K41" s="387">
        <v>5925614</v>
      </c>
      <c r="L41" s="387">
        <v>5899611</v>
      </c>
      <c r="M41" s="388">
        <v>5928792</v>
      </c>
    </row>
    <row r="42" spans="2:13" ht="27.75" customHeight="1" x14ac:dyDescent="0.2">
      <c r="B42" s="1195"/>
      <c r="C42" s="1196"/>
      <c r="D42" s="84"/>
      <c r="E42" s="1201" t="s">
        <v>30</v>
      </c>
      <c r="F42" s="1201"/>
      <c r="G42" s="1201"/>
      <c r="H42" s="1202"/>
      <c r="I42" s="389">
        <v>91635</v>
      </c>
      <c r="J42" s="390">
        <v>78727</v>
      </c>
      <c r="K42" s="390">
        <v>67713</v>
      </c>
      <c r="L42" s="390">
        <v>55865</v>
      </c>
      <c r="M42" s="391">
        <v>47735</v>
      </c>
    </row>
    <row r="43" spans="2:13" ht="27.75" customHeight="1" x14ac:dyDescent="0.2">
      <c r="B43" s="1195"/>
      <c r="C43" s="1196"/>
      <c r="D43" s="84"/>
      <c r="E43" s="1201" t="s">
        <v>31</v>
      </c>
      <c r="F43" s="1201"/>
      <c r="G43" s="1201"/>
      <c r="H43" s="1202"/>
      <c r="I43" s="389">
        <v>46967</v>
      </c>
      <c r="J43" s="390">
        <v>49393</v>
      </c>
      <c r="K43" s="390">
        <v>45898</v>
      </c>
      <c r="L43" s="390">
        <v>42127</v>
      </c>
      <c r="M43" s="391">
        <v>39910</v>
      </c>
    </row>
    <row r="44" spans="2:13" ht="27.75" customHeight="1" x14ac:dyDescent="0.2">
      <c r="B44" s="1195"/>
      <c r="C44" s="1196"/>
      <c r="D44" s="84"/>
      <c r="E44" s="1201" t="s">
        <v>32</v>
      </c>
      <c r="F44" s="1201"/>
      <c r="G44" s="1201"/>
      <c r="H44" s="1202"/>
      <c r="I44" s="389">
        <v>11838</v>
      </c>
      <c r="J44" s="390">
        <v>10871</v>
      </c>
      <c r="K44" s="390">
        <v>10360</v>
      </c>
      <c r="L44" s="390">
        <v>10579</v>
      </c>
      <c r="M44" s="391">
        <v>10037</v>
      </c>
    </row>
    <row r="45" spans="2:13" ht="27.75" customHeight="1" x14ac:dyDescent="0.2">
      <c r="B45" s="1195"/>
      <c r="C45" s="1196"/>
      <c r="D45" s="84"/>
      <c r="E45" s="1201" t="s">
        <v>33</v>
      </c>
      <c r="F45" s="1201"/>
      <c r="G45" s="1201"/>
      <c r="H45" s="1202"/>
      <c r="I45" s="389">
        <v>614452</v>
      </c>
      <c r="J45" s="390">
        <v>587383</v>
      </c>
      <c r="K45" s="390">
        <v>578577</v>
      </c>
      <c r="L45" s="390">
        <v>515681</v>
      </c>
      <c r="M45" s="391">
        <v>490752</v>
      </c>
    </row>
    <row r="46" spans="2:13" ht="27.75" customHeight="1" x14ac:dyDescent="0.2">
      <c r="B46" s="1195"/>
      <c r="C46" s="1196"/>
      <c r="D46" s="85"/>
      <c r="E46" s="1203" t="s">
        <v>34</v>
      </c>
      <c r="F46" s="1203"/>
      <c r="G46" s="1203"/>
      <c r="H46" s="1204"/>
      <c r="I46" s="389">
        <v>24647</v>
      </c>
      <c r="J46" s="390">
        <v>21349</v>
      </c>
      <c r="K46" s="390">
        <v>34443</v>
      </c>
      <c r="L46" s="390">
        <v>30970</v>
      </c>
      <c r="M46" s="391">
        <v>31026</v>
      </c>
    </row>
    <row r="47" spans="2:13" ht="27.75" customHeight="1" x14ac:dyDescent="0.2">
      <c r="B47" s="1195"/>
      <c r="C47" s="1196"/>
      <c r="D47" s="86"/>
      <c r="E47" s="1205" t="s">
        <v>35</v>
      </c>
      <c r="F47" s="1206"/>
      <c r="G47" s="1206"/>
      <c r="H47" s="1207"/>
      <c r="I47" s="389" t="s">
        <v>518</v>
      </c>
      <c r="J47" s="390" t="s">
        <v>518</v>
      </c>
      <c r="K47" s="390">
        <v>13432</v>
      </c>
      <c r="L47" s="390">
        <v>12621</v>
      </c>
      <c r="M47" s="391">
        <v>11863</v>
      </c>
    </row>
    <row r="48" spans="2:13" ht="27.75" customHeight="1" x14ac:dyDescent="0.2">
      <c r="B48" s="1195"/>
      <c r="C48" s="1196"/>
      <c r="D48" s="84"/>
      <c r="E48" s="1201" t="s">
        <v>36</v>
      </c>
      <c r="F48" s="1201"/>
      <c r="G48" s="1201"/>
      <c r="H48" s="1202"/>
      <c r="I48" s="389" t="s">
        <v>518</v>
      </c>
      <c r="J48" s="390" t="s">
        <v>518</v>
      </c>
      <c r="K48" s="390" t="s">
        <v>518</v>
      </c>
      <c r="L48" s="390" t="s">
        <v>518</v>
      </c>
      <c r="M48" s="391" t="s">
        <v>518</v>
      </c>
    </row>
    <row r="49" spans="2:13" ht="27.75" customHeight="1" x14ac:dyDescent="0.2">
      <c r="B49" s="1197"/>
      <c r="C49" s="1198"/>
      <c r="D49" s="84"/>
      <c r="E49" s="1201" t="s">
        <v>37</v>
      </c>
      <c r="F49" s="1201"/>
      <c r="G49" s="1201"/>
      <c r="H49" s="1202"/>
      <c r="I49" s="389" t="s">
        <v>518</v>
      </c>
      <c r="J49" s="390" t="s">
        <v>518</v>
      </c>
      <c r="K49" s="390" t="s">
        <v>518</v>
      </c>
      <c r="L49" s="390" t="s">
        <v>518</v>
      </c>
      <c r="M49" s="391" t="s">
        <v>518</v>
      </c>
    </row>
    <row r="50" spans="2:13" ht="27.75" customHeight="1" x14ac:dyDescent="0.2">
      <c r="B50" s="1208" t="s">
        <v>38</v>
      </c>
      <c r="C50" s="1209"/>
      <c r="D50" s="87"/>
      <c r="E50" s="1201" t="s">
        <v>39</v>
      </c>
      <c r="F50" s="1201"/>
      <c r="G50" s="1201"/>
      <c r="H50" s="1202"/>
      <c r="I50" s="389">
        <v>191709</v>
      </c>
      <c r="J50" s="390">
        <v>180937</v>
      </c>
      <c r="K50" s="390">
        <v>164058</v>
      </c>
      <c r="L50" s="390">
        <v>136368</v>
      </c>
      <c r="M50" s="391">
        <v>161623</v>
      </c>
    </row>
    <row r="51" spans="2:13" ht="27.75" customHeight="1" x14ac:dyDescent="0.2">
      <c r="B51" s="1195"/>
      <c r="C51" s="1196"/>
      <c r="D51" s="84"/>
      <c r="E51" s="1201" t="s">
        <v>40</v>
      </c>
      <c r="F51" s="1201"/>
      <c r="G51" s="1201"/>
      <c r="H51" s="1202"/>
      <c r="I51" s="389">
        <v>80490</v>
      </c>
      <c r="J51" s="390">
        <v>84047</v>
      </c>
      <c r="K51" s="390">
        <v>88625</v>
      </c>
      <c r="L51" s="390">
        <v>94190</v>
      </c>
      <c r="M51" s="391">
        <v>98015</v>
      </c>
    </row>
    <row r="52" spans="2:13" ht="27.75" customHeight="1" x14ac:dyDescent="0.2">
      <c r="B52" s="1197"/>
      <c r="C52" s="1198"/>
      <c r="D52" s="84"/>
      <c r="E52" s="1201" t="s">
        <v>41</v>
      </c>
      <c r="F52" s="1201"/>
      <c r="G52" s="1201"/>
      <c r="H52" s="1202"/>
      <c r="I52" s="389">
        <v>2803099</v>
      </c>
      <c r="J52" s="390">
        <v>2787289</v>
      </c>
      <c r="K52" s="390">
        <v>2741161</v>
      </c>
      <c r="L52" s="390">
        <v>2726004</v>
      </c>
      <c r="M52" s="391">
        <v>2687694</v>
      </c>
    </row>
    <row r="53" spans="2:13" ht="27.75" customHeight="1" thickBot="1" x14ac:dyDescent="0.25">
      <c r="B53" s="1210" t="s">
        <v>42</v>
      </c>
      <c r="C53" s="1211"/>
      <c r="D53" s="88"/>
      <c r="E53" s="1212" t="s">
        <v>43</v>
      </c>
      <c r="F53" s="1212"/>
      <c r="G53" s="1212"/>
      <c r="H53" s="1213"/>
      <c r="I53" s="392">
        <v>3670782</v>
      </c>
      <c r="J53" s="393">
        <v>3625867</v>
      </c>
      <c r="K53" s="393">
        <v>3668761</v>
      </c>
      <c r="L53" s="393">
        <v>3598272</v>
      </c>
      <c r="M53" s="394">
        <v>3600919</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rPKfJxRvkXcLzI1Z4iWy6CEY6GisNXCKuQQmfbeYXhgbfpWHF0Fk53jKGXlvOsafldwl5PgI4R2AzTKYX8j+g==" saltValue="3yK94H3IP6ZaiOezbS7C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560</v>
      </c>
      <c r="G54" s="96" t="s">
        <v>561</v>
      </c>
      <c r="H54" s="97" t="s">
        <v>562</v>
      </c>
    </row>
    <row r="55" spans="2:8" ht="52.5" customHeight="1" x14ac:dyDescent="0.2">
      <c r="B55" s="98"/>
      <c r="C55" s="1222" t="s">
        <v>45</v>
      </c>
      <c r="D55" s="1222"/>
      <c r="E55" s="1223"/>
      <c r="F55" s="99">
        <v>10616</v>
      </c>
      <c r="G55" s="99">
        <v>9875</v>
      </c>
      <c r="H55" s="100">
        <v>14992</v>
      </c>
    </row>
    <row r="56" spans="2:8" ht="52.5" customHeight="1" x14ac:dyDescent="0.2">
      <c r="B56" s="101"/>
      <c r="C56" s="1224" t="s">
        <v>46</v>
      </c>
      <c r="D56" s="1224"/>
      <c r="E56" s="1225"/>
      <c r="F56" s="102">
        <v>38130</v>
      </c>
      <c r="G56" s="102">
        <v>25132</v>
      </c>
      <c r="H56" s="103">
        <v>17136</v>
      </c>
    </row>
    <row r="57" spans="2:8" ht="53.25" customHeight="1" x14ac:dyDescent="0.2">
      <c r="B57" s="101"/>
      <c r="C57" s="1226" t="s">
        <v>47</v>
      </c>
      <c r="D57" s="1226"/>
      <c r="E57" s="1227"/>
      <c r="F57" s="104">
        <v>71192</v>
      </c>
      <c r="G57" s="104">
        <v>67929</v>
      </c>
      <c r="H57" s="105">
        <v>64817</v>
      </c>
    </row>
    <row r="58" spans="2:8" ht="45.75" customHeight="1" x14ac:dyDescent="0.2">
      <c r="B58" s="106"/>
      <c r="C58" s="1214" t="s">
        <v>593</v>
      </c>
      <c r="D58" s="1215"/>
      <c r="E58" s="1216"/>
      <c r="F58" s="107">
        <v>13083</v>
      </c>
      <c r="G58" s="107">
        <v>13083</v>
      </c>
      <c r="H58" s="108">
        <v>13083</v>
      </c>
    </row>
    <row r="59" spans="2:8" ht="45.75" customHeight="1" x14ac:dyDescent="0.2">
      <c r="B59" s="106"/>
      <c r="C59" s="1214" t="s">
        <v>594</v>
      </c>
      <c r="D59" s="1215"/>
      <c r="E59" s="1216"/>
      <c r="F59" s="107">
        <v>10051</v>
      </c>
      <c r="G59" s="107">
        <v>10022</v>
      </c>
      <c r="H59" s="108">
        <v>10013</v>
      </c>
    </row>
    <row r="60" spans="2:8" ht="45.75" customHeight="1" x14ac:dyDescent="0.2">
      <c r="B60" s="106"/>
      <c r="C60" s="1214" t="s">
        <v>595</v>
      </c>
      <c r="D60" s="1215"/>
      <c r="E60" s="1216"/>
      <c r="F60" s="107">
        <v>10000</v>
      </c>
      <c r="G60" s="107">
        <v>10000</v>
      </c>
      <c r="H60" s="108">
        <v>10000</v>
      </c>
    </row>
    <row r="61" spans="2:8" ht="45.75" customHeight="1" x14ac:dyDescent="0.2">
      <c r="B61" s="106"/>
      <c r="C61" s="1214" t="s">
        <v>596</v>
      </c>
      <c r="D61" s="1215"/>
      <c r="E61" s="1216"/>
      <c r="F61" s="107">
        <v>9048</v>
      </c>
      <c r="G61" s="107">
        <v>8369</v>
      </c>
      <c r="H61" s="108">
        <v>8409</v>
      </c>
    </row>
    <row r="62" spans="2:8" ht="45.75" customHeight="1" thickBot="1" x14ac:dyDescent="0.25">
      <c r="B62" s="109"/>
      <c r="C62" s="1217" t="s">
        <v>597</v>
      </c>
      <c r="D62" s="1218"/>
      <c r="E62" s="1219"/>
      <c r="F62" s="110">
        <v>7818</v>
      </c>
      <c r="G62" s="110">
        <v>7818</v>
      </c>
      <c r="H62" s="111">
        <v>7818</v>
      </c>
    </row>
    <row r="63" spans="2:8" ht="52.5" customHeight="1" thickBot="1" x14ac:dyDescent="0.25">
      <c r="B63" s="112"/>
      <c r="C63" s="1220" t="s">
        <v>48</v>
      </c>
      <c r="D63" s="1220"/>
      <c r="E63" s="1221"/>
      <c r="F63" s="113">
        <v>119938</v>
      </c>
      <c r="G63" s="113">
        <v>102935</v>
      </c>
      <c r="H63" s="114">
        <v>96946</v>
      </c>
    </row>
    <row r="64" spans="2:8" ht="15" customHeight="1" x14ac:dyDescent="0.2"/>
    <row r="65" ht="0" hidden="1" customHeight="1" x14ac:dyDescent="0.2"/>
    <row r="66" ht="0" hidden="1" customHeight="1" x14ac:dyDescent="0.2"/>
  </sheetData>
  <sheetProtection algorithmName="SHA-512" hashValue="/L/xckhm3TTytqQqUSXyrSdC57CEWunjfmpXVS3ch7OEliAGYj1wfq+cvBx2fcYIoQzGrT+xXX0UiZKtaJUGFg==" saltValue="ir96TyKHpaH4TF2jgot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8"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79"/>
      <c r="DG10" s="279"/>
      <c r="DH10" s="279"/>
      <c r="DI10" s="279"/>
      <c r="DJ10" s="279"/>
      <c r="DK10" s="279"/>
      <c r="DL10" s="279"/>
      <c r="DM10" s="279"/>
      <c r="DN10" s="279"/>
      <c r="DO10" s="279"/>
      <c r="DP10" s="279"/>
      <c r="DQ10" s="279"/>
      <c r="DR10" s="279"/>
      <c r="DS10" s="279"/>
      <c r="DT10" s="279"/>
      <c r="DU10" s="279"/>
      <c r="DV10" s="279"/>
      <c r="DW10" s="279"/>
      <c r="EM10" s="278" t="s">
        <v>635</v>
      </c>
    </row>
    <row r="11" spans="1:143" s="278"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79"/>
      <c r="DG12" s="279"/>
      <c r="DH12" s="279"/>
      <c r="DI12" s="279"/>
      <c r="DJ12" s="279"/>
      <c r="DK12" s="279"/>
      <c r="DL12" s="279"/>
      <c r="DM12" s="279"/>
      <c r="DN12" s="279"/>
      <c r="DO12" s="279"/>
      <c r="DP12" s="279"/>
      <c r="DQ12" s="279"/>
      <c r="DR12" s="279"/>
      <c r="DS12" s="279"/>
      <c r="DT12" s="279"/>
      <c r="DU12" s="279"/>
      <c r="DV12" s="279"/>
      <c r="DW12" s="279"/>
      <c r="EM12" s="278" t="s">
        <v>635</v>
      </c>
    </row>
    <row r="13" spans="1:143" s="278"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636</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637</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638</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639</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558</v>
      </c>
      <c r="BQ50" s="1262"/>
      <c r="BR50" s="1262"/>
      <c r="BS50" s="1262"/>
      <c r="BT50" s="1262"/>
      <c r="BU50" s="1262"/>
      <c r="BV50" s="1262"/>
      <c r="BW50" s="1262"/>
      <c r="BX50" s="1262" t="s">
        <v>559</v>
      </c>
      <c r="BY50" s="1262"/>
      <c r="BZ50" s="1262"/>
      <c r="CA50" s="1262"/>
      <c r="CB50" s="1262"/>
      <c r="CC50" s="1262"/>
      <c r="CD50" s="1262"/>
      <c r="CE50" s="1262"/>
      <c r="CF50" s="1262" t="s">
        <v>560</v>
      </c>
      <c r="CG50" s="1262"/>
      <c r="CH50" s="1262"/>
      <c r="CI50" s="1262"/>
      <c r="CJ50" s="1262"/>
      <c r="CK50" s="1262"/>
      <c r="CL50" s="1262"/>
      <c r="CM50" s="1262"/>
      <c r="CN50" s="1262" t="s">
        <v>561</v>
      </c>
      <c r="CO50" s="1262"/>
      <c r="CP50" s="1262"/>
      <c r="CQ50" s="1262"/>
      <c r="CR50" s="1262"/>
      <c r="CS50" s="1262"/>
      <c r="CT50" s="1262"/>
      <c r="CU50" s="1262"/>
      <c r="CV50" s="1262" t="s">
        <v>562</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640</v>
      </c>
      <c r="AO51" s="1266"/>
      <c r="AP51" s="1266"/>
      <c r="AQ51" s="1266"/>
      <c r="AR51" s="1266"/>
      <c r="AS51" s="1266"/>
      <c r="AT51" s="1266"/>
      <c r="AU51" s="1266"/>
      <c r="AV51" s="1266"/>
      <c r="AW51" s="1266"/>
      <c r="AX51" s="1266"/>
      <c r="AY51" s="1266"/>
      <c r="AZ51" s="1266"/>
      <c r="BA51" s="1266"/>
      <c r="BB51" s="1266" t="s">
        <v>641</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315.7</v>
      </c>
      <c r="CG51" s="1268"/>
      <c r="CH51" s="1268"/>
      <c r="CI51" s="1268"/>
      <c r="CJ51" s="1268"/>
      <c r="CK51" s="1268"/>
      <c r="CL51" s="1268"/>
      <c r="CM51" s="1268"/>
      <c r="CN51" s="1268">
        <v>322.2</v>
      </c>
      <c r="CO51" s="1268"/>
      <c r="CP51" s="1268"/>
      <c r="CQ51" s="1268"/>
      <c r="CR51" s="1268"/>
      <c r="CS51" s="1268"/>
      <c r="CT51" s="1268"/>
      <c r="CU51" s="1268"/>
      <c r="CV51" s="1268">
        <v>323.5</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642</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50.6</v>
      </c>
      <c r="CG53" s="1268"/>
      <c r="CH53" s="1268"/>
      <c r="CI53" s="1268"/>
      <c r="CJ53" s="1268"/>
      <c r="CK53" s="1268"/>
      <c r="CL53" s="1268"/>
      <c r="CM53" s="1268"/>
      <c r="CN53" s="1268">
        <v>51.8</v>
      </c>
      <c r="CO53" s="1268"/>
      <c r="CP53" s="1268"/>
      <c r="CQ53" s="1268"/>
      <c r="CR53" s="1268"/>
      <c r="CS53" s="1268"/>
      <c r="CT53" s="1268"/>
      <c r="CU53" s="1268"/>
      <c r="CV53" s="1268">
        <v>53.1</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643</v>
      </c>
      <c r="AO55" s="1262"/>
      <c r="AP55" s="1262"/>
      <c r="AQ55" s="1262"/>
      <c r="AR55" s="1262"/>
      <c r="AS55" s="1262"/>
      <c r="AT55" s="1262"/>
      <c r="AU55" s="1262"/>
      <c r="AV55" s="1262"/>
      <c r="AW55" s="1262"/>
      <c r="AX55" s="1262"/>
      <c r="AY55" s="1262"/>
      <c r="AZ55" s="1262"/>
      <c r="BA55" s="1262"/>
      <c r="BB55" s="1266" t="s">
        <v>641</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244</v>
      </c>
      <c r="CG55" s="1268"/>
      <c r="CH55" s="1268"/>
      <c r="CI55" s="1268"/>
      <c r="CJ55" s="1268"/>
      <c r="CK55" s="1268"/>
      <c r="CL55" s="1268"/>
      <c r="CM55" s="1268"/>
      <c r="CN55" s="1268">
        <v>245.1</v>
      </c>
      <c r="CO55" s="1268"/>
      <c r="CP55" s="1268"/>
      <c r="CQ55" s="1268"/>
      <c r="CR55" s="1268"/>
      <c r="CS55" s="1268"/>
      <c r="CT55" s="1268"/>
      <c r="CU55" s="1268"/>
      <c r="CV55" s="1268">
        <v>246.9</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642</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55</v>
      </c>
      <c r="CG57" s="1268"/>
      <c r="CH57" s="1268"/>
      <c r="CI57" s="1268"/>
      <c r="CJ57" s="1268"/>
      <c r="CK57" s="1268"/>
      <c r="CL57" s="1268"/>
      <c r="CM57" s="1268"/>
      <c r="CN57" s="1268">
        <v>53.4</v>
      </c>
      <c r="CO57" s="1268"/>
      <c r="CP57" s="1268"/>
      <c r="CQ57" s="1268"/>
      <c r="CR57" s="1268"/>
      <c r="CS57" s="1268"/>
      <c r="CT57" s="1268"/>
      <c r="CU57" s="1268"/>
      <c r="CV57" s="1268">
        <v>53.9</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644</v>
      </c>
    </row>
    <row r="64" spans="1:109" ht="13" x14ac:dyDescent="0.2">
      <c r="B64" s="1237"/>
      <c r="G64" s="1244"/>
      <c r="I64" s="1278"/>
      <c r="J64" s="1278"/>
      <c r="K64" s="1278"/>
      <c r="L64" s="1278"/>
      <c r="M64" s="1278"/>
      <c r="N64" s="1279"/>
      <c r="AM64" s="1244"/>
      <c r="AN64" s="1244" t="s">
        <v>637</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80" t="s">
        <v>645</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 x14ac:dyDescent="0.2">
      <c r="B66" s="1237"/>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 x14ac:dyDescent="0.2">
      <c r="B67" s="1237"/>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 x14ac:dyDescent="0.2">
      <c r="B68" s="1237"/>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 x14ac:dyDescent="0.2">
      <c r="B69" s="1237"/>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 x14ac:dyDescent="0.2">
      <c r="B70" s="1237"/>
      <c r="H70" s="1289"/>
      <c r="I70" s="1289"/>
      <c r="J70" s="1290"/>
      <c r="K70" s="1290"/>
      <c r="L70" s="1291"/>
      <c r="M70" s="1290"/>
      <c r="N70" s="1291"/>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92"/>
      <c r="I71" s="1293"/>
      <c r="J71" s="1290"/>
      <c r="K71" s="1290"/>
      <c r="L71" s="1291"/>
      <c r="M71" s="1290"/>
      <c r="N71" s="1291"/>
      <c r="AM71" s="1292"/>
      <c r="AN71" s="1230" t="s">
        <v>639</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558</v>
      </c>
      <c r="BQ72" s="1262"/>
      <c r="BR72" s="1262"/>
      <c r="BS72" s="1262"/>
      <c r="BT72" s="1262"/>
      <c r="BU72" s="1262"/>
      <c r="BV72" s="1262"/>
      <c r="BW72" s="1262"/>
      <c r="BX72" s="1262" t="s">
        <v>559</v>
      </c>
      <c r="BY72" s="1262"/>
      <c r="BZ72" s="1262"/>
      <c r="CA72" s="1262"/>
      <c r="CB72" s="1262"/>
      <c r="CC72" s="1262"/>
      <c r="CD72" s="1262"/>
      <c r="CE72" s="1262"/>
      <c r="CF72" s="1262" t="s">
        <v>560</v>
      </c>
      <c r="CG72" s="1262"/>
      <c r="CH72" s="1262"/>
      <c r="CI72" s="1262"/>
      <c r="CJ72" s="1262"/>
      <c r="CK72" s="1262"/>
      <c r="CL72" s="1262"/>
      <c r="CM72" s="1262"/>
      <c r="CN72" s="1262" t="s">
        <v>561</v>
      </c>
      <c r="CO72" s="1262"/>
      <c r="CP72" s="1262"/>
      <c r="CQ72" s="1262"/>
      <c r="CR72" s="1262"/>
      <c r="CS72" s="1262"/>
      <c r="CT72" s="1262"/>
      <c r="CU72" s="1262"/>
      <c r="CV72" s="1262" t="s">
        <v>562</v>
      </c>
      <c r="CW72" s="1262"/>
      <c r="CX72" s="1262"/>
      <c r="CY72" s="1262"/>
      <c r="CZ72" s="1262"/>
      <c r="DA72" s="1262"/>
      <c r="DB72" s="1262"/>
      <c r="DC72" s="1262"/>
    </row>
    <row r="73" spans="2:107" ht="13" x14ac:dyDescent="0.2">
      <c r="B73" s="1237"/>
      <c r="G73" s="1263"/>
      <c r="H73" s="1263"/>
      <c r="I73" s="1263"/>
      <c r="J73" s="1263"/>
      <c r="K73" s="1294"/>
      <c r="L73" s="1294"/>
      <c r="M73" s="1294"/>
      <c r="N73" s="1294"/>
      <c r="AM73" s="1255"/>
      <c r="AN73" s="1266" t="s">
        <v>640</v>
      </c>
      <c r="AO73" s="1266"/>
      <c r="AP73" s="1266"/>
      <c r="AQ73" s="1266"/>
      <c r="AR73" s="1266"/>
      <c r="AS73" s="1266"/>
      <c r="AT73" s="1266"/>
      <c r="AU73" s="1266"/>
      <c r="AV73" s="1266"/>
      <c r="AW73" s="1266"/>
      <c r="AX73" s="1266"/>
      <c r="AY73" s="1266"/>
      <c r="AZ73" s="1266"/>
      <c r="BA73" s="1266"/>
      <c r="BB73" s="1266" t="s">
        <v>641</v>
      </c>
      <c r="BC73" s="1266"/>
      <c r="BD73" s="1266"/>
      <c r="BE73" s="1266"/>
      <c r="BF73" s="1266"/>
      <c r="BG73" s="1266"/>
      <c r="BH73" s="1266"/>
      <c r="BI73" s="1266"/>
      <c r="BJ73" s="1266"/>
      <c r="BK73" s="1266"/>
      <c r="BL73" s="1266"/>
      <c r="BM73" s="1266"/>
      <c r="BN73" s="1266"/>
      <c r="BO73" s="1266"/>
      <c r="BP73" s="1268">
        <v>317.39999999999998</v>
      </c>
      <c r="BQ73" s="1268"/>
      <c r="BR73" s="1268"/>
      <c r="BS73" s="1268"/>
      <c r="BT73" s="1268"/>
      <c r="BU73" s="1268"/>
      <c r="BV73" s="1268"/>
      <c r="BW73" s="1268"/>
      <c r="BX73" s="1268">
        <v>307.7</v>
      </c>
      <c r="BY73" s="1268"/>
      <c r="BZ73" s="1268"/>
      <c r="CA73" s="1268"/>
      <c r="CB73" s="1268"/>
      <c r="CC73" s="1268"/>
      <c r="CD73" s="1268"/>
      <c r="CE73" s="1268"/>
      <c r="CF73" s="1268">
        <v>315.7</v>
      </c>
      <c r="CG73" s="1268"/>
      <c r="CH73" s="1268"/>
      <c r="CI73" s="1268"/>
      <c r="CJ73" s="1268"/>
      <c r="CK73" s="1268"/>
      <c r="CL73" s="1268"/>
      <c r="CM73" s="1268"/>
      <c r="CN73" s="1268">
        <v>322.2</v>
      </c>
      <c r="CO73" s="1268"/>
      <c r="CP73" s="1268"/>
      <c r="CQ73" s="1268"/>
      <c r="CR73" s="1268"/>
      <c r="CS73" s="1268"/>
      <c r="CT73" s="1268"/>
      <c r="CU73" s="1268"/>
      <c r="CV73" s="1268">
        <v>323.5</v>
      </c>
      <c r="CW73" s="1268"/>
      <c r="CX73" s="1268"/>
      <c r="CY73" s="1268"/>
      <c r="CZ73" s="1268"/>
      <c r="DA73" s="1268"/>
      <c r="DB73" s="1268"/>
      <c r="DC73" s="1268"/>
    </row>
    <row r="74" spans="2:107" ht="13" x14ac:dyDescent="0.2">
      <c r="B74" s="1237"/>
      <c r="G74" s="1263"/>
      <c r="H74" s="1263"/>
      <c r="I74" s="1263"/>
      <c r="J74" s="1263"/>
      <c r="K74" s="1294"/>
      <c r="L74" s="1294"/>
      <c r="M74" s="1294"/>
      <c r="N74" s="1294"/>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646</v>
      </c>
      <c r="BC75" s="1266"/>
      <c r="BD75" s="1266"/>
      <c r="BE75" s="1266"/>
      <c r="BF75" s="1266"/>
      <c r="BG75" s="1266"/>
      <c r="BH75" s="1266"/>
      <c r="BI75" s="1266"/>
      <c r="BJ75" s="1266"/>
      <c r="BK75" s="1266"/>
      <c r="BL75" s="1266"/>
      <c r="BM75" s="1266"/>
      <c r="BN75" s="1266"/>
      <c r="BO75" s="1266"/>
      <c r="BP75" s="1268">
        <v>20.8</v>
      </c>
      <c r="BQ75" s="1268"/>
      <c r="BR75" s="1268"/>
      <c r="BS75" s="1268"/>
      <c r="BT75" s="1268"/>
      <c r="BU75" s="1268"/>
      <c r="BV75" s="1268"/>
      <c r="BW75" s="1268"/>
      <c r="BX75" s="1268">
        <v>20.6</v>
      </c>
      <c r="BY75" s="1268"/>
      <c r="BZ75" s="1268"/>
      <c r="CA75" s="1268"/>
      <c r="CB75" s="1268"/>
      <c r="CC75" s="1268"/>
      <c r="CD75" s="1268"/>
      <c r="CE75" s="1268"/>
      <c r="CF75" s="1268">
        <v>20.5</v>
      </c>
      <c r="CG75" s="1268"/>
      <c r="CH75" s="1268"/>
      <c r="CI75" s="1268"/>
      <c r="CJ75" s="1268"/>
      <c r="CK75" s="1268"/>
      <c r="CL75" s="1268"/>
      <c r="CM75" s="1268"/>
      <c r="CN75" s="1268">
        <v>21.1</v>
      </c>
      <c r="CO75" s="1268"/>
      <c r="CP75" s="1268"/>
      <c r="CQ75" s="1268"/>
      <c r="CR75" s="1268"/>
      <c r="CS75" s="1268"/>
      <c r="CT75" s="1268"/>
      <c r="CU75" s="1268"/>
      <c r="CV75" s="1268">
        <v>20.9</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94"/>
      <c r="L77" s="1294"/>
      <c r="M77" s="1294"/>
      <c r="N77" s="1294"/>
      <c r="AN77" s="1262" t="s">
        <v>643</v>
      </c>
      <c r="AO77" s="1262"/>
      <c r="AP77" s="1262"/>
      <c r="AQ77" s="1262"/>
      <c r="AR77" s="1262"/>
      <c r="AS77" s="1262"/>
      <c r="AT77" s="1262"/>
      <c r="AU77" s="1262"/>
      <c r="AV77" s="1262"/>
      <c r="AW77" s="1262"/>
      <c r="AX77" s="1262"/>
      <c r="AY77" s="1262"/>
      <c r="AZ77" s="1262"/>
      <c r="BA77" s="1262"/>
      <c r="BB77" s="1266" t="s">
        <v>641</v>
      </c>
      <c r="BC77" s="1266"/>
      <c r="BD77" s="1266"/>
      <c r="BE77" s="1266"/>
      <c r="BF77" s="1266"/>
      <c r="BG77" s="1266"/>
      <c r="BH77" s="1266"/>
      <c r="BI77" s="1266"/>
      <c r="BJ77" s="1266"/>
      <c r="BK77" s="1266"/>
      <c r="BL77" s="1266"/>
      <c r="BM77" s="1266"/>
      <c r="BN77" s="1266"/>
      <c r="BO77" s="1266"/>
      <c r="BP77" s="1268">
        <v>216</v>
      </c>
      <c r="BQ77" s="1268"/>
      <c r="BR77" s="1268"/>
      <c r="BS77" s="1268"/>
      <c r="BT77" s="1268"/>
      <c r="BU77" s="1268"/>
      <c r="BV77" s="1268"/>
      <c r="BW77" s="1268"/>
      <c r="BX77" s="1268">
        <v>239.1</v>
      </c>
      <c r="BY77" s="1268"/>
      <c r="BZ77" s="1268"/>
      <c r="CA77" s="1268"/>
      <c r="CB77" s="1268"/>
      <c r="CC77" s="1268"/>
      <c r="CD77" s="1268"/>
      <c r="CE77" s="1268"/>
      <c r="CF77" s="1268">
        <v>244</v>
      </c>
      <c r="CG77" s="1268"/>
      <c r="CH77" s="1268"/>
      <c r="CI77" s="1268"/>
      <c r="CJ77" s="1268"/>
      <c r="CK77" s="1268"/>
      <c r="CL77" s="1268"/>
      <c r="CM77" s="1268"/>
      <c r="CN77" s="1268">
        <v>245.1</v>
      </c>
      <c r="CO77" s="1268"/>
      <c r="CP77" s="1268"/>
      <c r="CQ77" s="1268"/>
      <c r="CR77" s="1268"/>
      <c r="CS77" s="1268"/>
      <c r="CT77" s="1268"/>
      <c r="CU77" s="1268"/>
      <c r="CV77" s="1268">
        <v>246.9</v>
      </c>
      <c r="CW77" s="1268"/>
      <c r="CX77" s="1268"/>
      <c r="CY77" s="1268"/>
      <c r="CZ77" s="1268"/>
      <c r="DA77" s="1268"/>
      <c r="DB77" s="1268"/>
      <c r="DC77" s="1268"/>
    </row>
    <row r="78" spans="2:107" ht="13" x14ac:dyDescent="0.2">
      <c r="B78" s="1237"/>
      <c r="G78" s="1256"/>
      <c r="H78" s="1256"/>
      <c r="I78" s="1256"/>
      <c r="J78" s="1256"/>
      <c r="K78" s="1294"/>
      <c r="L78" s="1294"/>
      <c r="M78" s="1294"/>
      <c r="N78" s="1294"/>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95"/>
      <c r="L79" s="1295"/>
      <c r="M79" s="1295"/>
      <c r="N79" s="1295"/>
      <c r="AN79" s="1262"/>
      <c r="AO79" s="1262"/>
      <c r="AP79" s="1262"/>
      <c r="AQ79" s="1262"/>
      <c r="AR79" s="1262"/>
      <c r="AS79" s="1262"/>
      <c r="AT79" s="1262"/>
      <c r="AU79" s="1262"/>
      <c r="AV79" s="1262"/>
      <c r="AW79" s="1262"/>
      <c r="AX79" s="1262"/>
      <c r="AY79" s="1262"/>
      <c r="AZ79" s="1262"/>
      <c r="BA79" s="1262"/>
      <c r="BB79" s="1266" t="s">
        <v>646</v>
      </c>
      <c r="BC79" s="1266"/>
      <c r="BD79" s="1266"/>
      <c r="BE79" s="1266"/>
      <c r="BF79" s="1266"/>
      <c r="BG79" s="1266"/>
      <c r="BH79" s="1266"/>
      <c r="BI79" s="1266"/>
      <c r="BJ79" s="1266"/>
      <c r="BK79" s="1266"/>
      <c r="BL79" s="1266"/>
      <c r="BM79" s="1266"/>
      <c r="BN79" s="1266"/>
      <c r="BO79" s="1266"/>
      <c r="BP79" s="1268">
        <v>16.2</v>
      </c>
      <c r="BQ79" s="1268"/>
      <c r="BR79" s="1268"/>
      <c r="BS79" s="1268"/>
      <c r="BT79" s="1268"/>
      <c r="BU79" s="1268"/>
      <c r="BV79" s="1268"/>
      <c r="BW79" s="1268"/>
      <c r="BX79" s="1268">
        <v>15.9</v>
      </c>
      <c r="BY79" s="1268"/>
      <c r="BZ79" s="1268"/>
      <c r="CA79" s="1268"/>
      <c r="CB79" s="1268"/>
      <c r="CC79" s="1268"/>
      <c r="CD79" s="1268"/>
      <c r="CE79" s="1268"/>
      <c r="CF79" s="1268">
        <v>15.4</v>
      </c>
      <c r="CG79" s="1268"/>
      <c r="CH79" s="1268"/>
      <c r="CI79" s="1268"/>
      <c r="CJ79" s="1268"/>
      <c r="CK79" s="1268"/>
      <c r="CL79" s="1268"/>
      <c r="CM79" s="1268"/>
      <c r="CN79" s="1268">
        <v>15.2</v>
      </c>
      <c r="CO79" s="1268"/>
      <c r="CP79" s="1268"/>
      <c r="CQ79" s="1268"/>
      <c r="CR79" s="1268"/>
      <c r="CS79" s="1268"/>
      <c r="CT79" s="1268"/>
      <c r="CU79" s="1268"/>
      <c r="CV79" s="1268">
        <v>14.9</v>
      </c>
      <c r="CW79" s="1268"/>
      <c r="CX79" s="1268"/>
      <c r="CY79" s="1268"/>
      <c r="CZ79" s="1268"/>
      <c r="DA79" s="1268"/>
      <c r="DB79" s="1268"/>
      <c r="DC79" s="1268"/>
    </row>
    <row r="80" spans="2:107" ht="13" x14ac:dyDescent="0.2">
      <c r="B80" s="1237"/>
      <c r="G80" s="1256"/>
      <c r="H80" s="1256"/>
      <c r="I80" s="1270"/>
      <c r="J80" s="1270"/>
      <c r="K80" s="1295"/>
      <c r="L80" s="1295"/>
      <c r="M80" s="1295"/>
      <c r="N80" s="1295"/>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97"/>
      <c r="AQ87" s="1297"/>
      <c r="BC87" s="1297"/>
      <c r="BO87" s="1297"/>
      <c r="CA87" s="1297"/>
      <c r="CM87" s="1297"/>
      <c r="CY87" s="1297"/>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pans="108:109" ht="13.5" hidden="1" customHeight="1" x14ac:dyDescent="0.2">
      <c r="DD97" s="1230"/>
      <c r="DE97" s="1230"/>
    </row>
    <row r="98" spans="108:109" ht="13.5" hidden="1" customHeight="1" x14ac:dyDescent="0.2">
      <c r="DD98" s="1230"/>
      <c r="DE98" s="1230"/>
    </row>
    <row r="99" spans="108:109" ht="13.5" hidden="1" customHeight="1" x14ac:dyDescent="0.2">
      <c r="DD99" s="1230"/>
      <c r="DE99" s="1230"/>
    </row>
    <row r="100" spans="108:109" ht="13.5" hidden="1" customHeight="1" x14ac:dyDescent="0.2">
      <c r="DD100" s="1230"/>
      <c r="DE100" s="1230"/>
    </row>
    <row r="101" spans="108:109" ht="13.5" hidden="1" customHeight="1" x14ac:dyDescent="0.2">
      <c r="DD101" s="1230"/>
      <c r="DE101" s="1230"/>
    </row>
    <row r="102" spans="108:109" ht="13.5" hidden="1" customHeight="1" x14ac:dyDescent="0.2">
      <c r="DD102" s="1230"/>
      <c r="DE102" s="1230"/>
    </row>
    <row r="103" spans="108:109" ht="13.5" hidden="1" customHeight="1" x14ac:dyDescent="0.2">
      <c r="DD103" s="1230"/>
      <c r="DE103" s="1230"/>
    </row>
    <row r="104" spans="108:109" ht="13.5" hidden="1" customHeight="1" x14ac:dyDescent="0.2">
      <c r="DD104" s="1230"/>
      <c r="DE104" s="1230"/>
    </row>
    <row r="105" spans="108:109" ht="13.5" hidden="1" customHeight="1" x14ac:dyDescent="0.2">
      <c r="DD105" s="1230"/>
      <c r="DE105" s="1230"/>
    </row>
    <row r="106" spans="108:109" ht="13.5" hidden="1" customHeight="1" x14ac:dyDescent="0.2">
      <c r="DD106" s="1230"/>
      <c r="DE106" s="1230"/>
    </row>
    <row r="107" spans="108:109" ht="13.5" hidden="1" customHeight="1" x14ac:dyDescent="0.2">
      <c r="DD107" s="1230"/>
      <c r="DE107" s="1230"/>
    </row>
    <row r="108" spans="108:109" ht="13.5" hidden="1" customHeight="1" x14ac:dyDescent="0.2">
      <c r="DD108" s="1230"/>
      <c r="DE108" s="1230"/>
    </row>
    <row r="109" spans="108:109" ht="13.5" hidden="1" customHeight="1" x14ac:dyDescent="0.2">
      <c r="DD109" s="1230"/>
      <c r="DE109" s="1230"/>
    </row>
    <row r="110" spans="108:109" ht="13.5" hidden="1" customHeight="1" x14ac:dyDescent="0.2">
      <c r="DD110" s="1230"/>
      <c r="DE110" s="1230"/>
    </row>
    <row r="111" spans="108:109" ht="13.5" hidden="1" customHeight="1" x14ac:dyDescent="0.2">
      <c r="DD111" s="1230"/>
      <c r="DE111" s="1230"/>
    </row>
    <row r="112" spans="108:109" ht="13.5" hidden="1" customHeight="1" x14ac:dyDescent="0.2">
      <c r="DD112" s="1230"/>
      <c r="DE112" s="1230"/>
    </row>
    <row r="113" spans="108:109" ht="13.5" hidden="1" customHeight="1" x14ac:dyDescent="0.2">
      <c r="DD113" s="1230"/>
      <c r="DE113" s="1230"/>
    </row>
    <row r="114" spans="108:109" ht="13.5" hidden="1" customHeight="1" x14ac:dyDescent="0.2">
      <c r="DD114" s="1230"/>
      <c r="DE114" s="1230"/>
    </row>
    <row r="115" spans="108:109" ht="13.5" hidden="1" customHeight="1" x14ac:dyDescent="0.2">
      <c r="DD115" s="1230"/>
      <c r="DE115" s="1230"/>
    </row>
    <row r="116" spans="108:109" ht="13.5" hidden="1" customHeight="1" x14ac:dyDescent="0.2">
      <c r="DD116" s="1230"/>
      <c r="DE116" s="1230"/>
    </row>
    <row r="117" spans="108:109" ht="13.5" hidden="1" customHeight="1" x14ac:dyDescent="0.2">
      <c r="DD117" s="1230"/>
      <c r="DE117" s="1230"/>
    </row>
    <row r="118" spans="108:109" ht="13.5" hidden="1" customHeight="1" x14ac:dyDescent="0.2">
      <c r="DD118" s="1230"/>
      <c r="DE118" s="1230"/>
    </row>
    <row r="119" spans="108:109" ht="13.5" hidden="1" customHeight="1" x14ac:dyDescent="0.2">
      <c r="DD119" s="1230"/>
      <c r="DE119" s="1230"/>
    </row>
    <row r="120" spans="108:109" ht="13.5" hidden="1" customHeight="1" x14ac:dyDescent="0.2">
      <c r="DD120" s="1230"/>
      <c r="DE120" s="1230"/>
    </row>
    <row r="121" spans="108:109" ht="13.5" hidden="1" customHeight="1" x14ac:dyDescent="0.2">
      <c r="DD121" s="1230"/>
      <c r="DE121" s="1230"/>
    </row>
    <row r="122" spans="108:109" ht="13.5" hidden="1" customHeight="1" x14ac:dyDescent="0.2">
      <c r="DD122" s="1230"/>
      <c r="DE122" s="1230"/>
    </row>
    <row r="123" spans="108:109" ht="13.5" hidden="1" customHeight="1" x14ac:dyDescent="0.2">
      <c r="DD123" s="1230"/>
      <c r="DE123" s="1230"/>
    </row>
    <row r="124" spans="108:109" ht="13.5" hidden="1" customHeight="1" x14ac:dyDescent="0.2">
      <c r="DD124" s="1230"/>
      <c r="DE124" s="1230"/>
    </row>
    <row r="125" spans="108:109" ht="13.5" hidden="1" customHeight="1" x14ac:dyDescent="0.2">
      <c r="DD125" s="1230"/>
      <c r="DE125" s="1230"/>
    </row>
    <row r="126" spans="108:109" ht="13.5" hidden="1" customHeight="1" x14ac:dyDescent="0.2">
      <c r="DD126" s="1230"/>
      <c r="DE126" s="1230"/>
    </row>
    <row r="127" spans="108:109" ht="13.5" hidden="1" customHeight="1" x14ac:dyDescent="0.2">
      <c r="DD127" s="1230"/>
      <c r="DE127" s="1230"/>
    </row>
    <row r="128" spans="108:109" ht="13.5" hidden="1" customHeight="1" x14ac:dyDescent="0.2">
      <c r="DD128" s="1230"/>
      <c r="DE128" s="1230"/>
    </row>
    <row r="129" spans="108:109" ht="13.5" hidden="1" customHeight="1" x14ac:dyDescent="0.2">
      <c r="DD129" s="1230"/>
      <c r="DE129" s="1230"/>
    </row>
    <row r="130" spans="108:109" ht="13.5" hidden="1" customHeight="1" x14ac:dyDescent="0.2">
      <c r="DD130" s="1230"/>
      <c r="DE130" s="1230"/>
    </row>
    <row r="131" spans="108:109" ht="13.5" hidden="1" customHeight="1" x14ac:dyDescent="0.2">
      <c r="DD131" s="1230"/>
      <c r="DE131" s="1230"/>
    </row>
    <row r="132" spans="108:109" ht="13.5" hidden="1" customHeight="1" x14ac:dyDescent="0.2">
      <c r="DD132" s="1230"/>
      <c r="DE132" s="1230"/>
    </row>
    <row r="133" spans="108:109" ht="13.5" hidden="1" customHeight="1" x14ac:dyDescent="0.2">
      <c r="DD133" s="1230"/>
      <c r="DE133" s="1230"/>
    </row>
    <row r="134" spans="108:109" ht="13.5" hidden="1" customHeight="1" x14ac:dyDescent="0.2">
      <c r="DD134" s="1230"/>
      <c r="DE134" s="1230"/>
    </row>
    <row r="135" spans="108:109" ht="13.5" hidden="1" customHeight="1" x14ac:dyDescent="0.2">
      <c r="DD135" s="1230"/>
      <c r="DE135" s="1230"/>
    </row>
    <row r="136" spans="108:109" ht="13.5" hidden="1" customHeight="1" x14ac:dyDescent="0.2">
      <c r="DD136" s="1230"/>
      <c r="DE136" s="1230"/>
    </row>
    <row r="137" spans="108:109" ht="13.5" hidden="1" customHeight="1" x14ac:dyDescent="0.2">
      <c r="DD137" s="1230"/>
      <c r="DE137" s="1230"/>
    </row>
    <row r="138" spans="108:109" ht="13.5" hidden="1" customHeight="1" x14ac:dyDescent="0.2">
      <c r="DD138" s="1230"/>
      <c r="DE138" s="1230"/>
    </row>
    <row r="139" spans="108:109" ht="13.5" hidden="1" customHeight="1" x14ac:dyDescent="0.2">
      <c r="DD139" s="1230"/>
      <c r="DE139" s="1230"/>
    </row>
    <row r="140" spans="108:109" ht="13.5" hidden="1" customHeight="1" x14ac:dyDescent="0.2">
      <c r="DD140" s="1230"/>
      <c r="DE140" s="1230"/>
    </row>
    <row r="141" spans="108:109" ht="13.5" hidden="1" customHeight="1" x14ac:dyDescent="0.2">
      <c r="DD141" s="1230"/>
      <c r="DE141" s="1230"/>
    </row>
    <row r="142" spans="108:109" ht="13.5" hidden="1" customHeight="1" x14ac:dyDescent="0.2">
      <c r="DD142" s="1230"/>
      <c r="DE142" s="1230"/>
    </row>
    <row r="143" spans="108:109" ht="13.5" hidden="1" customHeight="1" x14ac:dyDescent="0.2">
      <c r="DD143" s="1230"/>
      <c r="DE143" s="1230"/>
    </row>
    <row r="144" spans="108:109" ht="13.5" hidden="1" customHeight="1" x14ac:dyDescent="0.2">
      <c r="DD144" s="1230"/>
      <c r="DE144" s="1230"/>
    </row>
    <row r="145" spans="108:109" ht="13.5" hidden="1" customHeight="1" x14ac:dyDescent="0.2">
      <c r="DD145" s="1230"/>
      <c r="DE145" s="1230"/>
    </row>
    <row r="146" spans="108:109" ht="13.5" hidden="1" customHeight="1" x14ac:dyDescent="0.2">
      <c r="DD146" s="1230"/>
      <c r="DE146" s="1230"/>
    </row>
    <row r="147" spans="108:109" ht="13.5" hidden="1" customHeight="1" x14ac:dyDescent="0.2">
      <c r="DD147" s="1230"/>
      <c r="DE147" s="1230"/>
    </row>
    <row r="148" spans="108:109" ht="13.5" hidden="1" customHeight="1" x14ac:dyDescent="0.2">
      <c r="DD148" s="1230"/>
      <c r="DE148" s="1230"/>
    </row>
    <row r="149" spans="108:109" ht="13.5" hidden="1" customHeight="1" x14ac:dyDescent="0.2">
      <c r="DD149" s="1230"/>
      <c r="DE149" s="1230"/>
    </row>
    <row r="150" spans="108:109" ht="13.5" hidden="1" customHeight="1" x14ac:dyDescent="0.2">
      <c r="DD150" s="1230"/>
      <c r="DE150" s="1230"/>
    </row>
    <row r="151" spans="108:109" ht="13.5" hidden="1" customHeight="1" x14ac:dyDescent="0.2">
      <c r="DD151" s="1230"/>
      <c r="DE151" s="1230"/>
    </row>
    <row r="152" spans="108:109" ht="13.5" hidden="1" customHeight="1" x14ac:dyDescent="0.2">
      <c r="DD152" s="1230"/>
      <c r="DE152" s="1230"/>
    </row>
    <row r="153" spans="108:109" ht="13.5" hidden="1" customHeight="1" x14ac:dyDescent="0.2">
      <c r="DD153" s="1230"/>
      <c r="DE153" s="1230"/>
    </row>
    <row r="154" spans="108:109" ht="13.5" hidden="1" customHeight="1" x14ac:dyDescent="0.2">
      <c r="DD154" s="1230"/>
      <c r="DE154" s="1230"/>
    </row>
    <row r="155" spans="108:109" ht="13.5" hidden="1" customHeight="1" x14ac:dyDescent="0.2">
      <c r="DD155" s="1230"/>
      <c r="DE155" s="1230"/>
    </row>
    <row r="156" spans="108:109" ht="13.5" hidden="1" customHeight="1" x14ac:dyDescent="0.2">
      <c r="DD156" s="1230"/>
      <c r="DE156" s="1230"/>
    </row>
    <row r="157" spans="108:109" ht="13.5" hidden="1" customHeight="1" x14ac:dyDescent="0.2">
      <c r="DD157" s="1230"/>
      <c r="DE157" s="1230"/>
    </row>
    <row r="158" spans="108:109" ht="13.5" hidden="1" customHeight="1" x14ac:dyDescent="0.2">
      <c r="DD158" s="1230"/>
      <c r="DE158" s="1230"/>
    </row>
    <row r="159" spans="108:109" ht="13.5" hidden="1" customHeight="1" x14ac:dyDescent="0.2">
      <c r="DD159" s="1230"/>
      <c r="DE159" s="1230"/>
    </row>
    <row r="160" spans="108:109" ht="13.5" hidden="1" customHeight="1" x14ac:dyDescent="0.2">
      <c r="DD160" s="1230"/>
      <c r="DE160" s="123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13IcbUTuGwacJ0PbAwxA6GN3dSdBBsmROVfhiE63Fpwbx/7Kj6cTx2w8v+tWolg7DdMG8GRi7N+NaVxXeyFbw==" saltValue="HNp39OgzBlKZ7qhfVkr9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dkYs/XzpsqWeE+XtXIIW4PYC7RAndK6qdGVs8fmCnhL5v7jfLPjPEAZuI2gEzZcM+aFpxyjO6nazGnwYs2VMQ==" saltValue="qa3Szy0rsrB52/vaErjt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dQNeP6MrDfNB1PoF3RdCoOHIpmGZ5CMPeT1Pq/qSJqu1V5YYI1L+hi17RgquTu2Vz+MzZiv0dMkVBE2FJy1Vw==" saltValue="Mfh7cEA+st750BNnajpz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549</v>
      </c>
      <c r="B3" s="130"/>
      <c r="C3" s="131"/>
      <c r="D3" s="132">
        <v>78018</v>
      </c>
      <c r="E3" s="133"/>
      <c r="F3" s="134">
        <v>94715</v>
      </c>
      <c r="G3" s="135"/>
      <c r="H3" s="136"/>
    </row>
    <row r="4" spans="1:8" x14ac:dyDescent="0.2">
      <c r="A4" s="137"/>
      <c r="B4" s="138"/>
      <c r="C4" s="139"/>
      <c r="D4" s="140">
        <v>12841</v>
      </c>
      <c r="E4" s="141"/>
      <c r="F4" s="142">
        <v>24902</v>
      </c>
      <c r="G4" s="143"/>
      <c r="H4" s="144"/>
    </row>
    <row r="5" spans="1:8" x14ac:dyDescent="0.2">
      <c r="A5" s="125" t="s">
        <v>551</v>
      </c>
      <c r="B5" s="130"/>
      <c r="C5" s="131"/>
      <c r="D5" s="132">
        <v>71809</v>
      </c>
      <c r="E5" s="133"/>
      <c r="F5" s="134">
        <v>67951</v>
      </c>
      <c r="G5" s="135"/>
      <c r="H5" s="136"/>
    </row>
    <row r="6" spans="1:8" x14ac:dyDescent="0.2">
      <c r="A6" s="137"/>
      <c r="B6" s="138"/>
      <c r="C6" s="139"/>
      <c r="D6" s="140">
        <v>12380</v>
      </c>
      <c r="E6" s="141"/>
      <c r="F6" s="142">
        <v>17498</v>
      </c>
      <c r="G6" s="143"/>
      <c r="H6" s="144"/>
    </row>
    <row r="7" spans="1:8" x14ac:dyDescent="0.2">
      <c r="A7" s="125" t="s">
        <v>552</v>
      </c>
      <c r="B7" s="130"/>
      <c r="C7" s="131"/>
      <c r="D7" s="132">
        <v>77831</v>
      </c>
      <c r="E7" s="133"/>
      <c r="F7" s="134">
        <v>72635</v>
      </c>
      <c r="G7" s="135"/>
      <c r="H7" s="136"/>
    </row>
    <row r="8" spans="1:8" x14ac:dyDescent="0.2">
      <c r="A8" s="137"/>
      <c r="B8" s="138"/>
      <c r="C8" s="139"/>
      <c r="D8" s="140">
        <v>13273</v>
      </c>
      <c r="E8" s="141"/>
      <c r="F8" s="142">
        <v>18276</v>
      </c>
      <c r="G8" s="143"/>
      <c r="H8" s="144"/>
    </row>
    <row r="9" spans="1:8" x14ac:dyDescent="0.2">
      <c r="A9" s="125" t="s">
        <v>553</v>
      </c>
      <c r="B9" s="130"/>
      <c r="C9" s="131"/>
      <c r="D9" s="132">
        <v>78105</v>
      </c>
      <c r="E9" s="133"/>
      <c r="F9" s="134">
        <v>77936</v>
      </c>
      <c r="G9" s="135"/>
      <c r="H9" s="136"/>
    </row>
    <row r="10" spans="1:8" x14ac:dyDescent="0.2">
      <c r="A10" s="137"/>
      <c r="B10" s="138"/>
      <c r="C10" s="139"/>
      <c r="D10" s="140">
        <v>14913</v>
      </c>
      <c r="E10" s="141"/>
      <c r="F10" s="142">
        <v>19401</v>
      </c>
      <c r="G10" s="143"/>
      <c r="H10" s="144"/>
    </row>
    <row r="11" spans="1:8" x14ac:dyDescent="0.2">
      <c r="A11" s="125" t="s">
        <v>554</v>
      </c>
      <c r="B11" s="130"/>
      <c r="C11" s="131"/>
      <c r="D11" s="132">
        <v>81818</v>
      </c>
      <c r="E11" s="133"/>
      <c r="F11" s="134">
        <v>82531</v>
      </c>
      <c r="G11" s="135"/>
      <c r="H11" s="136"/>
    </row>
    <row r="12" spans="1:8" x14ac:dyDescent="0.2">
      <c r="A12" s="137"/>
      <c r="B12" s="138"/>
      <c r="C12" s="145"/>
      <c r="D12" s="140">
        <v>13435</v>
      </c>
      <c r="E12" s="141"/>
      <c r="F12" s="142">
        <v>19102</v>
      </c>
      <c r="G12" s="143"/>
      <c r="H12" s="144"/>
    </row>
    <row r="13" spans="1:8" x14ac:dyDescent="0.2">
      <c r="A13" s="125"/>
      <c r="B13" s="130"/>
      <c r="C13" s="146"/>
      <c r="D13" s="147">
        <v>77516</v>
      </c>
      <c r="E13" s="148"/>
      <c r="F13" s="149">
        <v>79154</v>
      </c>
      <c r="G13" s="150"/>
      <c r="H13" s="136"/>
    </row>
    <row r="14" spans="1:8" x14ac:dyDescent="0.2">
      <c r="A14" s="137"/>
      <c r="B14" s="138"/>
      <c r="C14" s="139"/>
      <c r="D14" s="140">
        <v>13368</v>
      </c>
      <c r="E14" s="141"/>
      <c r="F14" s="142">
        <v>19836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0.2</v>
      </c>
      <c r="C19" s="151">
        <f>ROUND(VALUE(SUBSTITUTE(実質収支比率等に係る経年分析!G$48,"▲","-")),2)</f>
        <v>0.32</v>
      </c>
      <c r="D19" s="151">
        <f>ROUND(VALUE(SUBSTITUTE(実質収支比率等に係る経年分析!H$48,"▲","-")),2)</f>
        <v>0.27</v>
      </c>
      <c r="E19" s="151">
        <f>ROUND(VALUE(SUBSTITUTE(実質収支比率等に係る経年分析!I$48,"▲","-")),2)</f>
        <v>0.44</v>
      </c>
      <c r="F19" s="151">
        <f>ROUND(VALUE(SUBSTITUTE(実質収支比率等に係る経年分析!J$48,"▲","-")),2)</f>
        <v>0.62</v>
      </c>
    </row>
    <row r="20" spans="1:11" x14ac:dyDescent="0.2">
      <c r="A20" s="151" t="s">
        <v>53</v>
      </c>
      <c r="B20" s="151">
        <f>ROUND(VALUE(SUBSTITUTE(実質収支比率等に係る経年分析!F$47,"▲","-")),2)</f>
        <v>0.3</v>
      </c>
      <c r="C20" s="151">
        <f>ROUND(VALUE(SUBSTITUTE(実質収支比率等に係る経年分析!G$47,"▲","-")),2)</f>
        <v>0.98</v>
      </c>
      <c r="D20" s="151">
        <f>ROUND(VALUE(SUBSTITUTE(実質収支比率等に係る経年分析!H$47,"▲","-")),2)</f>
        <v>0.75</v>
      </c>
      <c r="E20" s="151">
        <f>ROUND(VALUE(SUBSTITUTE(実質収支比率等に係る経年分析!I$47,"▲","-")),2)</f>
        <v>0.73</v>
      </c>
      <c r="F20" s="151">
        <f>ROUND(VALUE(SUBSTITUTE(実質収支比率等に係る経年分析!J$47,"▲","-")),2)</f>
        <v>1.1100000000000001</v>
      </c>
    </row>
    <row r="21" spans="1:11" x14ac:dyDescent="0.2">
      <c r="A21" s="151" t="s">
        <v>54</v>
      </c>
      <c r="B21" s="151">
        <f>IF(ISNUMBER(VALUE(SUBSTITUTE(実質収支比率等に係る経年分析!F$49,"▲","-"))),ROUND(VALUE(SUBSTITUTE(実質収支比率等に係る経年分析!F$49,"▲","-")),2),NA())</f>
        <v>0.49</v>
      </c>
      <c r="C21" s="151">
        <f>IF(ISNUMBER(VALUE(SUBSTITUTE(実質収支比率等に係る経年分析!G$49,"▲","-"))),ROUND(VALUE(SUBSTITUTE(実質収支比率等に係る経年分析!G$49,"▲","-")),2),NA())</f>
        <v>0.81</v>
      </c>
      <c r="D21" s="151">
        <f>IF(ISNUMBER(VALUE(SUBSTITUTE(実質収支比率等に係る経年分析!H$49,"▲","-"))),ROUND(VALUE(SUBSTITUTE(実質収支比率等に係る経年分析!H$49,"▲","-")),2),NA())</f>
        <v>-0.31</v>
      </c>
      <c r="E21" s="151">
        <f>IF(ISNUMBER(VALUE(SUBSTITUTE(実質収支比率等に係る経年分析!I$49,"▲","-"))),ROUND(VALUE(SUBSTITUTE(実質収支比率等に係る経年分析!I$49,"▲","-")),2),NA())</f>
        <v>0.7</v>
      </c>
      <c r="F21" s="151">
        <f>IF(ISNUMBER(VALUE(SUBSTITUTE(実質収支比率等に係る経年分析!J$49,"▲","-"))),ROUND(VALUE(SUBSTITUTE(実質収支比率等に係る経年分析!J$49,"▲","-")),2),NA())</f>
        <v>1.1499999999999999</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公共下水道事業特別会計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道営住宅事業特別会計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地方競馬特別会計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0.01</v>
      </c>
    </row>
    <row r="32" spans="1:11" x14ac:dyDescent="0.2">
      <c r="A32" s="152" t="str">
        <f>IF(連結実質赤字比率に係る赤字・黒字の構成分析!C$38="",NA(),連結実質赤字比率に係る赤字・黒字の構成分析!C$38)</f>
        <v>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0.13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0.16</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0.14000000000000001</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0.08</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0.06</v>
      </c>
    </row>
    <row r="33" spans="1:16" x14ac:dyDescent="0.2">
      <c r="A33" s="152" t="str">
        <f>IF(連結実質赤字比率に係る赤字・黒字の構成分析!C$37="",NA(),連結実質赤字比率に係る赤字・黒字の構成分析!C$37)</f>
        <v>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0.15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0.17</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v>
      </c>
    </row>
    <row r="34" spans="1:16" x14ac:dyDescent="0.2">
      <c r="A34" s="152" t="str">
        <f>IF(連結実質赤字比率に係る赤字・黒字の構成分析!C$36="",NA(),連結実質赤字比率に係る赤字・黒字の構成分析!C$36)</f>
        <v>電気事業会計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0.16</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0.27</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0.42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0.45</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0.57999999999999996</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0.19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0.31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0.26</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0.43</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0.61</v>
      </c>
    </row>
    <row r="36" spans="1:16" x14ac:dyDescent="0.2">
      <c r="A36" s="152" t="str">
        <f>IF(連結実質赤字比率に係る赤字・黒字の構成分析!C$34="",NA(),連結実質赤字比率に係る赤字・黒字の構成分析!C$34)</f>
        <v>国民健康保険事業特別会計</v>
      </c>
      <c r="B36" s="152" t="e">
        <f>IF(ROUND(VALUE(SUBSTITUTE(連結実質赤字比率に係る赤字・黒字の構成分析!F$34,"▲", "-")), 2) &lt; 0, ABS(ROUND(VALUE(SUBSTITUTE(連結実質赤字比率に係る赤字・黒字の構成分析!F$34,"▲", "-")), 2)), NA())</f>
        <v>#VALUE!</v>
      </c>
      <c r="C36" s="152" t="e">
        <f>IF(ROUND(VALUE(SUBSTITUTE(連結実質赤字比率に係る赤字・黒字の構成分析!F$34,"▲", "-")), 2) &gt;= 0, ABS(ROUND(VALUE(SUBSTITUTE(連結実質赤字比率に係る赤字・黒字の構成分析!F$34,"▲", "-")), 2)), NA())</f>
        <v>#VALUE!</v>
      </c>
      <c r="D36" s="152" t="e">
        <f>IF(ROUND(VALUE(SUBSTITUTE(連結実質赤字比率に係る赤字・黒字の構成分析!G$34,"▲", "-")), 2) &lt; 0, ABS(ROUND(VALUE(SUBSTITUTE(連結実質赤字比率に係る赤字・黒字の構成分析!G$34,"▲", "-")), 2)), NA())</f>
        <v>#VALUE!</v>
      </c>
      <c r="E36" s="152" t="e">
        <f>IF(ROUND(VALUE(SUBSTITUTE(連結実質赤字比率に係る赤字・黒字の構成分析!G$34,"▲", "-")), 2) &gt;= 0, ABS(ROUND(VALUE(SUBSTITUTE(連結実質赤字比率に係る赤字・黒字の構成分析!G$34,"▲", "-")), 2)), NA())</f>
        <v>#VALUE!</v>
      </c>
      <c r="F36" s="152" t="e">
        <f>IF(ROUND(VALUE(SUBSTITUTE(連結実質赤字比率に係る赤字・黒字の構成分析!H$34,"▲", "-")), 2) &lt; 0, ABS(ROUND(VALUE(SUBSTITUTE(連結実質赤字比率に係る赤字・黒字の構成分析!H$34,"▲", "-")), 2)), NA())</f>
        <v>#VALUE!</v>
      </c>
      <c r="G36" s="152" t="e">
        <f>IF(ROUND(VALUE(SUBSTITUTE(連結実質赤字比率に係る赤字・黒字の構成分析!H$34,"▲", "-")), 2) &gt;= 0, ABS(ROUND(VALUE(SUBSTITUTE(連結実質赤字比率に係る赤字・黒字の構成分析!H$34,"▲", "-")), 2)), NA())</f>
        <v>#VALUE!</v>
      </c>
      <c r="H36" s="152" t="e">
        <f>IF(ROUND(VALUE(SUBSTITUTE(連結実質赤字比率に係る赤字・黒字の構成分析!I$34,"▲", "-")), 2) &lt; 0, ABS(ROUND(VALUE(SUBSTITUTE(連結実質赤字比率に係る赤字・黒字の構成分析!I$34,"▲", "-")), 2)), NA())</f>
        <v>#VALUE!</v>
      </c>
      <c r="I36" s="152" t="e">
        <f>IF(ROUND(VALUE(SUBSTITUTE(連結実質赤字比率に係る赤字・黒字の構成分析!I$34,"▲", "-")), 2) &gt;= 0, ABS(ROUND(VALUE(SUBSTITUTE(連結実質赤字比率に係る赤字・黒字の構成分析!I$34,"▲", "-")), 2)), NA())</f>
        <v>#VALUE!</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0.63</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263927</v>
      </c>
      <c r="E42" s="153"/>
      <c r="F42" s="153"/>
      <c r="G42" s="153">
        <f>'実質公債費比率（分子）の構造'!L$52</f>
        <v>263429</v>
      </c>
      <c r="H42" s="153"/>
      <c r="I42" s="153"/>
      <c r="J42" s="153">
        <f>'実質公債費比率（分子）の構造'!M$52</f>
        <v>257418</v>
      </c>
      <c r="K42" s="153"/>
      <c r="L42" s="153"/>
      <c r="M42" s="153">
        <f>'実質公債費比率（分子）の構造'!N$52</f>
        <v>251685</v>
      </c>
      <c r="N42" s="153"/>
      <c r="O42" s="153"/>
      <c r="P42" s="153">
        <f>'実質公債費比率（分子）の構造'!O$52</f>
        <v>245700</v>
      </c>
    </row>
    <row r="43" spans="1:16" x14ac:dyDescent="0.2">
      <c r="A43" s="153" t="s">
        <v>62</v>
      </c>
      <c r="B43" s="153">
        <f>'実質公債費比率（分子）の構造'!K$51</f>
        <v>59</v>
      </c>
      <c r="C43" s="153"/>
      <c r="D43" s="153"/>
      <c r="E43" s="153">
        <f>'実質公債費比率（分子）の構造'!L$51</f>
        <v>32</v>
      </c>
      <c r="F43" s="153"/>
      <c r="G43" s="153"/>
      <c r="H43" s="153">
        <f>'実質公債費比率（分子）の構造'!M$51</f>
        <v>24</v>
      </c>
      <c r="I43" s="153"/>
      <c r="J43" s="153"/>
      <c r="K43" s="153" t="str">
        <f>'実質公債費比率（分子）の構造'!N$51</f>
        <v>-</v>
      </c>
      <c r="L43" s="153"/>
      <c r="M43" s="153"/>
      <c r="N43" s="153">
        <f>'実質公債費比率（分子）の構造'!O$51</f>
        <v>4</v>
      </c>
      <c r="O43" s="153"/>
      <c r="P43" s="153"/>
    </row>
    <row r="44" spans="1:16" x14ac:dyDescent="0.2">
      <c r="A44" s="153" t="s">
        <v>63</v>
      </c>
      <c r="B44" s="153">
        <f>'実質公債費比率（分子）の構造'!K$50</f>
        <v>19951</v>
      </c>
      <c r="C44" s="153"/>
      <c r="D44" s="153"/>
      <c r="E44" s="153">
        <f>'実質公債費比率（分子）の構造'!L$50</f>
        <v>17638</v>
      </c>
      <c r="F44" s="153"/>
      <c r="G44" s="153"/>
      <c r="H44" s="153">
        <f>'実質公債費比率（分子）の構造'!M$50</f>
        <v>15738</v>
      </c>
      <c r="I44" s="153"/>
      <c r="J44" s="153"/>
      <c r="K44" s="153">
        <f>'実質公債費比率（分子）の構造'!N$50</f>
        <v>13460</v>
      </c>
      <c r="L44" s="153"/>
      <c r="M44" s="153"/>
      <c r="N44" s="153">
        <f>'実質公債費比率（分子）の構造'!O$50</f>
        <v>10838</v>
      </c>
      <c r="O44" s="153"/>
      <c r="P44" s="153"/>
    </row>
    <row r="45" spans="1:16" x14ac:dyDescent="0.2">
      <c r="A45" s="153" t="s">
        <v>64</v>
      </c>
      <c r="B45" s="153">
        <f>'実質公債費比率（分子）の構造'!K$49</f>
        <v>1161</v>
      </c>
      <c r="C45" s="153"/>
      <c r="D45" s="153"/>
      <c r="E45" s="153">
        <f>'実質公債費比率（分子）の構造'!L$49</f>
        <v>1441</v>
      </c>
      <c r="F45" s="153"/>
      <c r="G45" s="153"/>
      <c r="H45" s="153">
        <f>'実質公債費比率（分子）の構造'!M$49</f>
        <v>1372</v>
      </c>
      <c r="I45" s="153"/>
      <c r="J45" s="153"/>
      <c r="K45" s="153">
        <f>'実質公債費比率（分子）の構造'!N$49</f>
        <v>1218</v>
      </c>
      <c r="L45" s="153"/>
      <c r="M45" s="153"/>
      <c r="N45" s="153">
        <f>'実質公債費比率（分子）の構造'!O$49</f>
        <v>959</v>
      </c>
      <c r="O45" s="153"/>
      <c r="P45" s="153"/>
    </row>
    <row r="46" spans="1:16" x14ac:dyDescent="0.2">
      <c r="A46" s="153" t="s">
        <v>65</v>
      </c>
      <c r="B46" s="153">
        <f>'実質公債費比率（分子）の構造'!K$48</f>
        <v>4372</v>
      </c>
      <c r="C46" s="153"/>
      <c r="D46" s="153"/>
      <c r="E46" s="153">
        <f>'実質公債費比率（分子）の構造'!L$48</f>
        <v>4739</v>
      </c>
      <c r="F46" s="153"/>
      <c r="G46" s="153"/>
      <c r="H46" s="153">
        <f>'実質公債費比率（分子）の構造'!M$48</f>
        <v>4528</v>
      </c>
      <c r="I46" s="153"/>
      <c r="J46" s="153"/>
      <c r="K46" s="153">
        <f>'実質公債費比率（分子）の構造'!N$48</f>
        <v>2306</v>
      </c>
      <c r="L46" s="153"/>
      <c r="M46" s="153"/>
      <c r="N46" s="153">
        <f>'実質公債費比率（分子）の構造'!O$48</f>
        <v>2884</v>
      </c>
      <c r="O46" s="153"/>
      <c r="P46" s="153"/>
    </row>
    <row r="47" spans="1:16" x14ac:dyDescent="0.2">
      <c r="A47" s="153" t="s">
        <v>66</v>
      </c>
      <c r="B47" s="153">
        <f>'実質公債費比率（分子）の構造'!K$47</f>
        <v>115453</v>
      </c>
      <c r="C47" s="153"/>
      <c r="D47" s="153"/>
      <c r="E47" s="153">
        <f>'実質公債費比率（分子）の構造'!L$47</f>
        <v>119818</v>
      </c>
      <c r="F47" s="153"/>
      <c r="G47" s="153"/>
      <c r="H47" s="153">
        <f>'実質公債費比率（分子）の構造'!M$47</f>
        <v>123543</v>
      </c>
      <c r="I47" s="153"/>
      <c r="J47" s="153"/>
      <c r="K47" s="153">
        <f>'実質公債費比率（分子）の構造'!N$47</f>
        <v>124536</v>
      </c>
      <c r="L47" s="153"/>
      <c r="M47" s="153"/>
      <c r="N47" s="153">
        <f>'実質公債費比率（分子）の構造'!O$47</f>
        <v>124691</v>
      </c>
      <c r="O47" s="153"/>
      <c r="P47" s="153"/>
    </row>
    <row r="48" spans="1:16" x14ac:dyDescent="0.2">
      <c r="A48" s="153" t="s">
        <v>67</v>
      </c>
      <c r="B48" s="153">
        <f>'実質公債費比率（分子）の構造'!K$46</f>
        <v>50735</v>
      </c>
      <c r="C48" s="153"/>
      <c r="D48" s="153"/>
      <c r="E48" s="153">
        <f>'実質公債費比率（分子）の構造'!L$46</f>
        <v>67794</v>
      </c>
      <c r="F48" s="153"/>
      <c r="G48" s="153"/>
      <c r="H48" s="153">
        <f>'実質公債費比率（分子）の構造'!M$46</f>
        <v>79148</v>
      </c>
      <c r="I48" s="153"/>
      <c r="J48" s="153"/>
      <c r="K48" s="153">
        <f>'実質公債費比率（分子）の構造'!N$46</f>
        <v>85813</v>
      </c>
      <c r="L48" s="153"/>
      <c r="M48" s="153"/>
      <c r="N48" s="153">
        <f>'実質公債費比率（分子）の構造'!O$46</f>
        <v>75932</v>
      </c>
      <c r="O48" s="153"/>
      <c r="P48" s="153"/>
    </row>
    <row r="49" spans="1:16" x14ac:dyDescent="0.2">
      <c r="A49" s="153" t="s">
        <v>68</v>
      </c>
      <c r="B49" s="153">
        <f>'実質公債費比率（分子）の構造'!K$45</f>
        <v>309177</v>
      </c>
      <c r="C49" s="153"/>
      <c r="D49" s="153"/>
      <c r="E49" s="153">
        <f>'実質公債費比率（分子）の構造'!L$45</f>
        <v>291995</v>
      </c>
      <c r="F49" s="153"/>
      <c r="G49" s="153"/>
      <c r="H49" s="153">
        <f>'実質公債費比率（分子）の構造'!M$45</f>
        <v>273239</v>
      </c>
      <c r="I49" s="153"/>
      <c r="J49" s="153"/>
      <c r="K49" s="153">
        <f>'実質公債費比率（分子）の構造'!N$45</f>
        <v>273290</v>
      </c>
      <c r="L49" s="153"/>
      <c r="M49" s="153"/>
      <c r="N49" s="153">
        <f>'実質公債費比率（分子）の構造'!O$45</f>
        <v>253320</v>
      </c>
      <c r="O49" s="153"/>
      <c r="P49" s="153"/>
    </row>
    <row r="50" spans="1:16" x14ac:dyDescent="0.2">
      <c r="A50" s="153" t="s">
        <v>69</v>
      </c>
      <c r="B50" s="153" t="e">
        <f>NA()</f>
        <v>#N/A</v>
      </c>
      <c r="C50" s="153">
        <f>IF(ISNUMBER('実質公債費比率（分子）の構造'!K$53),'実質公債費比率（分子）の構造'!K$53,NA())</f>
        <v>236981</v>
      </c>
      <c r="D50" s="153" t="e">
        <f>NA()</f>
        <v>#N/A</v>
      </c>
      <c r="E50" s="153" t="e">
        <f>NA()</f>
        <v>#N/A</v>
      </c>
      <c r="F50" s="153">
        <f>IF(ISNUMBER('実質公債費比率（分子）の構造'!L$53),'実質公債費比率（分子）の構造'!L$53,NA())</f>
        <v>240028</v>
      </c>
      <c r="G50" s="153" t="e">
        <f>NA()</f>
        <v>#N/A</v>
      </c>
      <c r="H50" s="153" t="e">
        <f>NA()</f>
        <v>#N/A</v>
      </c>
      <c r="I50" s="153">
        <f>IF(ISNUMBER('実質公債費比率（分子）の構造'!M$53),'実質公債費比率（分子）の構造'!M$53,NA())</f>
        <v>240174</v>
      </c>
      <c r="J50" s="153" t="e">
        <f>NA()</f>
        <v>#N/A</v>
      </c>
      <c r="K50" s="153" t="e">
        <f>NA()</f>
        <v>#N/A</v>
      </c>
      <c r="L50" s="153">
        <f>IF(ISNUMBER('実質公債費比率（分子）の構造'!N$53),'実質公債費比率（分子）の構造'!N$53,NA())</f>
        <v>248938</v>
      </c>
      <c r="M50" s="153" t="e">
        <f>NA()</f>
        <v>#N/A</v>
      </c>
      <c r="N50" s="153" t="e">
        <f>NA()</f>
        <v>#N/A</v>
      </c>
      <c r="O50" s="153">
        <f>IF(ISNUMBER('実質公債費比率（分子）の構造'!O$53),'実質公債費比率（分子）の構造'!O$53,NA())</f>
        <v>222928</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2803099</v>
      </c>
      <c r="E56" s="152"/>
      <c r="F56" s="152"/>
      <c r="G56" s="152">
        <f>'将来負担比率（分子）の構造'!J$52</f>
        <v>2787289</v>
      </c>
      <c r="H56" s="152"/>
      <c r="I56" s="152"/>
      <c r="J56" s="152">
        <f>'将来負担比率（分子）の構造'!K$52</f>
        <v>2741161</v>
      </c>
      <c r="K56" s="152"/>
      <c r="L56" s="152"/>
      <c r="M56" s="152">
        <f>'将来負担比率（分子）の構造'!L$52</f>
        <v>2726004</v>
      </c>
      <c r="N56" s="152"/>
      <c r="O56" s="152"/>
      <c r="P56" s="152">
        <f>'将来負担比率（分子）の構造'!M$52</f>
        <v>2687694</v>
      </c>
    </row>
    <row r="57" spans="1:16" x14ac:dyDescent="0.2">
      <c r="A57" s="152" t="s">
        <v>40</v>
      </c>
      <c r="B57" s="152"/>
      <c r="C57" s="152"/>
      <c r="D57" s="152">
        <f>'将来負担比率（分子）の構造'!I$51</f>
        <v>80490</v>
      </c>
      <c r="E57" s="152"/>
      <c r="F57" s="152"/>
      <c r="G57" s="152">
        <f>'将来負担比率（分子）の構造'!J$51</f>
        <v>84047</v>
      </c>
      <c r="H57" s="152"/>
      <c r="I57" s="152"/>
      <c r="J57" s="152">
        <f>'将来負担比率（分子）の構造'!K$51</f>
        <v>88625</v>
      </c>
      <c r="K57" s="152"/>
      <c r="L57" s="152"/>
      <c r="M57" s="152">
        <f>'将来負担比率（分子）の構造'!L$51</f>
        <v>94190</v>
      </c>
      <c r="N57" s="152"/>
      <c r="O57" s="152"/>
      <c r="P57" s="152">
        <f>'将来負担比率（分子）の構造'!M$51</f>
        <v>98015</v>
      </c>
    </row>
    <row r="58" spans="1:16" x14ac:dyDescent="0.2">
      <c r="A58" s="152" t="s">
        <v>39</v>
      </c>
      <c r="B58" s="152"/>
      <c r="C58" s="152"/>
      <c r="D58" s="152">
        <f>'将来負担比率（分子）の構造'!I$50</f>
        <v>191709</v>
      </c>
      <c r="E58" s="152"/>
      <c r="F58" s="152"/>
      <c r="G58" s="152">
        <f>'将来負担比率（分子）の構造'!J$50</f>
        <v>180937</v>
      </c>
      <c r="H58" s="152"/>
      <c r="I58" s="152"/>
      <c r="J58" s="152">
        <f>'将来負担比率（分子）の構造'!K$50</f>
        <v>164058</v>
      </c>
      <c r="K58" s="152"/>
      <c r="L58" s="152"/>
      <c r="M58" s="152">
        <f>'将来負担比率（分子）の構造'!L$50</f>
        <v>136368</v>
      </c>
      <c r="N58" s="152"/>
      <c r="O58" s="152"/>
      <c r="P58" s="152">
        <f>'将来負担比率（分子）の構造'!M$50</f>
        <v>161623</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24647</v>
      </c>
      <c r="C61" s="152"/>
      <c r="D61" s="152"/>
      <c r="E61" s="152">
        <f>'将来負担比率（分子）の構造'!J$46</f>
        <v>21349</v>
      </c>
      <c r="F61" s="152"/>
      <c r="G61" s="152"/>
      <c r="H61" s="152">
        <f>'将来負担比率（分子）の構造'!K$46</f>
        <v>34443</v>
      </c>
      <c r="I61" s="152"/>
      <c r="J61" s="152"/>
      <c r="K61" s="152">
        <f>'将来負担比率（分子）の構造'!L$46</f>
        <v>30970</v>
      </c>
      <c r="L61" s="152"/>
      <c r="M61" s="152"/>
      <c r="N61" s="152">
        <f>'将来負担比率（分子）の構造'!M$46</f>
        <v>31026</v>
      </c>
      <c r="O61" s="152"/>
      <c r="P61" s="152"/>
    </row>
    <row r="62" spans="1:16" x14ac:dyDescent="0.2">
      <c r="A62" s="152" t="s">
        <v>33</v>
      </c>
      <c r="B62" s="152">
        <f>'将来負担比率（分子）の構造'!I$45</f>
        <v>614452</v>
      </c>
      <c r="C62" s="152"/>
      <c r="D62" s="152"/>
      <c r="E62" s="152">
        <f>'将来負担比率（分子）の構造'!J$45</f>
        <v>587383</v>
      </c>
      <c r="F62" s="152"/>
      <c r="G62" s="152"/>
      <c r="H62" s="152">
        <f>'将来負担比率（分子）の構造'!K$45</f>
        <v>578577</v>
      </c>
      <c r="I62" s="152"/>
      <c r="J62" s="152"/>
      <c r="K62" s="152">
        <f>'将来負担比率（分子）の構造'!L$45</f>
        <v>515681</v>
      </c>
      <c r="L62" s="152"/>
      <c r="M62" s="152"/>
      <c r="N62" s="152">
        <f>'将来負担比率（分子）の構造'!M$45</f>
        <v>490752</v>
      </c>
      <c r="O62" s="152"/>
      <c r="P62" s="152"/>
    </row>
    <row r="63" spans="1:16" x14ac:dyDescent="0.2">
      <c r="A63" s="152" t="s">
        <v>32</v>
      </c>
      <c r="B63" s="152">
        <f>'将来負担比率（分子）の構造'!I$44</f>
        <v>11838</v>
      </c>
      <c r="C63" s="152"/>
      <c r="D63" s="152"/>
      <c r="E63" s="152">
        <f>'将来負担比率（分子）の構造'!J$44</f>
        <v>10871</v>
      </c>
      <c r="F63" s="152"/>
      <c r="G63" s="152"/>
      <c r="H63" s="152">
        <f>'将来負担比率（分子）の構造'!K$44</f>
        <v>10360</v>
      </c>
      <c r="I63" s="152"/>
      <c r="J63" s="152"/>
      <c r="K63" s="152">
        <f>'将来負担比率（分子）の構造'!L$44</f>
        <v>10579</v>
      </c>
      <c r="L63" s="152"/>
      <c r="M63" s="152"/>
      <c r="N63" s="152">
        <f>'将来負担比率（分子）の構造'!M$44</f>
        <v>10037</v>
      </c>
      <c r="O63" s="152"/>
      <c r="P63" s="152"/>
    </row>
    <row r="64" spans="1:16" x14ac:dyDescent="0.2">
      <c r="A64" s="152" t="s">
        <v>31</v>
      </c>
      <c r="B64" s="152">
        <f>'将来負担比率（分子）の構造'!I$43</f>
        <v>46967</v>
      </c>
      <c r="C64" s="152"/>
      <c r="D64" s="152"/>
      <c r="E64" s="152">
        <f>'将来負担比率（分子）の構造'!J$43</f>
        <v>49393</v>
      </c>
      <c r="F64" s="152"/>
      <c r="G64" s="152"/>
      <c r="H64" s="152">
        <f>'将来負担比率（分子）の構造'!K$43</f>
        <v>45898</v>
      </c>
      <c r="I64" s="152"/>
      <c r="J64" s="152"/>
      <c r="K64" s="152">
        <f>'将来負担比率（分子）の構造'!L$43</f>
        <v>42127</v>
      </c>
      <c r="L64" s="152"/>
      <c r="M64" s="152"/>
      <c r="N64" s="152">
        <f>'将来負担比率（分子）の構造'!M$43</f>
        <v>39910</v>
      </c>
      <c r="O64" s="152"/>
      <c r="P64" s="152"/>
    </row>
    <row r="65" spans="1:16" x14ac:dyDescent="0.2">
      <c r="A65" s="152" t="s">
        <v>30</v>
      </c>
      <c r="B65" s="152">
        <f>'将来負担比率（分子）の構造'!I$42</f>
        <v>91635</v>
      </c>
      <c r="C65" s="152"/>
      <c r="D65" s="152"/>
      <c r="E65" s="152">
        <f>'将来負担比率（分子）の構造'!J$42</f>
        <v>78727</v>
      </c>
      <c r="F65" s="152"/>
      <c r="G65" s="152"/>
      <c r="H65" s="152">
        <f>'将来負担比率（分子）の構造'!K$42</f>
        <v>67713</v>
      </c>
      <c r="I65" s="152"/>
      <c r="J65" s="152"/>
      <c r="K65" s="152">
        <f>'将来負担比率（分子）の構造'!L$42</f>
        <v>55865</v>
      </c>
      <c r="L65" s="152"/>
      <c r="M65" s="152"/>
      <c r="N65" s="152">
        <f>'将来負担比率（分子）の構造'!M$42</f>
        <v>47735</v>
      </c>
      <c r="O65" s="152"/>
      <c r="P65" s="152"/>
    </row>
    <row r="66" spans="1:16" x14ac:dyDescent="0.2">
      <c r="A66" s="152" t="s">
        <v>29</v>
      </c>
      <c r="B66" s="152">
        <f>'将来負担比率（分子）の構造'!I$41</f>
        <v>5956541</v>
      </c>
      <c r="C66" s="152"/>
      <c r="D66" s="152"/>
      <c r="E66" s="152">
        <f>'将来負担比率（分子）の構造'!J$41</f>
        <v>5930416</v>
      </c>
      <c r="F66" s="152"/>
      <c r="G66" s="152"/>
      <c r="H66" s="152">
        <f>'将来負担比率（分子）の構造'!K$41</f>
        <v>5925614</v>
      </c>
      <c r="I66" s="152"/>
      <c r="J66" s="152"/>
      <c r="K66" s="152">
        <f>'将来負担比率（分子）の構造'!L$41</f>
        <v>5899611</v>
      </c>
      <c r="L66" s="152"/>
      <c r="M66" s="152"/>
      <c r="N66" s="152">
        <f>'将来負担比率（分子）の構造'!M$41</f>
        <v>5928792</v>
      </c>
      <c r="O66" s="152"/>
      <c r="P66" s="152"/>
    </row>
    <row r="67" spans="1:16" x14ac:dyDescent="0.2">
      <c r="A67" s="152" t="s">
        <v>73</v>
      </c>
      <c r="B67" s="152" t="e">
        <f>NA()</f>
        <v>#N/A</v>
      </c>
      <c r="C67" s="152">
        <f>IF(ISNUMBER('将来負担比率（分子）の構造'!I$53), IF('将来負担比率（分子）の構造'!I$53 &lt; 0, 0, '将来負担比率（分子）の構造'!I$53), NA())</f>
        <v>3670782</v>
      </c>
      <c r="D67" s="152" t="e">
        <f>NA()</f>
        <v>#N/A</v>
      </c>
      <c r="E67" s="152" t="e">
        <f>NA()</f>
        <v>#N/A</v>
      </c>
      <c r="F67" s="152">
        <f>IF(ISNUMBER('将来負担比率（分子）の構造'!J$53), IF('将来負担比率（分子）の構造'!J$53 &lt; 0, 0, '将来負担比率（分子）の構造'!J$53), NA())</f>
        <v>3625867</v>
      </c>
      <c r="G67" s="152" t="e">
        <f>NA()</f>
        <v>#N/A</v>
      </c>
      <c r="H67" s="152" t="e">
        <f>NA()</f>
        <v>#N/A</v>
      </c>
      <c r="I67" s="152">
        <f>IF(ISNUMBER('将来負担比率（分子）の構造'!K$53), IF('将来負担比率（分子）の構造'!K$53 &lt; 0, 0, '将来負担比率（分子）の構造'!K$53), NA())</f>
        <v>3668761</v>
      </c>
      <c r="J67" s="152" t="e">
        <f>NA()</f>
        <v>#N/A</v>
      </c>
      <c r="K67" s="152" t="e">
        <f>NA()</f>
        <v>#N/A</v>
      </c>
      <c r="L67" s="152">
        <f>IF(ISNUMBER('将来負担比率（分子）の構造'!L$53), IF('将来負担比率（分子）の構造'!L$53 &lt; 0, 0, '将来負担比率（分子）の構造'!L$53), NA())</f>
        <v>3598272</v>
      </c>
      <c r="M67" s="152" t="e">
        <f>NA()</f>
        <v>#N/A</v>
      </c>
      <c r="N67" s="152" t="e">
        <f>NA()</f>
        <v>#N/A</v>
      </c>
      <c r="O67" s="152">
        <f>IF(ISNUMBER('将来負担比率（分子）の構造'!M$53), IF('将来負担比率（分子）の構造'!M$53 &lt; 0, 0, '将来負担比率（分子）の構造'!M$53), NA())</f>
        <v>3600919</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10616</v>
      </c>
      <c r="C72" s="156">
        <f>基金残高に係る経年分析!G55</f>
        <v>9875</v>
      </c>
      <c r="D72" s="156">
        <f>基金残高に係る経年分析!H55</f>
        <v>14992</v>
      </c>
    </row>
    <row r="73" spans="1:16" x14ac:dyDescent="0.2">
      <c r="A73" s="155" t="s">
        <v>76</v>
      </c>
      <c r="B73" s="156">
        <f>基金残高に係る経年分析!F56</f>
        <v>38130</v>
      </c>
      <c r="C73" s="156">
        <f>基金残高に係る経年分析!G56</f>
        <v>25132</v>
      </c>
      <c r="D73" s="156">
        <f>基金残高に係る経年分析!H56</f>
        <v>17136</v>
      </c>
    </row>
    <row r="74" spans="1:16" x14ac:dyDescent="0.2">
      <c r="A74" s="155" t="s">
        <v>77</v>
      </c>
      <c r="B74" s="156">
        <f>基金残高に係る経年分析!F57</f>
        <v>71192</v>
      </c>
      <c r="C74" s="156">
        <f>基金残高に係る経年分析!G57</f>
        <v>67929</v>
      </c>
      <c r="D74" s="156">
        <f>基金残高に係る経年分析!H57</f>
        <v>64817</v>
      </c>
    </row>
  </sheetData>
  <sheetProtection algorithmName="SHA-512" hashValue="Dlp0bTJxxq5GsmCTvCx4MZtsQMOcHry2QhhnmgdfyWl1E0ZJLlGq7/sVy3J0ugCa9jE1uofWTsnNb3LJZReGug==" saltValue="enLc2V3pXHk3tpl3A9qj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2020-03-12T04:58:24Z</cp:lastPrinted>
  <dcterms:created xsi:type="dcterms:W3CDTF">2020-02-10T01:28:32Z</dcterms:created>
  <dcterms:modified xsi:type="dcterms:W3CDTF">2020-10-07T06:13:51Z</dcterms:modified>
  <cp:category/>
</cp:coreProperties>
</file>