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C34" i="10"/>
  <c r="BW33" i="10"/>
  <c r="BE33" i="10"/>
  <c r="AM33" i="10"/>
  <c r="U33" i="10"/>
  <c r="C33" i="10"/>
  <c r="BW32" i="10"/>
  <c r="C32" i="10"/>
  <c r="C31"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U31" i="10" s="1"/>
  <c r="U32" i="10" s="1"/>
  <c r="AM31" i="10"/>
  <c r="AM32" i="10" s="1"/>
  <c r="BW31" i="10" l="1"/>
  <c r="CO31" i="10" s="1"/>
  <c r="CO32" i="10" s="1"/>
  <c r="CO33" i="10" s="1"/>
  <c r="CO34" i="10" s="1"/>
  <c r="CO35" i="10" s="1"/>
  <c r="CO36" i="10" s="1"/>
  <c r="CO37" i="10" s="1"/>
  <c r="CO38" i="10" s="1"/>
  <c r="CO39" i="10" s="1"/>
  <c r="CO40" i="10" s="1"/>
  <c r="BE31" i="10"/>
  <c r="BE32" i="10" s="1"/>
</calcChain>
</file>

<file path=xl/sharedStrings.xml><?xml version="1.0" encoding="utf-8"?>
<sst xmlns="http://schemas.openxmlformats.org/spreadsheetml/2006/main" count="1209" uniqueCount="619">
  <si>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</si>
  <si>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</si>
  <si>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</si>
  <si>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</si>
  <si>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</si>
  <si>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</si>
  <si>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</si>
  <si>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</si>
  <si>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</si>
  <si>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</si>
  <si>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</si>
  <si>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</si>
  <si>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</si>
  <si>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</si>
  <si>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</si>
  <si>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</si>
  <si>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</si>
  <si>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</si>
  <si>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</si>
  <si>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</si>
  <si>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</si>
  <si>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</si>
  <si>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</si>
  <si>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</si>
  <si>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</si>
  <si>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</si>
  <si>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</si>
  <si>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</si>
  <si>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</si>
  <si>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</si>
  <si>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</si>
  <si>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</si>
  <si>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</si>
  <si>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</si>
  <si>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</si>
  <si>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</si>
  <si>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</si>
  <si>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</si>
  <si>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</si>
  <si>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</si>
  <si>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</si>
  <si>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</si>
  <si>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</si>
  <si>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</si>
  <si>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</si>
  <si>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</si>
  <si>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</si>
  <si>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</si>
  <si>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</si>
  <si>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</si>
  <si>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</si>
  <si>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</si>
  <si>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</si>
  <si>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</si>
  <si>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</si>
  <si>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</si>
  <si>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</si>
  <si>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</si>
  <si>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</si>
  <si>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</si>
  <si>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</si>
  <si>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</si>
  <si>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</si>
  <si>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</si>
  <si>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</si>
  <si>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</si>
  <si>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</si>
  <si>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</si>
  <si>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</si>
  <si>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</si>
  <si>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</si>
  <si>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</si>
  <si>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</si>
  <si>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</si>
  <si>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</si>
  <si>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</si>
  <si>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</si>
  <si>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</si>
  <si>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</si>
  <si>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</si>
  <si>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青森県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</si>
  <si>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</si>
  <si>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</si>
  <si>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</si>
  <si>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</si>
  <si>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</si>
  <si>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</si>
  <si>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</si>
  <si>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</si>
  <si>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</si>
  <si>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</si>
  <si>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</si>
  <si>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</si>
  <si>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</si>
  <si>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</si>
  <si>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</si>
  <si>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</si>
  <si>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</si>
  <si>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</si>
  <si>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</si>
  <si>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</si>
  <si>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</si>
  <si>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</si>
  <si>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</si>
  <si>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</si>
  <si>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</si>
  <si>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</si>
  <si>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</si>
  <si>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</si>
  <si>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</si>
  <si>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</si>
  <si>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</si>
  <si>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</si>
  <si>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</si>
  <si>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</si>
  <si>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</si>
  <si>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</si>
  <si>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</si>
  <si>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</si>
  <si>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</si>
  <si>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</si>
  <si>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</si>
  <si>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</si>
  <si>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</si>
  <si>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</si>
  <si>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</si>
  <si>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</si>
  <si>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</si>
  <si>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</si>
  <si>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</si>
  <si>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</si>
  <si>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</si>
  <si>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</si>
  <si>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</si>
  <si>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</si>
  <si>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</si>
  <si>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</si>
  <si>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</si>
  <si>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</si>
  <si>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</si>
  <si>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</si>
  <si>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</si>
  <si>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</si>
  <si>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</si>
  <si>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</si>
  <si>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</si>
  <si>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</si>
  <si>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</si>
  <si>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</si>
  <si>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</si>
  <si>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</si>
  <si>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</si>
  <si>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</si>
  <si>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</si>
  <si>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</si>
  <si>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</si>
  <si>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</si>
  <si>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</si>
  <si>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</si>
  <si>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</si>
  <si>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</si>
  <si>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</si>
  <si>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</si>
  <si>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</si>
  <si>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</si>
  <si>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</si>
  <si>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</si>
  <si>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</si>
  <si>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</si>
  <si>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</si>
  <si>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</si>
  <si>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</si>
  <si>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</si>
  <si>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</si>
  <si>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</si>
  <si>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</si>
  <si>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</si>
  <si>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</si>
  <si>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</si>
  <si>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</si>
  <si>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</si>
  <si>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</si>
  <si>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</si>
  <si>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</si>
  <si>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</si>
  <si>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</si>
  <si>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</si>
  <si>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</si>
  <si>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青森県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</si>
  <si>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</si>
  <si>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</si>
  <si>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</si>
  <si>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</si>
  <si>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</si>
  <si>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</si>
  <si>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</si>
  <si>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</si>
  <si>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</si>
  <si>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</si>
  <si>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</si>
  <si>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</si>
  <si>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</si>
  <si>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</si>
  <si>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</si>
  <si>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</si>
  <si>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</si>
  <si>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</si>
  <si>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</si>
  <si>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</si>
  <si>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</si>
  <si>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</si>
  <si>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</si>
  <si>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</si>
  <si>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</si>
  <si>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</si>
  <si>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</si>
  <si>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</si>
  <si>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</si>
  <si>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</si>
  <si>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</si>
  <si>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</si>
  <si>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</si>
  <si>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</si>
  <si>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</si>
  <si>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</si>
  <si>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</si>
  <si>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</si>
  <si>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</si>
  <si>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</si>
  <si>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</si>
  <si>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</si>
  <si>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</si>
  <si>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</si>
  <si>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</si>
  <si>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</si>
  <si>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t>
    <phoneticPr fontId="5"/>
  </si>
  <si>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</si>
  <si>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</si>
  <si>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</si>
  <si>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</si>
  <si>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</si>
  <si>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</si>
  <si>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</si>
  <si>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</si>
  <si>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</si>
  <si>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</si>
  <si>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</si>
  <si>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</si>
  <si>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</si>
  <si>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</si>
  <si>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</si>
  <si>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</si>
  <si>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</si>
  <si>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</si>
  <si>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</si>
  <si>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</si>
  <si>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</si>
  <si>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</si>
  <si>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</si>
  <si>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</si>
  <si>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</si>
  <si>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</si>
  <si>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</si>
  <si>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</si>
  <si>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</si>
  <si>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</si>
  <si>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</si>
  <si>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</si>
  <si>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</si>
  <si>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</si>
  <si>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</si>
  <si>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</si>
  <si>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</si>
  <si>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</si>
  <si>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</si>
  <si>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</si>
  <si>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</si>
  <si>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</si>
  <si>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</si>
  <si>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</si>
  <si>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</si>
  <si>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</si>
  <si>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</si>
  <si>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</si>
  <si>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</si>
  <si>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</si>
  <si>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</si>
  <si>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</si>
  <si>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</si>
  <si>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</si>
  <si>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</si>
  <si>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</si>
  <si>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</si>
  <si>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</si>
  <si>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</si>
  <si>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</si>
  <si>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</si>
  <si>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</si>
  <si>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</si>
  <si>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</si>
  <si>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</si>
  <si>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</si>
  <si>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</si>
  <si>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</si>
  <si>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</si>
  <si>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</si>
  <si>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</si>
  <si>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</si>
  <si>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</si>
  <si>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</si>
  <si>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</si>
  <si>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</si>
  <si>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</si>
  <si>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</si>
  <si>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</si>
  <si>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</si>
  <si>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</si>
  <si>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</si>
  <si>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</si>
  <si>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</si>
  <si>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</si>
  <si>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</si>
  <si>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</si>
  <si>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</si>
  <si>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</si>
  <si>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</si>
  <si>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</si>
  <si>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</si>
  <si>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</si>
  <si>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</si>
  <si>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</si>
  <si>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</si>
  <si>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</si>
  <si>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</si>
  <si>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</si>
  <si>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</si>
  <si>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</si>
  <si>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</si>
  <si>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</si>
  <si>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</si>
  <si>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青森県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</si>
  <si>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</si>
  <si>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</si>
  <si>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</si>
  <si>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</si>
  <si>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</si>
  <si>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</si>
  <si>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</si>
  <si>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</si>
  <si>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</si>
  <si>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</si>
  <si>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</si>
  <si>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</si>
  <si>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</si>
  <si>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</si>
  <si>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</si>
  <si>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</si>
  <si>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</si>
  <si>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</si>
  <si>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</si>
  <si>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</si>
  <si>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青森県公債費特別会計</t>
    <phoneticPr fontId="5"/>
  </si>
  <si>
    <t>青森県療育福祉・医療療育センター特別会計</t>
    <phoneticPr fontId="5"/>
  </si>
  <si>
    <t>青森県証紙特別会計</t>
    <phoneticPr fontId="5"/>
  </si>
  <si>
    <t>青森県管理特別会計</t>
    <phoneticPr fontId="5"/>
  </si>
  <si>
    <t>青森県鉄道施設事業特別会計</t>
    <phoneticPr fontId="5"/>
  </si>
  <si>
    <t>青森県母子父子寡婦福祉資金特別会計</t>
    <phoneticPr fontId="5"/>
  </si>
  <si>
    <t>-</t>
    <phoneticPr fontId="5"/>
  </si>
  <si>
    <t>青森県小規模企業者等設備導入資金特別会計</t>
    <phoneticPr fontId="5"/>
  </si>
  <si>
    <t>青森県林業・木材産業改善資金特別会計</t>
    <phoneticPr fontId="5"/>
  </si>
  <si>
    <t>青森県沿岸漁業改善資金特別会計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</si>
  <si>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</si>
  <si>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</si>
  <si>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</si>
  <si>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</si>
  <si>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</si>
  <si>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</si>
  <si>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</si>
  <si>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</si>
  <si>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</si>
  <si>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</si>
  <si>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</si>
  <si>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</si>
  <si>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</si>
  <si>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</si>
  <si>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青森県駐車場事業特別会計</t>
    <phoneticPr fontId="5"/>
  </si>
  <si>
    <t>国民健康保険特別会計</t>
    <phoneticPr fontId="5"/>
  </si>
  <si>
    <t>青森県病院事業会計</t>
    <phoneticPr fontId="5"/>
  </si>
  <si>
    <t>法適用企業</t>
    <phoneticPr fontId="5"/>
  </si>
  <si>
    <t>青森県工業用水道事業会計</t>
    <phoneticPr fontId="5"/>
  </si>
  <si>
    <t>法適用企業</t>
    <phoneticPr fontId="5"/>
  </si>
  <si>
    <t>青森県下水道事業特別会計</t>
    <phoneticPr fontId="5"/>
  </si>
  <si>
    <t>法非適用企業</t>
    <phoneticPr fontId="5"/>
  </si>
  <si>
    <t>青森県港湾整備事業特別会計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</si>
  <si>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</si>
  <si>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</si>
  <si>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</si>
  <si>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</si>
  <si>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</si>
  <si>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</si>
  <si>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</si>
  <si>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</si>
  <si>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</si>
  <si>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</si>
  <si>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</si>
  <si>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</si>
  <si>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</si>
  <si>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</si>
  <si>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</si>
  <si>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</si>
  <si>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</si>
  <si>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</si>
  <si>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</si>
  <si>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</si>
  <si>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</si>
  <si>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</si>
  <si>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</si>
  <si>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</si>
  <si>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</si>
  <si>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</si>
  <si>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</si>
  <si>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</si>
  <si>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</si>
  <si>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</si>
  <si>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</si>
  <si>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</si>
  <si>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</si>
  <si>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</si>
  <si>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</si>
  <si>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</si>
  <si>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</si>
  <si>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</si>
  <si>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</si>
  <si>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</si>
  <si>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</si>
  <si>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</si>
  <si>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</si>
  <si>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</si>
  <si>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</si>
  <si>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</si>
  <si>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</si>
  <si>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</si>
  <si>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</si>
  <si>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</si>
  <si>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</si>
  <si>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</si>
  <si>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</si>
  <si>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</si>
  <si>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</si>
  <si>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</si>
  <si>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</si>
  <si>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</si>
  <si>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青森県病院事業会計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</si>
  <si>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</si>
  <si>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</si>
  <si>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</si>
  <si>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青森県港湾整備事業特別会計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</si>
  <si>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</si>
  <si>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</si>
  <si>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</si>
  <si>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</si>
  <si>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</si>
  <si>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</si>
  <si>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</si>
  <si>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</si>
  <si>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</si>
  <si>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</si>
  <si>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</si>
  <si>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</si>
  <si>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</si>
  <si>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</si>
  <si>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</si>
  <si>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</si>
  <si>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</si>
  <si>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</si>
  <si>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</si>
  <si>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</si>
  <si>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</si>
  <si>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</si>
  <si>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</si>
  <si>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</si>
  <si>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</si>
  <si>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</si>
  <si>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</si>
  <si>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</si>
  <si>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</si>
  <si>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</si>
  <si>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</si>
  <si>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</si>
  <si>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</si>
  <si>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</si>
  <si>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</si>
  <si>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</si>
  <si>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</si>
  <si>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</si>
  <si>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</si>
  <si>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</si>
  <si>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</si>
  <si>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</si>
  <si>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</si>
  <si>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</si>
  <si>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</si>
  <si>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</si>
  <si>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</si>
  <si>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</si>
  <si>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</si>
  <si>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</si>
  <si>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</si>
  <si>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</si>
  <si>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</si>
  <si>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</si>
  <si>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</si>
  <si>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</si>
  <si>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</si>
  <si>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</si>
  <si>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</si>
  <si>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</si>
  <si>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</si>
  <si>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</si>
  <si>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</si>
  <si>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</si>
  <si>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</si>
  <si>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</si>
  <si>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</si>
  <si>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</si>
  <si>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</si>
  <si>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</si>
  <si>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</si>
  <si>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</si>
  <si>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</si>
  <si>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</si>
  <si>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</si>
  <si>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</si>
  <si>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</si>
  <si>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</si>
  <si>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</si>
  <si>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</si>
  <si>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</si>
  <si>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</si>
  <si>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</si>
  <si>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</si>
  <si>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0.06</t>
  </si>
  <si>
    <t>▲ 0.01</t>
  </si>
  <si>
    <t>青森県病院事業会計</t>
  </si>
  <si>
    <t>青森県工業用水道事業会計</t>
  </si>
  <si>
    <t>国民健康保険特別会計</t>
  </si>
  <si>
    <t>一般会計</t>
  </si>
  <si>
    <t>青森県港湾整備事業特別会計</t>
  </si>
  <si>
    <t>青森県証紙特別会計</t>
  </si>
  <si>
    <t>青森県管理特別会計</t>
  </si>
  <si>
    <t>青森県下水道事業特別会計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</si>
  <si>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</si>
  <si>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</si>
  <si>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</si>
  <si>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</si>
  <si>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</si>
  <si>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</si>
  <si>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</si>
  <si>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</si>
  <si>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2"/>
  </si>
  <si>
    <t>-</t>
    <phoneticPr fontId="2"/>
  </si>
  <si>
    <t>-</t>
    <phoneticPr fontId="2"/>
  </si>
  <si>
    <t>公益社団法人青森県青果物価格安定基金協会</t>
  </si>
  <si>
    <t>公益財団法人青森県国際交流協会</t>
  </si>
  <si>
    <t>一般財団法人棟方志功記念館</t>
  </si>
  <si>
    <t>青森県新産業都市建設事業団</t>
    <rPh sb="0" eb="3">
      <t>アオモリケン</t>
    </rPh>
    <rPh sb="3" eb="6">
      <t>シンサンギョウ</t>
    </rPh>
    <rPh sb="6" eb="8">
      <t>トシ</t>
    </rPh>
    <rPh sb="8" eb="10">
      <t>ケンセツ</t>
    </rPh>
    <rPh sb="10" eb="13">
      <t>ジギョウダン</t>
    </rPh>
    <phoneticPr fontId="2"/>
  </si>
  <si>
    <t>-</t>
    <phoneticPr fontId="2"/>
  </si>
  <si>
    <t>公益財団法人21あおもり産業総合支援センター</t>
    <rPh sb="0" eb="2">
      <t>コウエキ</t>
    </rPh>
    <rPh sb="2" eb="6">
      <t>ザイダンホウジン</t>
    </rPh>
    <phoneticPr fontId="3"/>
  </si>
  <si>
    <t>公益社団法人あおもり農林業支援センター</t>
    <rPh sb="0" eb="2">
      <t>コウエキ</t>
    </rPh>
    <rPh sb="2" eb="6">
      <t>シャダンホウジン</t>
    </rPh>
    <phoneticPr fontId="3"/>
  </si>
  <si>
    <t>青森県土地開発公社</t>
    <rPh sb="0" eb="3">
      <t>アオモリケン</t>
    </rPh>
    <rPh sb="3" eb="5">
      <t>トチ</t>
    </rPh>
    <rPh sb="5" eb="7">
      <t>カイハツ</t>
    </rPh>
    <rPh sb="7" eb="9">
      <t>コウシャ</t>
    </rPh>
    <phoneticPr fontId="3"/>
  </si>
  <si>
    <t>公益財団法人青森県建設技術センター</t>
    <rPh sb="0" eb="2">
      <t>コウエキ</t>
    </rPh>
    <rPh sb="2" eb="6">
      <t>ザイダンホウジン</t>
    </rPh>
    <rPh sb="6" eb="9">
      <t>アオモリケン</t>
    </rPh>
    <rPh sb="9" eb="11">
      <t>ケンセツ</t>
    </rPh>
    <rPh sb="11" eb="13">
      <t>ギジュツ</t>
    </rPh>
    <phoneticPr fontId="3"/>
  </si>
  <si>
    <t>青森県道路公社</t>
    <rPh sb="0" eb="3">
      <t>アオモリケン</t>
    </rPh>
    <rPh sb="3" eb="5">
      <t>ドウロ</t>
    </rPh>
    <rPh sb="5" eb="7">
      <t>コウシャ</t>
    </rPh>
    <phoneticPr fontId="3"/>
  </si>
  <si>
    <t>公益財団法人青森県フェリー埠頭公社</t>
    <rPh sb="0" eb="2">
      <t>コウエキ</t>
    </rPh>
    <rPh sb="2" eb="6">
      <t>ザイダンホウジン</t>
    </rPh>
    <rPh sb="6" eb="8">
      <t>アオモリ</t>
    </rPh>
    <rPh sb="8" eb="9">
      <t>ケン</t>
    </rPh>
    <rPh sb="13" eb="17">
      <t>フトウコウシャ</t>
    </rPh>
    <phoneticPr fontId="3"/>
  </si>
  <si>
    <t>公益社団法人青森県観光連盟</t>
    <rPh sb="0" eb="2">
      <t>コウエキ</t>
    </rPh>
    <rPh sb="2" eb="6">
      <t>シャダンホウジン</t>
    </rPh>
    <rPh sb="6" eb="9">
      <t>アオモリケン</t>
    </rPh>
    <rPh sb="9" eb="11">
      <t>カンコウ</t>
    </rPh>
    <rPh sb="11" eb="13">
      <t>レンメイ</t>
    </rPh>
    <phoneticPr fontId="3"/>
  </si>
  <si>
    <t>公益財団法人むつ小川原地域・産業振興財団</t>
    <rPh sb="0" eb="2">
      <t>コウエキ</t>
    </rPh>
    <rPh sb="2" eb="6">
      <t>ザイダンホウジン</t>
    </rPh>
    <rPh sb="8" eb="11">
      <t>オガワラ</t>
    </rPh>
    <rPh sb="11" eb="13">
      <t>チイキ</t>
    </rPh>
    <rPh sb="14" eb="16">
      <t>サンギョウ</t>
    </rPh>
    <rPh sb="16" eb="18">
      <t>シンコウ</t>
    </rPh>
    <rPh sb="18" eb="20">
      <t>ザイダン</t>
    </rPh>
    <phoneticPr fontId="3"/>
  </si>
  <si>
    <t>公益財団法人青森学術文化振興財団</t>
    <rPh sb="0" eb="2">
      <t>コウエキ</t>
    </rPh>
    <rPh sb="2" eb="6">
      <t>ザイダンホウジン</t>
    </rPh>
    <rPh sb="6" eb="8">
      <t>アオモリ</t>
    </rPh>
    <rPh sb="8" eb="10">
      <t>ガクジュツ</t>
    </rPh>
    <rPh sb="10" eb="12">
      <t>ブンカ</t>
    </rPh>
    <rPh sb="12" eb="14">
      <t>シンコウ</t>
    </rPh>
    <rPh sb="14" eb="16">
      <t>ザイダン</t>
    </rPh>
    <phoneticPr fontId="3"/>
  </si>
  <si>
    <t>八戸臨海鉄道株式会社</t>
    <rPh sb="0" eb="2">
      <t>ハチノヘ</t>
    </rPh>
    <rPh sb="2" eb="4">
      <t>リンカイ</t>
    </rPh>
    <rPh sb="4" eb="6">
      <t>テツドウ</t>
    </rPh>
    <rPh sb="6" eb="10">
      <t>カブシキガイシャ</t>
    </rPh>
    <phoneticPr fontId="3"/>
  </si>
  <si>
    <t>むつ湾フェリー株式会社</t>
    <rPh sb="2" eb="3">
      <t>ワン</t>
    </rPh>
    <rPh sb="7" eb="9">
      <t>カブシキ</t>
    </rPh>
    <rPh sb="9" eb="11">
      <t>カイシャ</t>
    </rPh>
    <phoneticPr fontId="3"/>
  </si>
  <si>
    <t>青い森鉄道株式会社</t>
    <rPh sb="0" eb="1">
      <t>アオ</t>
    </rPh>
    <rPh sb="2" eb="3">
      <t>モリ</t>
    </rPh>
    <rPh sb="3" eb="5">
      <t>テツドウ</t>
    </rPh>
    <rPh sb="5" eb="9">
      <t>カブシキガイシャ</t>
    </rPh>
    <phoneticPr fontId="3"/>
  </si>
  <si>
    <t>公益財団法人青森県生活衛生営業指導センター</t>
    <rPh sb="0" eb="2">
      <t>コウエキ</t>
    </rPh>
    <rPh sb="2" eb="6">
      <t>ザイダンホウジン</t>
    </rPh>
    <rPh sb="6" eb="9">
      <t>アオモリケン</t>
    </rPh>
    <rPh sb="9" eb="11">
      <t>セイカツ</t>
    </rPh>
    <rPh sb="11" eb="13">
      <t>エイセイ</t>
    </rPh>
    <rPh sb="13" eb="15">
      <t>エイギョウ</t>
    </rPh>
    <rPh sb="15" eb="17">
      <t>シドウ</t>
    </rPh>
    <phoneticPr fontId="3"/>
  </si>
  <si>
    <t>一般社団法人青森県畜産協会</t>
    <rPh sb="0" eb="2">
      <t>イッパン</t>
    </rPh>
    <rPh sb="2" eb="6">
      <t>シャダンホウジン</t>
    </rPh>
    <rPh sb="6" eb="9">
      <t>アオモリケン</t>
    </rPh>
    <rPh sb="9" eb="11">
      <t>チクサン</t>
    </rPh>
    <rPh sb="11" eb="13">
      <t>キョウカイ</t>
    </rPh>
    <phoneticPr fontId="3"/>
  </si>
  <si>
    <t>公益財団法人むつ小川原漁業操業安全協会</t>
    <rPh sb="0" eb="2">
      <t>コウエキ</t>
    </rPh>
    <rPh sb="2" eb="6">
      <t>ザイダンホウジン</t>
    </rPh>
    <rPh sb="8" eb="11">
      <t>オガワラ</t>
    </rPh>
    <rPh sb="11" eb="13">
      <t>ギョギョウ</t>
    </rPh>
    <rPh sb="13" eb="15">
      <t>ソウギョウ</t>
    </rPh>
    <rPh sb="15" eb="17">
      <t>アンゼン</t>
    </rPh>
    <rPh sb="17" eb="19">
      <t>キョウカイ</t>
    </rPh>
    <phoneticPr fontId="3"/>
  </si>
  <si>
    <t>公益社団法人青森県栽培漁業振興協会</t>
    <rPh sb="0" eb="2">
      <t>コウエキ</t>
    </rPh>
    <rPh sb="2" eb="6">
      <t>シャダンホウジン</t>
    </rPh>
    <rPh sb="6" eb="9">
      <t>アオモリケン</t>
    </rPh>
    <rPh sb="9" eb="11">
      <t>サイバイ</t>
    </rPh>
    <rPh sb="11" eb="13">
      <t>ギョギョウ</t>
    </rPh>
    <rPh sb="13" eb="15">
      <t>シンコウ</t>
    </rPh>
    <rPh sb="15" eb="17">
      <t>キョウカイ</t>
    </rPh>
    <phoneticPr fontId="3"/>
  </si>
  <si>
    <t>青森空港ビル株式会社</t>
    <rPh sb="0" eb="2">
      <t>アオモリ</t>
    </rPh>
    <rPh sb="2" eb="4">
      <t>クウコウ</t>
    </rPh>
    <rPh sb="6" eb="10">
      <t>カブシキガイシャ</t>
    </rPh>
    <phoneticPr fontId="3"/>
  </si>
  <si>
    <t>株式会社建築住宅センター</t>
    <rPh sb="0" eb="4">
      <t>カブシキガイシャ</t>
    </rPh>
    <rPh sb="4" eb="6">
      <t>ケンチク</t>
    </rPh>
    <rPh sb="6" eb="8">
      <t>ジュウタク</t>
    </rPh>
    <phoneticPr fontId="3"/>
  </si>
  <si>
    <t>むつ小川原石油備蓄株式会社</t>
    <rPh sb="2" eb="5">
      <t>オガワラ</t>
    </rPh>
    <rPh sb="5" eb="7">
      <t>セキユ</t>
    </rPh>
    <rPh sb="7" eb="9">
      <t>ビチク</t>
    </rPh>
    <rPh sb="9" eb="13">
      <t>カブシキガイシャ</t>
    </rPh>
    <phoneticPr fontId="3"/>
  </si>
  <si>
    <t>むつ小川原原燃興産株式会社</t>
    <rPh sb="2" eb="5">
      <t>オガワラ</t>
    </rPh>
    <rPh sb="5" eb="7">
      <t>ゲンネン</t>
    </rPh>
    <rPh sb="7" eb="9">
      <t>コウサン</t>
    </rPh>
    <rPh sb="9" eb="13">
      <t>カブシキガイシャ</t>
    </rPh>
    <phoneticPr fontId="3"/>
  </si>
  <si>
    <t>公益財団法人青森県育英奨学会</t>
    <rPh sb="0" eb="2">
      <t>コウエキ</t>
    </rPh>
    <rPh sb="2" eb="6">
      <t>ザイダンホウジン</t>
    </rPh>
    <rPh sb="6" eb="9">
      <t>アオモリケン</t>
    </rPh>
    <rPh sb="9" eb="11">
      <t>イクエイ</t>
    </rPh>
    <rPh sb="11" eb="13">
      <t>ショウガク</t>
    </rPh>
    <rPh sb="13" eb="14">
      <t>カイ</t>
    </rPh>
    <phoneticPr fontId="3"/>
  </si>
  <si>
    <t>公益財団法人青森県暴力追放県民センター</t>
    <rPh sb="0" eb="2">
      <t>コウエキ</t>
    </rPh>
    <rPh sb="2" eb="6">
      <t>ザイダンホウジン</t>
    </rPh>
    <rPh sb="6" eb="9">
      <t>アオモリケン</t>
    </rPh>
    <rPh sb="9" eb="11">
      <t>ボウリョク</t>
    </rPh>
    <rPh sb="11" eb="13">
      <t>ツイホウ</t>
    </rPh>
    <rPh sb="13" eb="15">
      <t>ケンミン</t>
    </rPh>
    <phoneticPr fontId="3"/>
  </si>
  <si>
    <t xml:space="preserve">公立大学法人青森県立保健大学 </t>
  </si>
  <si>
    <t xml:space="preserve">地方独立行政法人青森県産業技術センター </t>
  </si>
  <si>
    <t>○</t>
  </si>
  <si>
    <t>-</t>
    <phoneticPr fontId="2"/>
  </si>
  <si>
    <t>-</t>
    <phoneticPr fontId="2"/>
  </si>
  <si>
    <t>-</t>
    <phoneticPr fontId="2"/>
  </si>
  <si>
    <t>-</t>
    <phoneticPr fontId="2"/>
  </si>
  <si>
    <t>-</t>
    <phoneticPr fontId="2"/>
  </si>
  <si>
    <t>-</t>
    <phoneticPr fontId="2"/>
  </si>
  <si>
    <t>-</t>
    <phoneticPr fontId="2"/>
  </si>
  <si>
    <t>-</t>
    <phoneticPr fontId="2"/>
  </si>
  <si>
    <t>青森県公共用地先行取得特別会計</t>
    <phoneticPr fontId="5"/>
  </si>
  <si>
    <t>地域振興基金</t>
    <rPh sb="0" eb="2">
      <t>チイキ</t>
    </rPh>
    <rPh sb="2" eb="4">
      <t>シンコウ</t>
    </rPh>
    <rPh sb="4" eb="6">
      <t>キキン</t>
    </rPh>
    <phoneticPr fontId="2"/>
  </si>
  <si>
    <t>国民スポーツ大会開催基金（造成時：国民体育大会開催基金）</t>
    <rPh sb="0" eb="2">
      <t>コクミン</t>
    </rPh>
    <rPh sb="6" eb="8">
      <t>タイカイ</t>
    </rPh>
    <rPh sb="8" eb="10">
      <t>カイサイ</t>
    </rPh>
    <rPh sb="10" eb="12">
      <t>キキン</t>
    </rPh>
    <rPh sb="13" eb="15">
      <t>ゾウセイ</t>
    </rPh>
    <rPh sb="15" eb="16">
      <t>ジ</t>
    </rPh>
    <rPh sb="17" eb="19">
      <t>コクミン</t>
    </rPh>
    <rPh sb="19" eb="21">
      <t>タイイク</t>
    </rPh>
    <rPh sb="21" eb="23">
      <t>タイカイ</t>
    </rPh>
    <rPh sb="23" eb="25">
      <t>カイサイ</t>
    </rPh>
    <rPh sb="25" eb="27">
      <t>キキン</t>
    </rPh>
    <phoneticPr fontId="2"/>
  </si>
  <si>
    <t>公共施設等整備基金</t>
    <rPh sb="0" eb="2">
      <t>コウキョウ</t>
    </rPh>
    <rPh sb="2" eb="4">
      <t>シセツ</t>
    </rPh>
    <rPh sb="4" eb="5">
      <t>トウ</t>
    </rPh>
    <rPh sb="5" eb="7">
      <t>セイビ</t>
    </rPh>
    <rPh sb="7" eb="9">
      <t>キキン</t>
    </rPh>
    <phoneticPr fontId="2"/>
  </si>
  <si>
    <t>地域福祉基金</t>
    <rPh sb="0" eb="2">
      <t>チイキ</t>
    </rPh>
    <rPh sb="2" eb="4">
      <t>フクシ</t>
    </rPh>
    <rPh sb="4" eb="6">
      <t>キキン</t>
    </rPh>
    <phoneticPr fontId="2"/>
  </si>
  <si>
    <t>東日本大震災復興推進基金</t>
    <rPh sb="0" eb="3">
      <t>ヒガシニホン</t>
    </rPh>
    <rPh sb="3" eb="6">
      <t>ダイシンサイ</t>
    </rPh>
    <rPh sb="6" eb="8">
      <t>フッコウ</t>
    </rPh>
    <rPh sb="8" eb="10">
      <t>スイシン</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</si>
  <si>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</si>
  <si>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</si>
  <si>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</si>
  <si>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</si>
  <si>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有形固定資産減価償却率とも類似団体平均を下回って推移している。引き続き、老朽化した施設等について、計画的に長寿命化を進めていくなど、公共施設の適正管理に努めるとともに、青森県行財政改革大綱に基づき、県債の新規発行の抑制等により、公債費負担の軽減と県債残高の圧縮に努めていく。
</t>
    <rPh sb="0" eb="2">
      <t>ショウライ</t>
    </rPh>
    <rPh sb="2" eb="4">
      <t>フタン</t>
    </rPh>
    <rPh sb="4" eb="6">
      <t>ヒリツ</t>
    </rPh>
    <rPh sb="7" eb="9">
      <t>ユウケイ</t>
    </rPh>
    <rPh sb="9" eb="11">
      <t>コテイ</t>
    </rPh>
    <rPh sb="11" eb="13">
      <t>シサン</t>
    </rPh>
    <rPh sb="13" eb="15">
      <t>ゲンカ</t>
    </rPh>
    <rPh sb="15" eb="17">
      <t>ショウキャク</t>
    </rPh>
    <rPh sb="20" eb="22">
      <t>ルイジ</t>
    </rPh>
    <rPh sb="22" eb="24">
      <t>ダンタイ</t>
    </rPh>
    <rPh sb="24" eb="26">
      <t>ヘイキン</t>
    </rPh>
    <rPh sb="27" eb="29">
      <t>シタマワ</t>
    </rPh>
    <rPh sb="31" eb="33">
      <t>スイイ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</si>
  <si>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</si>
  <si>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</si>
  <si>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</si>
  <si>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</si>
  <si>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</si>
  <si>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</si>
  <si>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並、将来負担比率は類似団体より低い水準で推移しており、いずれも改善傾向である。これは、青森県行財政改革大綱に基づき、県債の新規発行の抑制等により、公債費負担の軽減と県債残高の圧縮に努めてきたことによるものである。なお、将来負担比率が低下傾向にあるため、実質公債費比率については、今後も低下していくものと想定される。</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</si>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</sst>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A6C8-4BDD-8139-33C3A70A79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104555</c:v>
                </c:pt>
                <c:pt idx="1">
                  <c:v>93588</c:v>
                </c:pt>
                <c:pt idx="2">
                  <c:v>99578</c:v>
                </c:pt>
                <c:pt idx="3">
                  <c:v>99644</c:v>
                </c:pt>
                <c:pt idx="4">
                  <c:v>97489</c:v>
                </c:pt>
              </c:numCache>
            </c:numRef>
          </c:val>
          <c:smooth val="0"/>
          <c:extLst>
            <c:ext xmlns:c16="http://schemas.microsoft.com/office/drawing/2014/chart" uri="{C3380CC4-5D6E-409C-BE32-E72D297353CC}">
              <c16:uniqueId val="{00000001-A6C8-4BDD-8139-33C3A70A79A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5000"/>
          <c:min val="85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0.63</c:v>
                </c:pt>
                <c:pt idx="1">
                  <c:v>0.55000000000000004</c:v>
                </c:pt>
                <c:pt idx="2">
                  <c:v>0.61</c:v>
                </c:pt>
                <c:pt idx="3">
                  <c:v>0.61</c:v>
                </c:pt>
                <c:pt idx="4">
                  <c:v>0.69</c:v>
                </c:pt>
              </c:numCache>
            </c:numRef>
          </c:val>
          <c:extLst>
            <c:ext xmlns:c16="http://schemas.microsoft.com/office/drawing/2014/chart" uri="{C3380CC4-5D6E-409C-BE32-E72D297353CC}">
              <c16:uniqueId val="{00000000-4F19-458A-BE4C-3700D52BE2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2.81</c:v>
                </c:pt>
                <c:pt idx="1">
                  <c:v>3.05</c:v>
                </c:pt>
                <c:pt idx="2">
                  <c:v>3.34</c:v>
                </c:pt>
                <c:pt idx="3">
                  <c:v>3.66</c:v>
                </c:pt>
                <c:pt idx="4">
                  <c:v>3.95</c:v>
                </c:pt>
              </c:numCache>
            </c:numRef>
          </c:val>
          <c:extLst>
            <c:ext xmlns:c16="http://schemas.microsoft.com/office/drawing/2014/chart" uri="{C3380CC4-5D6E-409C-BE32-E72D297353CC}">
              <c16:uniqueId val="{00000001-4F19-458A-BE4C-3700D52BE2C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7.0000000000000007E-2</c:v>
                </c:pt>
                <c:pt idx="1">
                  <c:v>-0.06</c:v>
                </c:pt>
                <c:pt idx="2">
                  <c:v>0.05</c:v>
                </c:pt>
                <c:pt idx="3">
                  <c:v>-0.01</c:v>
                </c:pt>
                <c:pt idx="4">
                  <c:v>0.08</c:v>
                </c:pt>
              </c:numCache>
            </c:numRef>
          </c:val>
          <c:smooth val="0"/>
          <c:extLst>
            <c:ext xmlns:c16="http://schemas.microsoft.com/office/drawing/2014/chart" uri="{C3380CC4-5D6E-409C-BE32-E72D297353CC}">
              <c16:uniqueId val="{00000002-4F19-458A-BE4C-3700D52BE2C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0-3985-488F-BB7C-B59EE08C72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85-488F-BB7C-B59EE08C72C9}"/>
            </c:ext>
          </c:extLst>
        </c:ser>
        <c:ser>
          <c:idx val="2"/>
          <c:order val="2"/>
          <c:tx>
            <c:strRef>
              <c:f>データシート!$A$29</c:f>
              <c:strCache>
                <c:ptCount val="1"/>
                <c:pt idx="0">
                  <c:v>青森県下水道事業特別会計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0.01</c:v>
                </c:pt>
              </c:numCache>
            </c:numRef>
          </c:val>
          <c:extLst>
            <c:ext xmlns:c16="http://schemas.microsoft.com/office/drawing/2014/chart" uri="{C3380CC4-5D6E-409C-BE32-E72D297353CC}">
              <c16:uniqueId val="{00000002-3985-488F-BB7C-B59EE08C72C9}"/>
            </c:ext>
          </c:extLst>
        </c:ser>
        <c:ser>
          <c:idx val="3"/>
          <c:order val="3"/>
          <c:tx>
            <c:strRef>
              <c:f>データシート!$A$30</c:f>
              <c:strCache>
                <c:ptCount val="1"/>
                <c:pt idx="0">
                  <c:v>青森県管理特別会計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3985-488F-BB7C-B59EE08C72C9}"/>
            </c:ext>
          </c:extLst>
        </c:ser>
        <c:ser>
          <c:idx val="4"/>
          <c:order val="4"/>
          <c:tx>
            <c:strRef>
              <c:f>データシート!$A$31</c:f>
              <c:strCache>
                <c:ptCount val="1"/>
                <c:pt idx="0">
                  <c:v>青森県証紙特別会計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3985-488F-BB7C-B59EE08C72C9}"/>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c:v>
                </c:pt>
                <c:pt idx="2">
                  <c:v>#N/A</c:v>
                </c:pt>
                <c:pt idx="3">
                  <c:v>0.24</c:v>
                </c:pt>
                <c:pt idx="4">
                  <c:v>#N/A</c:v>
                </c:pt>
                <c:pt idx="5">
                  <c:v>0.23</c:v>
                </c:pt>
                <c:pt idx="6">
                  <c:v>#N/A</c:v>
                </c:pt>
                <c:pt idx="7">
                  <c:v>0.25</c:v>
                </c:pt>
                <c:pt idx="8">
                  <c:v>#N/A</c:v>
                </c:pt>
                <c:pt idx="9">
                  <c:v>0.24</c:v>
                </c:pt>
              </c:numCache>
            </c:numRef>
          </c:val>
          <c:extLst>
            <c:ext xmlns:c16="http://schemas.microsoft.com/office/drawing/2014/chart" uri="{C3380CC4-5D6E-409C-BE32-E72D297353CC}">
              <c16:uniqueId val="{00000005-3985-488F-BB7C-B59EE08C72C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0.49</c:v>
                </c:pt>
                <c:pt idx="4">
                  <c:v>#N/A</c:v>
                </c:pt>
                <c:pt idx="5">
                  <c:v>0.54</c:v>
                </c:pt>
                <c:pt idx="6">
                  <c:v>#N/A</c:v>
                </c:pt>
                <c:pt idx="7">
                  <c:v>0.53</c:v>
                </c:pt>
                <c:pt idx="8">
                  <c:v>#N/A</c:v>
                </c:pt>
                <c:pt idx="9">
                  <c:v>0.61</c:v>
                </c:pt>
              </c:numCache>
            </c:numRef>
          </c:val>
          <c:extLst>
            <c:ext xmlns:c16="http://schemas.microsoft.com/office/drawing/2014/chart" uri="{C3380CC4-5D6E-409C-BE32-E72D297353CC}">
              <c16:uniqueId val="{00000006-3985-488F-BB7C-B59EE08C72C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0.66</c:v>
                </c:pt>
              </c:numCache>
            </c:numRef>
          </c:val>
          <c:extLst>
            <c:ext xmlns:c16="http://schemas.microsoft.com/office/drawing/2014/chart" uri="{C3380CC4-5D6E-409C-BE32-E72D297353CC}">
              <c16:uniqueId val="{00000007-3985-488F-BB7C-B59EE08C72C9}"/>
            </c:ext>
          </c:extLst>
        </c:ser>
        <c:ser>
          <c:idx val="8"/>
          <c:order val="8"/>
          <c:tx>
            <c:strRef>
              <c:f>データシート!$A$35</c:f>
              <c:strCache>
                <c:ptCount val="1"/>
                <c:pt idx="0">
                  <c:v>青森県工業用水道事業会計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0.68</c:v>
                </c:pt>
                <c:pt idx="2">
                  <c:v>#N/A</c:v>
                </c:pt>
                <c:pt idx="3">
                  <c:v>0.6</c:v>
                </c:pt>
                <c:pt idx="4">
                  <c:v>#N/A</c:v>
                </c:pt>
                <c:pt idx="5">
                  <c:v>0.61</c:v>
                </c:pt>
                <c:pt idx="6">
                  <c:v>#N/A</c:v>
                </c:pt>
                <c:pt idx="7">
                  <c:v>0.66</c:v>
                </c:pt>
                <c:pt idx="8">
                  <c:v>#N/A</c:v>
                </c:pt>
                <c:pt idx="9">
                  <c:v>0.71</c:v>
                </c:pt>
              </c:numCache>
            </c:numRef>
          </c:val>
          <c:extLst>
            <c:ext xmlns:c16="http://schemas.microsoft.com/office/drawing/2014/chart" uri="{C3380CC4-5D6E-409C-BE32-E72D297353CC}">
              <c16:uniqueId val="{00000008-3985-488F-BB7C-B59EE08C72C9}"/>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2.36</c:v>
                </c:pt>
                <c:pt idx="2">
                  <c:v>#N/A</c:v>
                </c:pt>
                <c:pt idx="3">
                  <c:v>2.4700000000000002</c:v>
                </c:pt>
                <c:pt idx="4">
                  <c:v>#N/A</c:v>
                </c:pt>
                <c:pt idx="5">
                  <c:v>2.79</c:v>
                </c:pt>
                <c:pt idx="6">
                  <c:v>#N/A</c:v>
                </c:pt>
                <c:pt idx="7">
                  <c:v>3.25</c:v>
                </c:pt>
                <c:pt idx="8">
                  <c:v>#N/A</c:v>
                </c:pt>
                <c:pt idx="9">
                  <c:v>3.2</c:v>
                </c:pt>
              </c:numCache>
            </c:numRef>
          </c:val>
          <c:extLst>
            <c:ext xmlns:c16="http://schemas.microsoft.com/office/drawing/2014/chart" uri="{C3380CC4-5D6E-409C-BE32-E72D297353CC}">
              <c16:uniqueId val="{00000009-3985-488F-BB7C-B59EE08C72C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75623</c:v>
                </c:pt>
                <c:pt idx="5">
                  <c:v>76348</c:v>
                </c:pt>
                <c:pt idx="8">
                  <c:v>77158</c:v>
                </c:pt>
                <c:pt idx="11">
                  <c:v>80168</c:v>
                </c:pt>
                <c:pt idx="14">
                  <c:v>74873</c:v>
                </c:pt>
              </c:numCache>
            </c:numRef>
          </c:val>
          <c:extLst>
            <c:ext xmlns:c16="http://schemas.microsoft.com/office/drawing/2014/chart" uri="{C3380CC4-5D6E-409C-BE32-E72D297353CC}">
              <c16:uniqueId val="{00000000-E354-4CCA-AF50-697D4E290B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54-4CCA-AF50-697D4E290B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2234</c:v>
                </c:pt>
                <c:pt idx="3">
                  <c:v>1871</c:v>
                </c:pt>
                <c:pt idx="6">
                  <c:v>1473</c:v>
                </c:pt>
                <c:pt idx="9">
                  <c:v>1179</c:v>
                </c:pt>
                <c:pt idx="12">
                  <c:v>637</c:v>
                </c:pt>
              </c:numCache>
            </c:numRef>
          </c:val>
          <c:extLst>
            <c:ext xmlns:c16="http://schemas.microsoft.com/office/drawing/2014/chart" uri="{C3380CC4-5D6E-409C-BE32-E72D297353CC}">
              <c16:uniqueId val="{00000002-E354-4CCA-AF50-697D4E290B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54-4CCA-AF50-697D4E290B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1441</c:v>
                </c:pt>
                <c:pt idx="3">
                  <c:v>1084</c:v>
                </c:pt>
                <c:pt idx="6">
                  <c:v>1010</c:v>
                </c:pt>
                <c:pt idx="9">
                  <c:v>868</c:v>
                </c:pt>
                <c:pt idx="12">
                  <c:v>890</c:v>
                </c:pt>
              </c:numCache>
            </c:numRef>
          </c:val>
          <c:extLst>
            <c:ext xmlns:c16="http://schemas.microsoft.com/office/drawing/2014/chart" uri="{C3380CC4-5D6E-409C-BE32-E72D297353CC}">
              <c16:uniqueId val="{00000004-E354-4CCA-AF50-697D4E290B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5023</c:v>
                </c:pt>
                <c:pt idx="3">
                  <c:v>4545</c:v>
                </c:pt>
                <c:pt idx="6">
                  <c:v>4688</c:v>
                </c:pt>
                <c:pt idx="9">
                  <c:v>4609</c:v>
                </c:pt>
                <c:pt idx="12">
                  <c:v>4183</c:v>
                </c:pt>
              </c:numCache>
            </c:numRef>
          </c:val>
          <c:extLst>
            <c:ext xmlns:c16="http://schemas.microsoft.com/office/drawing/2014/chart" uri="{C3380CC4-5D6E-409C-BE32-E72D297353CC}">
              <c16:uniqueId val="{00000005-E354-4CCA-AF50-697D4E290B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54-4CCA-AF50-697D4E290B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113708</c:v>
                </c:pt>
                <c:pt idx="3">
                  <c:v>111029</c:v>
                </c:pt>
                <c:pt idx="6">
                  <c:v>111150</c:v>
                </c:pt>
                <c:pt idx="9">
                  <c:v>117565</c:v>
                </c:pt>
                <c:pt idx="12">
                  <c:v>107050</c:v>
                </c:pt>
              </c:numCache>
            </c:numRef>
          </c:val>
          <c:extLst>
            <c:ext xmlns:c16="http://schemas.microsoft.com/office/drawing/2014/chart" uri="{C3380CC4-5D6E-409C-BE32-E72D297353CC}">
              <c16:uniqueId val="{00000007-E354-4CCA-AF50-697D4E290B1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46783</c:v>
                </c:pt>
                <c:pt idx="2">
                  <c:v>#N/A</c:v>
                </c:pt>
                <c:pt idx="3">
                  <c:v>#N/A</c:v>
                </c:pt>
                <c:pt idx="4">
                  <c:v>42181</c:v>
                </c:pt>
                <c:pt idx="5">
                  <c:v>#N/A</c:v>
                </c:pt>
                <c:pt idx="6">
                  <c:v>#N/A</c:v>
                </c:pt>
                <c:pt idx="7">
                  <c:v>41163</c:v>
                </c:pt>
                <c:pt idx="8">
                  <c:v>#N/A</c:v>
                </c:pt>
                <c:pt idx="9">
                  <c:v>#N/A</c:v>
                </c:pt>
                <c:pt idx="10">
                  <c:v>44053</c:v>
                </c:pt>
                <c:pt idx="11">
                  <c:v>#N/A</c:v>
                </c:pt>
                <c:pt idx="12">
                  <c:v>#N/A</c:v>
                </c:pt>
                <c:pt idx="13">
                  <c:v>37887</c:v>
                </c:pt>
                <c:pt idx="14">
                  <c:v>#N/A</c:v>
                </c:pt>
              </c:numCache>
            </c:numRef>
          </c:val>
          <c:smooth val="0"/>
          <c:extLst>
            <c:ext xmlns:c16="http://schemas.microsoft.com/office/drawing/2014/chart" uri="{C3380CC4-5D6E-409C-BE32-E72D297353CC}">
              <c16:uniqueId val="{00000008-E354-4CCA-AF50-697D4E290B1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861281</c:v>
                </c:pt>
                <c:pt idx="5">
                  <c:v>852265</c:v>
                </c:pt>
                <c:pt idx="8">
                  <c:v>832088</c:v>
                </c:pt>
                <c:pt idx="11">
                  <c:v>811567</c:v>
                </c:pt>
                <c:pt idx="14">
                  <c:v>786006</c:v>
                </c:pt>
              </c:numCache>
            </c:numRef>
          </c:val>
          <c:extLst>
            <c:ext xmlns:c16="http://schemas.microsoft.com/office/drawing/2014/chart" uri="{C3380CC4-5D6E-409C-BE32-E72D297353CC}">
              <c16:uniqueId val="{00000000-C1ED-4F0C-9D89-DC7A6B3099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25913</c:v>
                </c:pt>
                <c:pt idx="5">
                  <c:v>24810</c:v>
                </c:pt>
                <c:pt idx="8">
                  <c:v>23690</c:v>
                </c:pt>
                <c:pt idx="11">
                  <c:v>18760</c:v>
                </c:pt>
                <c:pt idx="14">
                  <c:v>20873</c:v>
                </c:pt>
              </c:numCache>
            </c:numRef>
          </c:val>
          <c:extLst>
            <c:ext xmlns:c16="http://schemas.microsoft.com/office/drawing/2014/chart" uri="{C3380CC4-5D6E-409C-BE32-E72D297353CC}">
              <c16:uniqueId val="{00000001-C1ED-4F0C-9D89-DC7A6B3099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105059</c:v>
                </c:pt>
                <c:pt idx="5">
                  <c:v>111126</c:v>
                </c:pt>
                <c:pt idx="8">
                  <c:v>117694</c:v>
                </c:pt>
                <c:pt idx="11">
                  <c:v>107488</c:v>
                </c:pt>
                <c:pt idx="14">
                  <c:v>103712</c:v>
                </c:pt>
              </c:numCache>
            </c:numRef>
          </c:val>
          <c:extLst>
            <c:ext xmlns:c16="http://schemas.microsoft.com/office/drawing/2014/chart" uri="{C3380CC4-5D6E-409C-BE32-E72D297353CC}">
              <c16:uniqueId val="{00000002-C1ED-4F0C-9D89-DC7A6B3099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ED-4F0C-9D89-DC7A6B3099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ED-4F0C-9D89-DC7A6B3099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175</c:v>
                </c:pt>
                <c:pt idx="3">
                  <c:v>163</c:v>
                </c:pt>
                <c:pt idx="6">
                  <c:v>503</c:v>
                </c:pt>
                <c:pt idx="9">
                  <c:v>446</c:v>
                </c:pt>
                <c:pt idx="12">
                  <c:v>366</c:v>
                </c:pt>
              </c:numCache>
            </c:numRef>
          </c:val>
          <c:extLst>
            <c:ext xmlns:c16="http://schemas.microsoft.com/office/drawing/2014/chart" uri="{C3380CC4-5D6E-409C-BE32-E72D297353CC}">
              <c16:uniqueId val="{00000005-C1ED-4F0C-9D89-DC7A6B3099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155052</c:v>
                </c:pt>
                <c:pt idx="3">
                  <c:v>153547</c:v>
                </c:pt>
                <c:pt idx="6">
                  <c:v>150554</c:v>
                </c:pt>
                <c:pt idx="9">
                  <c:v>148337</c:v>
                </c:pt>
                <c:pt idx="12">
                  <c:v>139552</c:v>
                </c:pt>
              </c:numCache>
            </c:numRef>
          </c:val>
          <c:extLst>
            <c:ext xmlns:c16="http://schemas.microsoft.com/office/drawing/2014/chart" uri="{C3380CC4-5D6E-409C-BE32-E72D297353CC}">
              <c16:uniqueId val="{00000006-C1ED-4F0C-9D89-DC7A6B3099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1ED-4F0C-9D89-DC7A6B3099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11093</c:v>
                </c:pt>
                <c:pt idx="3">
                  <c:v>9282</c:v>
                </c:pt>
                <c:pt idx="6">
                  <c:v>8125</c:v>
                </c:pt>
                <c:pt idx="9">
                  <c:v>7207</c:v>
                </c:pt>
                <c:pt idx="12">
                  <c:v>7063</c:v>
                </c:pt>
              </c:numCache>
            </c:numRef>
          </c:val>
          <c:extLst>
            <c:ext xmlns:c16="http://schemas.microsoft.com/office/drawing/2014/chart" uri="{C3380CC4-5D6E-409C-BE32-E72D297353CC}">
              <c16:uniqueId val="{00000008-C1ED-4F0C-9D89-DC7A6B3099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6452</c:v>
                </c:pt>
                <c:pt idx="3">
                  <c:v>4347</c:v>
                </c:pt>
                <c:pt idx="6">
                  <c:v>2623</c:v>
                </c:pt>
                <c:pt idx="9">
                  <c:v>1157</c:v>
                </c:pt>
                <c:pt idx="12">
                  <c:v>418</c:v>
                </c:pt>
              </c:numCache>
            </c:numRef>
          </c:val>
          <c:extLst>
            <c:ext xmlns:c16="http://schemas.microsoft.com/office/drawing/2014/chart" uri="{C3380CC4-5D6E-409C-BE32-E72D297353CC}">
              <c16:uniqueId val="{00000009-C1ED-4F0C-9D89-DC7A6B3099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1304185</c:v>
                </c:pt>
                <c:pt idx="3">
                  <c:v>1268987</c:v>
                </c:pt>
                <c:pt idx="6">
                  <c:v>1232569</c:v>
                </c:pt>
                <c:pt idx="9">
                  <c:v>1177264</c:v>
                </c:pt>
                <c:pt idx="12">
                  <c:v>1129441</c:v>
                </c:pt>
              </c:numCache>
            </c:numRef>
          </c:val>
          <c:extLst>
            <c:ext xmlns:c16="http://schemas.microsoft.com/office/drawing/2014/chart" uri="{C3380CC4-5D6E-409C-BE32-E72D297353CC}">
              <c16:uniqueId val="{0000000A-C1ED-4F0C-9D89-DC7A6B3099A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484704</c:v>
                </c:pt>
                <c:pt idx="2">
                  <c:v>#N/A</c:v>
                </c:pt>
                <c:pt idx="3">
                  <c:v>#N/A</c:v>
                </c:pt>
                <c:pt idx="4">
                  <c:v>448124</c:v>
                </c:pt>
                <c:pt idx="5">
                  <c:v>#N/A</c:v>
                </c:pt>
                <c:pt idx="6">
                  <c:v>#N/A</c:v>
                </c:pt>
                <c:pt idx="7">
                  <c:v>420903</c:v>
                </c:pt>
                <c:pt idx="8">
                  <c:v>#N/A</c:v>
                </c:pt>
                <c:pt idx="9">
                  <c:v>#N/A</c:v>
                </c:pt>
                <c:pt idx="10">
                  <c:v>396596</c:v>
                </c:pt>
                <c:pt idx="11">
                  <c:v>#N/A</c:v>
                </c:pt>
                <c:pt idx="12">
                  <c:v>#N/A</c:v>
                </c:pt>
                <c:pt idx="13">
                  <c:v>366249</c:v>
                </c:pt>
                <c:pt idx="14">
                  <c:v>#N/A</c:v>
                </c:pt>
              </c:numCache>
            </c:numRef>
          </c:val>
          <c:smooth val="0"/>
          <c:extLst>
            <c:ext xmlns:c16="http://schemas.microsoft.com/office/drawing/2014/chart" uri="{C3380CC4-5D6E-409C-BE32-E72D297353CC}">
              <c16:uniqueId val="{0000000B-C1ED-4F0C-9D89-DC7A6B3099A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13051</c:v>
                </c:pt>
                <c:pt idx="1">
                  <c:v>14114</c:v>
                </c:pt>
                <c:pt idx="2">
                  <c:v>15144</c:v>
                </c:pt>
              </c:numCache>
            </c:numRef>
          </c:val>
          <c:extLst>
            <c:ext xmlns:c16="http://schemas.microsoft.com/office/drawing/2014/chart" uri="{C3380CC4-5D6E-409C-BE32-E72D297353CC}">
              <c16:uniqueId val="{00000000-22BA-4136-9031-314D5FFED3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18696</c:v>
                </c:pt>
                <c:pt idx="1">
                  <c:v>18722</c:v>
                </c:pt>
                <c:pt idx="2">
                  <c:v>18732</c:v>
                </c:pt>
              </c:numCache>
            </c:numRef>
          </c:val>
          <c:extLst>
            <c:ext xmlns:c16="http://schemas.microsoft.com/office/drawing/2014/chart" uri="{C3380CC4-5D6E-409C-BE32-E72D297353CC}">
              <c16:uniqueId val="{00000001-22BA-4136-9031-314D5FFED3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55955</c:v>
                </c:pt>
                <c:pt idx="1">
                  <c:v>56573</c:v>
                </c:pt>
                <c:pt idx="2">
                  <c:v>53623</c:v>
                </c:pt>
              </c:numCache>
            </c:numRef>
          </c:val>
          <c:extLst>
            <c:ext xmlns:c16="http://schemas.microsoft.com/office/drawing/2014/chart" uri="{C3380CC4-5D6E-409C-BE32-E72D297353CC}">
              <c16:uniqueId val="{00000002-22BA-4136-9031-314D5FFED3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{871C537F-71BA-4826-973A-39074C880019}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4E3-4DE3-999B-A04D065401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{C180739E-5853-4549-8D6D-6083BBBF67D2}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E3-4DE3-999B-A04D065401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{C5BFBD41-2548-4BF8-B9D0-1EE8D7D27A49}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E3-4DE3-999B-A04D065401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{B5C35B56-B638-413F-8B15-C1EC2F210C06}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E3-4DE3-999B-A04D065401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{E1CEF105-60F7-48EB-AF55-5F08021B14B9}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E3-4DE3-999B-A04D065401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{F162EAAB-8499-4AD1-90A1-F703852954F3}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4E3-4DE3-999B-A04D065401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{7514CBB0-4C4E-44A0-9B7F-BC20D53BAA3E}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4E3-4DE3-999B-A04D065401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{EC8DF842-529C-4233-B34D-B9BCE6B0502A}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4E3-4DE3-999B-A04D065401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{C856F1DD-EF29-41A8-BDED-D2692DE18C96}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4E3-4DE3-999B-A04D065401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c:v>
                </c:pt>
                <c:pt idx="24">
                  <c:v>50.1</c:v>
                </c:pt>
                <c:pt idx="32">
                  <c:v>51.8</c:v>
                </c:pt>
              </c:numCache>
            </c:numRef>
          </c:xVal>
          <c:yVal>
            <c:numRef>
              <c:f>公会計指標分析・財政指標組合せ分析表!$BP$51:$DC$51</c:f>
              <c:numCache>
                <c:formatCode>#,##0.0;"▲ "#,##0.0</c:formatCode>
                <c:ptCount val="40"/>
                <c:pt idx="16">
                  <c:v>133.30000000000001</c:v>
                </c:pt>
                <c:pt idx="24">
                  <c:v>127.3</c:v>
                </c:pt>
                <c:pt idx="32">
                  <c:v>118.1</c:v>
                </c:pt>
              </c:numCache>
            </c:numRef>
          </c:yVal>
          <c:smooth val="0"/>
          <c:extLst>
            <c:ext xmlns:c16="http://schemas.microsoft.com/office/drawing/2014/chart" uri="{C3380CC4-5D6E-409C-BE32-E72D297353CC}">
              <c16:uniqueId val="{00000009-B4E3-4DE3-999B-A04D0654014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{8C29C603-E584-42E5-9EFE-FE85EAA86D63}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4E3-4DE3-999B-A04D065401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{105364D3-77BA-4E89-BBE6-CE8AFF560CD5}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E3-4DE3-999B-A04D065401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{597F04F6-BEE6-4E6C-B7BA-AEB9BEE3D37B}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E3-4DE3-999B-A04D065401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{7B82B0D6-DC27-4CC2-8233-74E33B44CE67}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E3-4DE3-999B-A04D065401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{05E76BA9-BA06-469E-9BAF-E7B415297C55}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E3-4DE3-999B-A04D065401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{A5D39F8B-6ABB-4BEC-B411-71D67060CD6D}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4E3-4DE3-999B-A04D065401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{958146BC-157E-4A25-9D96-71E9B9D01E87}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4E3-4DE3-999B-A04D065401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{649CFCC7-06A5-4828-808D-8A753344E194}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4E3-4DE3-999B-A04D065401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{24DE322C-7D40-48B9-8733-8C0C3CEBF2CE}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4E3-4DE3-999B-A04D065401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B4E3-4DE3-999B-A04D0654014C}"/>
            </c:ext>
          </c:extLst>
        </c:ser>
        <c:dLbls>
          <c:showLegendKey val="0"/>
          <c:showVal val="1"/>
          <c:showCatName val="0"/>
          <c:showSerName val="0"/>
          <c:showPercent val="0"/>
          <c:showBubbleSize val="0"/>
        </c:dLbls>
        <c:axId val="46179840"/>
        <c:axId val="46181760"/>
      </c:scatterChart>
      <c:valAx>
        <c:axId val="46179840"/>
        <c:scaling>
          <c:orientation val="minMax"/>
          <c:max val="56.5"/>
          <c:min val="4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5"/>
          <c:min val="1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{BD86802B-61E8-420E-9E80-FA11A08E7882}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0E-4FCC-AEDB-EF74A7933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{AA10DBC6-8633-4B6E-847F-CCDB1C96CE55}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0E-4FCC-AEDB-EF74A7933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{2F60C703-29F1-4528-AC53-40D49EF40B93}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0E-4FCC-AEDB-EF74A7933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{B4FBE1EE-E6BA-4CD3-B5D0-C230DB4CF7CC}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0E-4FCC-AEDB-EF74A7933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{9C6BEF3D-680A-4FF0-920B-4B39BF1A94DF}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0E-4FCC-AEDB-EF74A793320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{46079C09-2019-4D2A-9895-368B21384659}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0E-4FCC-AEDB-EF74A793320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{15CBEF83-6DF6-454D-9D9F-3F7A2E7CCB9D}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0E-4FCC-AEDB-EF74A793320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{8C45E157-39A9-43B1-83AD-299778581C62}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0E-4FCC-AEDB-EF74A793320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{F991DBD3-DC9B-4572-AC55-A622D6F38462}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0E-4FCC-AEDB-EF74A7933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14.4</c:v>
                </c:pt>
                <c:pt idx="16">
                  <c:v>13.6</c:v>
                </c:pt>
                <c:pt idx="24">
                  <c:v>13.4</c:v>
                </c:pt>
                <c:pt idx="32">
                  <c:v>13.1</c:v>
                </c:pt>
              </c:numCache>
            </c:numRef>
          </c:xVal>
          <c:yVal>
            <c:numRef>
              <c:f>公会計指標分析・財政指標組合せ分析表!$BP$73:$DC$73</c:f>
              <c:numCache>
                <c:formatCode>#,##0.0;"▲ "#,##0.0</c:formatCode>
                <c:ptCount val="40"/>
                <c:pt idx="0">
                  <c:v>153.19999999999999</c:v>
                </c:pt>
                <c:pt idx="8">
                  <c:v>139.6</c:v>
                </c:pt>
                <c:pt idx="16">
                  <c:v>133.30000000000001</c:v>
                </c:pt>
                <c:pt idx="24">
                  <c:v>127.3</c:v>
                </c:pt>
                <c:pt idx="32">
                  <c:v>118.1</c:v>
                </c:pt>
              </c:numCache>
            </c:numRef>
          </c:yVal>
          <c:smooth val="0"/>
          <c:extLst>
            <c:ext xmlns:c16="http://schemas.microsoft.com/office/drawing/2014/chart" uri="{C3380CC4-5D6E-409C-BE32-E72D297353CC}">
              <c16:uniqueId val="{00000009-000E-4FCC-AEDB-EF74A793320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{6C3EC0AE-E196-4ABC-86EB-2F9666420C02}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0E-4FCC-AEDB-EF74A79332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{609D0137-FEC7-4AD3-A948-2438259C58D7}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0E-4FCC-AEDB-EF74A7933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{B5553740-2517-419B-8E3A-7011BE2D7FB6}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0E-4FCC-AEDB-EF74A7933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{39C8018C-90FB-4929-A2CB-6B18CA3172ED}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0E-4FCC-AEDB-EF74A7933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{9A90B18A-0B86-490A-BD5C-B1B3BA0BF086}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0E-4FCC-AEDB-EF74A793320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{C01B2C3C-5428-4703-B87E-B58283BBB0C6}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0E-4FCC-AEDB-EF74A793320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{58133927-5088-480A-8F90-27C98A0C97AE}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0E-4FCC-AEDB-EF74A793320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{6D0DBD3A-2F9D-4B09-ACFB-B80E1517F94A}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0E-4FCC-AEDB-EF74A793320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{1BBCDA93-288B-4B42-9FBF-26070FBB7D61}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0E-4FCC-AEDB-EF74A7933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000E-4FCC-AEDB-EF74A7933209}"/>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3"/>
          <c:min val="1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年度以降は上昇傾向にあり、平成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年度は、地方消費税等の増により分子（基準財政収入額）が増となったものの、分母（基準財政需要額）が国の地域経済・雇用対策費の廃止等の影響により減となった結果、前年度同となった。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127907</xdr:rowOff>
    </xdr:to>
    <xdr:cxnSp macro="">
      <xdr:nvCxnSpPr>
        <xdr:cNvPr id="72" name="直線コネクタ 71"/>
        <xdr:cNvCxnSpPr/>
      </xdr:nvCxnSpPr>
      <xdr:spPr>
        <a:xfrm flipV="1">
          <a:off x="3225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128815</xdr:rowOff>
    </xdr:to>
    <xdr:cxnSp macro="">
      <xdr:nvCxnSpPr>
        <xdr:cNvPr id="75" name="直線コネクタ 74"/>
        <xdr:cNvCxnSpPr/>
      </xdr:nvCxnSpPr>
      <xdr:spPr>
        <a:xfrm flipV="1">
          <a:off x="2336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43</xdr:row>
      <xdr:rowOff>129722</xdr:rowOff>
    </xdr:to>
    <xdr:cxnSp macro="">
      <xdr:nvCxnSpPr>
        <xdr:cNvPr id="78" name="直線コネクタ 77"/>
        <xdr:cNvCxnSpPr/>
      </xdr:nvCxnSpPr>
      <xdr:spPr>
        <a:xfrm flipV="1">
          <a:off x="1447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3" name="テキスト ボックス 92"/>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公債費や補助費の減等により、分子（経常経費充当一般財源等）が減となったものの、臨時財政対策債を含めた実質的な地方交付税の減等により、分母（経常一般財源等総額）が減となったことから、比率は減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109220</xdr:rowOff>
    </xdr:to>
    <xdr:cxnSp macro="">
      <xdr:nvCxnSpPr>
        <xdr:cNvPr id="128" name="直線コネクタ 127"/>
        <xdr:cNvCxnSpPr/>
      </xdr:nvCxnSpPr>
      <xdr:spPr>
        <a:xfrm>
          <a:off x="4114800" y="1110869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135890</xdr:rowOff>
    </xdr:to>
    <xdr:cxnSp macro="">
      <xdr:nvCxnSpPr>
        <xdr:cNvPr id="131" name="直線コネクタ 130"/>
        <xdr:cNvCxnSpPr/>
      </xdr:nvCxnSpPr>
      <xdr:spPr>
        <a:xfrm>
          <a:off x="3225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39370</xdr:rowOff>
    </xdr:to>
    <xdr:cxnSp macro="">
      <xdr:nvCxnSpPr>
        <xdr:cNvPr id="134" name="直線コネクタ 133"/>
        <xdr:cNvCxnSpPr/>
      </xdr:nvCxnSpPr>
      <xdr:spPr>
        <a:xfrm>
          <a:off x="2336800" y="1096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6" name="テキスト ボックス 13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15240</xdr:rowOff>
    </xdr:to>
    <xdr:cxnSp macro="">
      <xdr:nvCxnSpPr>
        <xdr:cNvPr id="137" name="直線コネクタ 136"/>
        <xdr:cNvCxnSpPr/>
      </xdr:nvCxnSpPr>
      <xdr:spPr>
        <a:xfrm flipV="1">
          <a:off x="1447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39" name="テキスト ボックス 138"/>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7" name="楕円 146"/>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48"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49" name="楕円 148"/>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0" name="テキスト ボックス 149"/>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3" name="楕円 152"/>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4" name="テキスト ボックス 153"/>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5" name="楕円 154"/>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6" name="テキスト ボックス 155"/>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人口１人当たり人件費・物件費等決算額については、全国の中でも高い水準にあるが、地理的要因等により内部管理経費等が他団体に比較し多くなる傾向にあるものと考えられる。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青森県行財政改革大綱に基づき、引き続き人件費の適正管理に取り組むほか、組織の見直し、内部コストの抑制及び民間活力の活用などの取組みを推進することとしている。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88275</xdr:rowOff>
    </xdr:from>
    <xdr:to>
      <xdr:col>23</xdr:col>
      <xdr:colOff>133350</xdr:colOff>
      <xdr:row>83</xdr:row>
      <xdr:rowOff>136486</xdr:rowOff>
    </xdr:to>
    <xdr:cxnSp macro="">
      <xdr:nvCxnSpPr>
        <xdr:cNvPr id="187" name="直線コネクタ 186"/>
        <xdr:cNvCxnSpPr/>
      </xdr:nvCxnSpPr>
      <xdr:spPr>
        <a:xfrm>
          <a:off x="4114800" y="14318625"/>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88" name="人件費・物件費等の状況平均値テキスト"/>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150368</xdr:rowOff>
    </xdr:from>
    <xdr:to>
      <xdr:col>19</xdr:col>
      <xdr:colOff>133350</xdr:colOff>
      <xdr:row>83</xdr:row>
      <xdr:rowOff>88275</xdr:rowOff>
    </xdr:to>
    <xdr:cxnSp macro="">
      <xdr:nvCxnSpPr>
        <xdr:cNvPr id="190" name="直線コネクタ 189"/>
        <xdr:cNvCxnSpPr/>
      </xdr:nvCxnSpPr>
      <xdr:spPr>
        <a:xfrm>
          <a:off x="3225800" y="14209268"/>
          <a:ext cx="889000" cy="10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2" name="テキスト ボックス 191"/>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150368</xdr:rowOff>
    </xdr:from>
    <xdr:to>
      <xdr:col>15</xdr:col>
      <xdr:colOff>82550</xdr:colOff>
      <xdr:row>82</xdr:row>
      <xdr:rowOff>153360</xdr:rowOff>
    </xdr:to>
    <xdr:cxnSp macro="">
      <xdr:nvCxnSpPr>
        <xdr:cNvPr id="193" name="直線コネクタ 192"/>
        <xdr:cNvCxnSpPr/>
      </xdr:nvCxnSpPr>
      <xdr:spPr>
        <a:xfrm flipV="1">
          <a:off x="2336800" y="14209268"/>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5" name="テキスト ボックス 194"/>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153360</xdr:rowOff>
    </xdr:from>
    <xdr:to>
      <xdr:col>11</xdr:col>
      <xdr:colOff>31750</xdr:colOff>
      <xdr:row>83</xdr:row>
      <xdr:rowOff>16512</xdr:rowOff>
    </xdr:to>
    <xdr:cxnSp macro="">
      <xdr:nvCxnSpPr>
        <xdr:cNvPr id="196" name="直線コネクタ 195"/>
        <xdr:cNvCxnSpPr/>
      </xdr:nvCxnSpPr>
      <xdr:spPr>
        <a:xfrm flipV="1">
          <a:off x="1447800" y="14212260"/>
          <a:ext cx="8890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198" name="テキスト ボックス 197"/>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85686</xdr:rowOff>
    </xdr:from>
    <xdr:to>
      <xdr:col>23</xdr:col>
      <xdr:colOff>184150</xdr:colOff>
      <xdr:row>84</xdr:row>
      <xdr:rowOff>15836</xdr:rowOff>
    </xdr:to>
    <xdr:sp macro="" textlink="">
      <xdr:nvSpPr>
        <xdr:cNvPr id="206" name="楕円 205"/>
        <xdr:cNvSpPr/>
      </xdr:nvSpPr>
      <xdr:spPr>
        <a:xfrm>
          <a:off x="4902200" y="143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102213</xdr:rowOff>
    </xdr:from>
    <xdr:ext cx="762000" cy="259045"/>
    <xdr:sp macro="" textlink="">
      <xdr:nvSpPr>
        <xdr:cNvPr id="207" name="人件費・物件費等の状況該当値テキスト"/>
        <xdr:cNvSpPr txBox="1"/>
      </xdr:nvSpPr>
      <xdr:spPr>
        <a:xfrm>
          <a:off x="5041900" y="1416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37475</xdr:rowOff>
    </xdr:from>
    <xdr:to>
      <xdr:col>19</xdr:col>
      <xdr:colOff>184150</xdr:colOff>
      <xdr:row>83</xdr:row>
      <xdr:rowOff>139075</xdr:rowOff>
    </xdr:to>
    <xdr:sp macro="" textlink="">
      <xdr:nvSpPr>
        <xdr:cNvPr id="208" name="楕円 207"/>
        <xdr:cNvSpPr/>
      </xdr:nvSpPr>
      <xdr:spPr>
        <a:xfrm>
          <a:off x="4064000" y="14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149252</xdr:rowOff>
    </xdr:from>
    <xdr:ext cx="736600" cy="259045"/>
    <xdr:sp macro="" textlink="">
      <xdr:nvSpPr>
        <xdr:cNvPr id="209" name="テキスト ボックス 208"/>
        <xdr:cNvSpPr txBox="1"/>
      </xdr:nvSpPr>
      <xdr:spPr>
        <a:xfrm>
          <a:off x="3733800" y="1403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99568</xdr:rowOff>
    </xdr:from>
    <xdr:to>
      <xdr:col>15</xdr:col>
      <xdr:colOff>133350</xdr:colOff>
      <xdr:row>83</xdr:row>
      <xdr:rowOff>29718</xdr:rowOff>
    </xdr:to>
    <xdr:sp macro="" textlink="">
      <xdr:nvSpPr>
        <xdr:cNvPr id="210" name="楕円 209"/>
        <xdr:cNvSpPr/>
      </xdr:nvSpPr>
      <xdr:spPr>
        <a:xfrm>
          <a:off x="31750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39895</xdr:rowOff>
    </xdr:from>
    <xdr:ext cx="762000" cy="259045"/>
    <xdr:sp macro="" textlink="">
      <xdr:nvSpPr>
        <xdr:cNvPr id="211" name="テキスト ボックス 210"/>
        <xdr:cNvSpPr txBox="1"/>
      </xdr:nvSpPr>
      <xdr:spPr>
        <a:xfrm>
          <a:off x="2844800" y="139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102560</xdr:rowOff>
    </xdr:from>
    <xdr:to>
      <xdr:col>11</xdr:col>
      <xdr:colOff>82550</xdr:colOff>
      <xdr:row>83</xdr:row>
      <xdr:rowOff>32710</xdr:rowOff>
    </xdr:to>
    <xdr:sp macro="" textlink="">
      <xdr:nvSpPr>
        <xdr:cNvPr id="212" name="楕円 211"/>
        <xdr:cNvSpPr/>
      </xdr:nvSpPr>
      <xdr:spPr>
        <a:xfrm>
          <a:off x="2286000" y="141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42887</xdr:rowOff>
    </xdr:from>
    <xdr:ext cx="762000" cy="259045"/>
    <xdr:sp macro="" textlink="">
      <xdr:nvSpPr>
        <xdr:cNvPr id="213" name="テキスト ボックス 212"/>
        <xdr:cNvSpPr txBox="1"/>
      </xdr:nvSpPr>
      <xdr:spPr>
        <a:xfrm>
          <a:off x="1955800" y="139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137162</xdr:rowOff>
    </xdr:from>
    <xdr:to>
      <xdr:col>7</xdr:col>
      <xdr:colOff>31750</xdr:colOff>
      <xdr:row>83</xdr:row>
      <xdr:rowOff>67312</xdr:rowOff>
    </xdr:to>
    <xdr:sp macro="" textlink="">
      <xdr:nvSpPr>
        <xdr:cNvPr id="214" name="楕円 213"/>
        <xdr:cNvSpPr/>
      </xdr:nvSpPr>
      <xdr:spPr>
        <a:xfrm>
          <a:off x="1397000" y="141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52089</xdr:rowOff>
    </xdr:from>
    <xdr:ext cx="762000" cy="259045"/>
    <xdr:sp macro="" textlink="">
      <xdr:nvSpPr>
        <xdr:cNvPr id="215" name="テキスト ボックス 214"/>
        <xdr:cNvSpPr txBox="1"/>
      </xdr:nvSpPr>
      <xdr:spPr>
        <a:xfrm>
          <a:off x="1066800" y="1428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給与制度や諸手当については、社会経済情勢の変化や人事委員会勧告を踏まえ、適時適切に見直すこととしており、平成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年度からは給与制度の総合的見直しを実施し、ラスパイレス指数も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引き続き、青森県行財政改革大綱に基づき、給与制度や諸手当等について適時適切に見直し、適正化を図ることとしている。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167821</xdr:rowOff>
    </xdr:to>
    <xdr:cxnSp macro="">
      <xdr:nvCxnSpPr>
        <xdr:cNvPr id="249" name="直線コネクタ 248"/>
        <xdr:cNvCxnSpPr/>
      </xdr:nvCxnSpPr>
      <xdr:spPr>
        <a:xfrm flipV="1">
          <a:off x="16179800" y="1422581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30843</xdr:rowOff>
    </xdr:to>
    <xdr:cxnSp macro="">
      <xdr:nvCxnSpPr>
        <xdr:cNvPr id="252" name="直線コネクタ 251"/>
        <xdr:cNvCxnSpPr/>
      </xdr:nvCxnSpPr>
      <xdr:spPr>
        <a:xfrm flipV="1">
          <a:off x="15290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4" name="テキスト ボックス 253"/>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55" name="直線コネクタ 254"/>
        <xdr:cNvCxnSpPr/>
      </xdr:nvCxnSpPr>
      <xdr:spPr>
        <a:xfrm>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58" name="直線コネクタ 257"/>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2" name="テキスト ボックス 261"/>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68" name="楕円 267"/>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69"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0" name="楕円 269"/>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1" name="テキスト ボックス 270"/>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2" name="楕円 271"/>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3" name="テキスト ボックス 272"/>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4" name="楕円 273"/>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5" name="テキスト ボックス 274"/>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6" name="楕円 27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7" name="テキスト ボックス 27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一般行政部門の定員適正化については、平成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1,731</a:t>
          </a:r>
          <a:r>
            <a:rPr kumimoji="1" lang="ja-JP" altLang="en-US" sz="1300">
              <a:latin typeface="ＭＳ Ｐゴシック" panose="020B0600070205080204" pitchFamily="50" charset="-128"/>
              <a:ea typeface="ＭＳ Ｐゴシック" panose="020B0600070205080204" pitchFamily="50" charset="-128"/>
            </a:rPr>
            <a:t>人の削減を行った。引き続き執行体制の簡素化を図るため、新たな定員適正化の数値目標として、平成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年度までの６年間で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人以上の削減を図ることとしており、計画期間６年間で目標を上回る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人の削減を行った。</a:t>
          </a:r>
        </a:p>
        <a:p>
          <a:r>
            <a:rPr kumimoji="1" lang="ja-JP" altLang="en-US" sz="1300">
              <a:latin typeface="ＭＳ Ｐゴシック" panose="020B0600070205080204" pitchFamily="50" charset="-128"/>
              <a:ea typeface="ＭＳ Ｐゴシック" panose="020B0600070205080204" pitchFamily="50" charset="-128"/>
            </a:rPr>
            <a:t>　教育部門及び警察部門も同様に、計画的に定員適正化を進めている。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138666</xdr:rowOff>
    </xdr:from>
    <xdr:to>
      <xdr:col>81</xdr:col>
      <xdr:colOff>44450</xdr:colOff>
      <xdr:row>66</xdr:row>
      <xdr:rowOff>119083</xdr:rowOff>
    </xdr:to>
    <xdr:cxnSp macro="">
      <xdr:nvCxnSpPr>
        <xdr:cNvPr id="303" name="直線コネクタ 302"/>
        <xdr:cNvCxnSpPr/>
      </xdr:nvCxnSpPr>
      <xdr:spPr>
        <a:xfrm flipV="1">
          <a:off x="17018000" y="10425666"/>
          <a:ext cx="0" cy="1009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91160</xdr:rowOff>
    </xdr:from>
    <xdr:ext cx="762000" cy="259045"/>
    <xdr:sp macro="" textlink="">
      <xdr:nvSpPr>
        <xdr:cNvPr id="304" name="定員管理の状況最小値テキスト"/>
        <xdr:cNvSpPr txBox="1"/>
      </xdr:nvSpPr>
      <xdr:spPr>
        <a:xfrm>
          <a:off x="17106900" y="1140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119083</xdr:rowOff>
    </xdr:from>
    <xdr:to>
      <xdr:col>81</xdr:col>
      <xdr:colOff>133350</xdr:colOff>
      <xdr:row>66</xdr:row>
      <xdr:rowOff>119083</xdr:rowOff>
    </xdr:to>
    <xdr:cxnSp macro="">
      <xdr:nvCxnSpPr>
        <xdr:cNvPr id="305" name="直線コネクタ 304"/>
        <xdr:cNvCxnSpPr/>
      </xdr:nvCxnSpPr>
      <xdr:spPr>
        <a:xfrm>
          <a:off x="16929100" y="1143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53593</xdr:rowOff>
    </xdr:from>
    <xdr:ext cx="762000" cy="259045"/>
    <xdr:sp macro="" textlink="">
      <xdr:nvSpPr>
        <xdr:cNvPr id="306" name="定員管理の状況最大値テキスト"/>
        <xdr:cNvSpPr txBox="1"/>
      </xdr:nvSpPr>
      <xdr:spPr>
        <a:xfrm>
          <a:off x="17106900" y="101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138666</xdr:rowOff>
    </xdr:from>
    <xdr:to>
      <xdr:col>81</xdr:col>
      <xdr:colOff>133350</xdr:colOff>
      <xdr:row>60</xdr:row>
      <xdr:rowOff>138666</xdr:rowOff>
    </xdr:to>
    <xdr:cxnSp macro="">
      <xdr:nvCxnSpPr>
        <xdr:cNvPr id="307" name="直線コネクタ 306"/>
        <xdr:cNvCxnSpPr/>
      </xdr:nvCxnSpPr>
      <xdr:spPr>
        <a:xfrm>
          <a:off x="16929100" y="1042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134371</xdr:rowOff>
    </xdr:from>
    <xdr:to>
      <xdr:col>81</xdr:col>
      <xdr:colOff>44450</xdr:colOff>
      <xdr:row>60</xdr:row>
      <xdr:rowOff>138666</xdr:rowOff>
    </xdr:to>
    <xdr:cxnSp macro="">
      <xdr:nvCxnSpPr>
        <xdr:cNvPr id="308" name="直線コネクタ 307"/>
        <xdr:cNvCxnSpPr/>
      </xdr:nvCxnSpPr>
      <xdr:spPr>
        <a:xfrm>
          <a:off x="16179800" y="10421371"/>
          <a:ext cx="8382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101772</xdr:rowOff>
    </xdr:from>
    <xdr:ext cx="762000" cy="259045"/>
    <xdr:sp macro="" textlink="">
      <xdr:nvSpPr>
        <xdr:cNvPr id="309" name="定員管理の状況平均値テキスト"/>
        <xdr:cNvSpPr txBox="1"/>
      </xdr:nvSpPr>
      <xdr:spPr>
        <a:xfrm>
          <a:off x="17106900" y="10731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129695</xdr:rowOff>
    </xdr:from>
    <xdr:to>
      <xdr:col>81</xdr:col>
      <xdr:colOff>95250</xdr:colOff>
      <xdr:row>63</xdr:row>
      <xdr:rowOff>59845</xdr:rowOff>
    </xdr:to>
    <xdr:sp macro="" textlink="">
      <xdr:nvSpPr>
        <xdr:cNvPr id="310" name="フローチャート: 判断 309"/>
        <xdr:cNvSpPr/>
      </xdr:nvSpPr>
      <xdr:spPr>
        <a:xfrm>
          <a:off x="16967200" y="107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120135</xdr:rowOff>
    </xdr:from>
    <xdr:to>
      <xdr:col>77</xdr:col>
      <xdr:colOff>44450</xdr:colOff>
      <xdr:row>60</xdr:row>
      <xdr:rowOff>134371</xdr:rowOff>
    </xdr:to>
    <xdr:cxnSp macro="">
      <xdr:nvCxnSpPr>
        <xdr:cNvPr id="311" name="直線コネクタ 310"/>
        <xdr:cNvCxnSpPr/>
      </xdr:nvCxnSpPr>
      <xdr:spPr>
        <a:xfrm>
          <a:off x="15290800" y="10407135"/>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84958</xdr:rowOff>
    </xdr:from>
    <xdr:to>
      <xdr:col>77</xdr:col>
      <xdr:colOff>95250</xdr:colOff>
      <xdr:row>63</xdr:row>
      <xdr:rowOff>15108</xdr:rowOff>
    </xdr:to>
    <xdr:sp macro="" textlink="">
      <xdr:nvSpPr>
        <xdr:cNvPr id="312" name="フローチャート: 判断 311"/>
        <xdr:cNvSpPr/>
      </xdr:nvSpPr>
      <xdr:spPr>
        <a:xfrm>
          <a:off x="16129000" y="107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171335</xdr:rowOff>
    </xdr:from>
    <xdr:ext cx="736600" cy="259045"/>
    <xdr:sp macro="" textlink="">
      <xdr:nvSpPr>
        <xdr:cNvPr id="313" name="テキスト ボックス 312"/>
        <xdr:cNvSpPr txBox="1"/>
      </xdr:nvSpPr>
      <xdr:spPr>
        <a:xfrm>
          <a:off x="15798800" y="1080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88379</xdr:rowOff>
    </xdr:from>
    <xdr:to>
      <xdr:col>72</xdr:col>
      <xdr:colOff>203200</xdr:colOff>
      <xdr:row>60</xdr:row>
      <xdr:rowOff>120135</xdr:rowOff>
    </xdr:to>
    <xdr:cxnSp macro="">
      <xdr:nvCxnSpPr>
        <xdr:cNvPr id="314" name="直線コネクタ 313"/>
        <xdr:cNvCxnSpPr/>
      </xdr:nvCxnSpPr>
      <xdr:spPr>
        <a:xfrm>
          <a:off x="14401800" y="10375379"/>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80114</xdr:rowOff>
    </xdr:from>
    <xdr:to>
      <xdr:col>73</xdr:col>
      <xdr:colOff>44450</xdr:colOff>
      <xdr:row>62</xdr:row>
      <xdr:rowOff>10264</xdr:rowOff>
    </xdr:to>
    <xdr:sp macro="" textlink="">
      <xdr:nvSpPr>
        <xdr:cNvPr id="315" name="フローチャート: 判断 314"/>
        <xdr:cNvSpPr/>
      </xdr:nvSpPr>
      <xdr:spPr>
        <a:xfrm>
          <a:off x="15240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166491</xdr:rowOff>
    </xdr:from>
    <xdr:ext cx="762000" cy="259045"/>
    <xdr:sp macro="" textlink="">
      <xdr:nvSpPr>
        <xdr:cNvPr id="316" name="テキスト ボックス 315"/>
        <xdr:cNvSpPr txBox="1"/>
      </xdr:nvSpPr>
      <xdr:spPr>
        <a:xfrm>
          <a:off x="14909800" y="106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54983</xdr:rowOff>
    </xdr:from>
    <xdr:to>
      <xdr:col>68</xdr:col>
      <xdr:colOff>152400</xdr:colOff>
      <xdr:row>60</xdr:row>
      <xdr:rowOff>88379</xdr:rowOff>
    </xdr:to>
    <xdr:cxnSp macro="">
      <xdr:nvCxnSpPr>
        <xdr:cNvPr id="317" name="直線コネクタ 316"/>
        <xdr:cNvCxnSpPr/>
      </xdr:nvCxnSpPr>
      <xdr:spPr>
        <a:xfrm>
          <a:off x="13512800" y="10341983"/>
          <a:ext cx="889000" cy="3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145410</xdr:rowOff>
    </xdr:from>
    <xdr:to>
      <xdr:col>68</xdr:col>
      <xdr:colOff>203200</xdr:colOff>
      <xdr:row>62</xdr:row>
      <xdr:rowOff>75560</xdr:rowOff>
    </xdr:to>
    <xdr:sp macro="" textlink="">
      <xdr:nvSpPr>
        <xdr:cNvPr id="318" name="フローチャート: 判断 317"/>
        <xdr:cNvSpPr/>
      </xdr:nvSpPr>
      <xdr:spPr>
        <a:xfrm>
          <a:off x="14351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60337</xdr:rowOff>
    </xdr:from>
    <xdr:ext cx="762000" cy="259045"/>
    <xdr:sp macro="" textlink="">
      <xdr:nvSpPr>
        <xdr:cNvPr id="319" name="テキスト ボックス 318"/>
        <xdr:cNvSpPr txBox="1"/>
      </xdr:nvSpPr>
      <xdr:spPr>
        <a:xfrm>
          <a:off x="14020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106157</xdr:rowOff>
    </xdr:from>
    <xdr:to>
      <xdr:col>64</xdr:col>
      <xdr:colOff>152400</xdr:colOff>
      <xdr:row>61</xdr:row>
      <xdr:rowOff>36307</xdr:rowOff>
    </xdr:to>
    <xdr:sp macro="" textlink="">
      <xdr:nvSpPr>
        <xdr:cNvPr id="320" name="フローチャート: 判断 319"/>
        <xdr:cNvSpPr/>
      </xdr:nvSpPr>
      <xdr:spPr>
        <a:xfrm>
          <a:off x="13462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21084</xdr:rowOff>
    </xdr:from>
    <xdr:ext cx="762000" cy="259045"/>
    <xdr:sp macro="" textlink="">
      <xdr:nvSpPr>
        <xdr:cNvPr id="321" name="テキスト ボックス 320"/>
        <xdr:cNvSpPr txBox="1"/>
      </xdr:nvSpPr>
      <xdr:spPr>
        <a:xfrm>
          <a:off x="13131800" y="104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87866</xdr:rowOff>
    </xdr:from>
    <xdr:to>
      <xdr:col>81</xdr:col>
      <xdr:colOff>95250</xdr:colOff>
      <xdr:row>61</xdr:row>
      <xdr:rowOff>18016</xdr:rowOff>
    </xdr:to>
    <xdr:sp macro="" textlink="">
      <xdr:nvSpPr>
        <xdr:cNvPr id="327" name="楕円 326"/>
        <xdr:cNvSpPr/>
      </xdr:nvSpPr>
      <xdr:spPr>
        <a:xfrm>
          <a:off x="16967200" y="103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9143</xdr:rowOff>
    </xdr:from>
    <xdr:ext cx="762000" cy="259045"/>
    <xdr:sp macro="" textlink="">
      <xdr:nvSpPr>
        <xdr:cNvPr id="328" name="定員管理の状況該当値テキスト"/>
        <xdr:cNvSpPr txBox="1"/>
      </xdr:nvSpPr>
      <xdr:spPr>
        <a:xfrm>
          <a:off x="17106900" y="102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83571</xdr:rowOff>
    </xdr:from>
    <xdr:to>
      <xdr:col>77</xdr:col>
      <xdr:colOff>95250</xdr:colOff>
      <xdr:row>61</xdr:row>
      <xdr:rowOff>13721</xdr:rowOff>
    </xdr:to>
    <xdr:sp macro="" textlink="">
      <xdr:nvSpPr>
        <xdr:cNvPr id="329" name="楕円 328"/>
        <xdr:cNvSpPr/>
      </xdr:nvSpPr>
      <xdr:spPr>
        <a:xfrm>
          <a:off x="16129000" y="103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23898</xdr:rowOff>
    </xdr:from>
    <xdr:ext cx="736600" cy="259045"/>
    <xdr:sp macro="" textlink="">
      <xdr:nvSpPr>
        <xdr:cNvPr id="330" name="テキスト ボックス 329"/>
        <xdr:cNvSpPr txBox="1"/>
      </xdr:nvSpPr>
      <xdr:spPr>
        <a:xfrm>
          <a:off x="15798800" y="1013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69335</xdr:rowOff>
    </xdr:from>
    <xdr:to>
      <xdr:col>73</xdr:col>
      <xdr:colOff>44450</xdr:colOff>
      <xdr:row>60</xdr:row>
      <xdr:rowOff>170935</xdr:rowOff>
    </xdr:to>
    <xdr:sp macro="" textlink="">
      <xdr:nvSpPr>
        <xdr:cNvPr id="331" name="楕円 330"/>
        <xdr:cNvSpPr/>
      </xdr:nvSpPr>
      <xdr:spPr>
        <a:xfrm>
          <a:off x="15240000" y="103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9662</xdr:rowOff>
    </xdr:from>
    <xdr:ext cx="762000" cy="259045"/>
    <xdr:sp macro="" textlink="">
      <xdr:nvSpPr>
        <xdr:cNvPr id="332" name="テキスト ボックス 331"/>
        <xdr:cNvSpPr txBox="1"/>
      </xdr:nvSpPr>
      <xdr:spPr>
        <a:xfrm>
          <a:off x="14909800" y="1012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37579</xdr:rowOff>
    </xdr:from>
    <xdr:to>
      <xdr:col>68</xdr:col>
      <xdr:colOff>203200</xdr:colOff>
      <xdr:row>60</xdr:row>
      <xdr:rowOff>139179</xdr:rowOff>
    </xdr:to>
    <xdr:sp macro="" textlink="">
      <xdr:nvSpPr>
        <xdr:cNvPr id="333" name="楕円 332"/>
        <xdr:cNvSpPr/>
      </xdr:nvSpPr>
      <xdr:spPr>
        <a:xfrm>
          <a:off x="14351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149356</xdr:rowOff>
    </xdr:from>
    <xdr:ext cx="762000" cy="259045"/>
    <xdr:sp macro="" textlink="">
      <xdr:nvSpPr>
        <xdr:cNvPr id="334" name="テキスト ボックス 333"/>
        <xdr:cNvSpPr txBox="1"/>
      </xdr:nvSpPr>
      <xdr:spPr>
        <a:xfrm>
          <a:off x="14020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4183</xdr:rowOff>
    </xdr:from>
    <xdr:to>
      <xdr:col>64</xdr:col>
      <xdr:colOff>152400</xdr:colOff>
      <xdr:row>60</xdr:row>
      <xdr:rowOff>105783</xdr:rowOff>
    </xdr:to>
    <xdr:sp macro="" textlink="">
      <xdr:nvSpPr>
        <xdr:cNvPr id="335" name="楕円 334"/>
        <xdr:cNvSpPr/>
      </xdr:nvSpPr>
      <xdr:spPr>
        <a:xfrm>
          <a:off x="13462000" y="10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115960</xdr:rowOff>
    </xdr:from>
    <xdr:ext cx="762000" cy="259045"/>
    <xdr:sp macro="" textlink="">
      <xdr:nvSpPr>
        <xdr:cNvPr id="336" name="テキスト ボックス 335"/>
        <xdr:cNvSpPr txBox="1"/>
      </xdr:nvSpPr>
      <xdr:spPr>
        <a:xfrm>
          <a:off x="13131800" y="1006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これまでの国の経済対策に呼応した公共事業の追加や北海道・東北新幹線に係る建設負担金などの影響により全国の中では高い水準にあるが、近年は県債の発行抑制や公債費の平準化対策などにより減少傾向にある。</a:t>
          </a:r>
        </a:p>
        <a:p>
          <a:r>
            <a:rPr kumimoji="1" lang="ja-JP" altLang="en-US" sz="1300">
              <a:latin typeface="ＭＳ Ｐゴシック" panose="020B0600070205080204" pitchFamily="50" charset="-128"/>
              <a:ea typeface="ＭＳ Ｐゴシック" panose="020B0600070205080204" pitchFamily="50" charset="-128"/>
            </a:rPr>
            <a:t>　引き続き、県債発行の抑制等による公債費の抑制を図ることとしている。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6" name="直線コネクタ 365"/>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7"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8" name="直線コネクタ 367"/>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9"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0" name="直線コネクタ 369"/>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144235</xdr:rowOff>
    </xdr:from>
    <xdr:to>
      <xdr:col>81</xdr:col>
      <xdr:colOff>44450</xdr:colOff>
      <xdr:row>41</xdr:row>
      <xdr:rowOff>24493</xdr:rowOff>
    </xdr:to>
    <xdr:cxnSp macro="">
      <xdr:nvCxnSpPr>
        <xdr:cNvPr id="371" name="直線コネクタ 370"/>
        <xdr:cNvCxnSpPr/>
      </xdr:nvCxnSpPr>
      <xdr:spPr>
        <a:xfrm flipV="1">
          <a:off x="16179800" y="70022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40112</xdr:rowOff>
    </xdr:from>
    <xdr:ext cx="762000" cy="259045"/>
    <xdr:sp macro="" textlink="">
      <xdr:nvSpPr>
        <xdr:cNvPr id="372" name="公債費負担の状況平均値テキスト"/>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3" name="フローチャート: 判断 372"/>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74" name="直線コネクタ 373"/>
        <xdr:cNvCxnSpPr/>
      </xdr:nvCxnSpPr>
      <xdr:spPr>
        <a:xfrm flipV="1">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5" name="フローチャート: 判断 374"/>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376" name="テキスト ボックス 375"/>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42</xdr:row>
      <xdr:rowOff>25400</xdr:rowOff>
    </xdr:to>
    <xdr:cxnSp macro="">
      <xdr:nvCxnSpPr>
        <xdr:cNvPr id="377" name="直線コネクタ 376"/>
        <xdr:cNvCxnSpPr/>
      </xdr:nvCxnSpPr>
      <xdr:spPr>
        <a:xfrm flipV="1">
          <a:off x="14401800" y="70884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8" name="フローチャート: 判断 377"/>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79" name="テキスト ボックス 378"/>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43</xdr:row>
      <xdr:rowOff>43543</xdr:rowOff>
    </xdr:to>
    <xdr:cxnSp macro="">
      <xdr:nvCxnSpPr>
        <xdr:cNvPr id="380" name="直線コネクタ 379"/>
        <xdr:cNvCxnSpPr/>
      </xdr:nvCxnSpPr>
      <xdr:spPr>
        <a:xfrm flipV="1">
          <a:off x="13512800" y="72263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81" name="フローチャート: 判断 380"/>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34670</xdr:rowOff>
    </xdr:from>
    <xdr:ext cx="762000" cy="259045"/>
    <xdr:sp macro="" textlink="">
      <xdr:nvSpPr>
        <xdr:cNvPr id="382" name="テキスト ボックス 381"/>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3" name="フローチャート: 判断 382"/>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4" name="テキスト ボックス 383"/>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90" name="楕円 389"/>
        <xdr:cNvSpPr/>
      </xdr:nvSpPr>
      <xdr:spPr>
        <a:xfrm>
          <a:off x="16967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65512</xdr:rowOff>
    </xdr:from>
    <xdr:ext cx="762000" cy="259045"/>
    <xdr:sp macro="" textlink="">
      <xdr:nvSpPr>
        <xdr:cNvPr id="391" name="公債費負担の状況該当値テキスト"/>
        <xdr:cNvSpPr txBox="1"/>
      </xdr:nvSpPr>
      <xdr:spPr>
        <a:xfrm>
          <a:off x="17106900" y="69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392" name="楕円 391"/>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393" name="テキスト ボックス 392"/>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394" name="楕円 393"/>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5" name="テキスト ボックス 394"/>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6" name="楕円 39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7" name="テキスト ボックス 39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164193</xdr:rowOff>
    </xdr:from>
    <xdr:to>
      <xdr:col>64</xdr:col>
      <xdr:colOff>152400</xdr:colOff>
      <xdr:row>43</xdr:row>
      <xdr:rowOff>94343</xdr:rowOff>
    </xdr:to>
    <xdr:sp macro="" textlink="">
      <xdr:nvSpPr>
        <xdr:cNvPr id="398" name="楕円 397"/>
        <xdr:cNvSpPr/>
      </xdr:nvSpPr>
      <xdr:spPr>
        <a:xfrm>
          <a:off x="13462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104520</xdr:rowOff>
    </xdr:from>
    <xdr:ext cx="762000" cy="259045"/>
    <xdr:sp macro="" textlink="">
      <xdr:nvSpPr>
        <xdr:cNvPr id="399" name="テキスト ボックス 398"/>
        <xdr:cNvSpPr txBox="1"/>
      </xdr:nvSpPr>
      <xdr:spPr>
        <a:xfrm>
          <a:off x="13131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分母（標準的な一般財源収入）が減となったものの、分子（公債費、退職手当等将来的に県が負担する額の合計額）がそれ以上に減となったことにより、類似団体の中でも上位の水準にあ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引き続き、青森県行財政改革大綱に基づき、県債の新規発行の抑制等により、県債残高の圧縮等将来負担額の減少に努めることとしている。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4" name="直線コネクタ 423"/>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5"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6" name="直線コネクタ 425"/>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7"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8" name="直線コネクタ 427"/>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106401</xdr:rowOff>
    </xdr:from>
    <xdr:to>
      <xdr:col>81</xdr:col>
      <xdr:colOff>44450</xdr:colOff>
      <xdr:row>17</xdr:row>
      <xdr:rowOff>150800</xdr:rowOff>
    </xdr:to>
    <xdr:cxnSp macro="">
      <xdr:nvCxnSpPr>
        <xdr:cNvPr id="429" name="直線コネクタ 428"/>
        <xdr:cNvCxnSpPr/>
      </xdr:nvCxnSpPr>
      <xdr:spPr>
        <a:xfrm flipV="1">
          <a:off x="16179800" y="3021051"/>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115866</xdr:rowOff>
    </xdr:from>
    <xdr:ext cx="762000" cy="259045"/>
    <xdr:sp macro="" textlink="">
      <xdr:nvSpPr>
        <xdr:cNvPr id="430" name="将来負担の状況平均値テキスト"/>
        <xdr:cNvSpPr txBox="1"/>
      </xdr:nvSpPr>
      <xdr:spPr>
        <a:xfrm>
          <a:off x="17106900" y="3201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31" name="フローチャート: 判断 430"/>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150800</xdr:rowOff>
    </xdr:from>
    <xdr:to>
      <xdr:col>77</xdr:col>
      <xdr:colOff>44450</xdr:colOff>
      <xdr:row>18</xdr:row>
      <xdr:rowOff>8306</xdr:rowOff>
    </xdr:to>
    <xdr:cxnSp macro="">
      <xdr:nvCxnSpPr>
        <xdr:cNvPr id="432" name="直線コネクタ 431"/>
        <xdr:cNvCxnSpPr/>
      </xdr:nvCxnSpPr>
      <xdr:spPr>
        <a:xfrm flipV="1">
          <a:off x="15290800" y="30654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8306</xdr:rowOff>
    </xdr:from>
    <xdr:to>
      <xdr:col>72</xdr:col>
      <xdr:colOff>203200</xdr:colOff>
      <xdr:row>18</xdr:row>
      <xdr:rowOff>38710</xdr:rowOff>
    </xdr:to>
    <xdr:cxnSp macro="">
      <xdr:nvCxnSpPr>
        <xdr:cNvPr id="435" name="直線コネクタ 434"/>
        <xdr:cNvCxnSpPr/>
      </xdr:nvCxnSpPr>
      <xdr:spPr>
        <a:xfrm flipV="1">
          <a:off x="14401800" y="309440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6" name="フローチャート: 判断 435"/>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71746</xdr:rowOff>
    </xdr:from>
    <xdr:ext cx="762000" cy="259045"/>
    <xdr:sp macro="" textlink="">
      <xdr:nvSpPr>
        <xdr:cNvPr id="437" name="テキスト ボックス 436"/>
        <xdr:cNvSpPr txBox="1"/>
      </xdr:nvSpPr>
      <xdr:spPr>
        <a:xfrm>
          <a:off x="14909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38710</xdr:rowOff>
    </xdr:from>
    <xdr:to>
      <xdr:col>68</xdr:col>
      <xdr:colOff>152400</xdr:colOff>
      <xdr:row>18</xdr:row>
      <xdr:rowOff>104343</xdr:rowOff>
    </xdr:to>
    <xdr:cxnSp macro="">
      <xdr:nvCxnSpPr>
        <xdr:cNvPr id="438" name="直線コネクタ 437"/>
        <xdr:cNvCxnSpPr/>
      </xdr:nvCxnSpPr>
      <xdr:spPr>
        <a:xfrm flipV="1">
          <a:off x="13512800" y="3124810"/>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9" name="フローチャート: 判断 438"/>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45204</xdr:rowOff>
    </xdr:from>
    <xdr:ext cx="762000" cy="259045"/>
    <xdr:sp macro="" textlink="">
      <xdr:nvSpPr>
        <xdr:cNvPr id="440" name="テキスト ボックス 439"/>
        <xdr:cNvSpPr txBox="1"/>
      </xdr:nvSpPr>
      <xdr:spPr>
        <a:xfrm>
          <a:off x="14020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41" name="フローチャート: 判断 440"/>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2" name="テキスト ボックス 441"/>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55601</xdr:rowOff>
    </xdr:from>
    <xdr:to>
      <xdr:col>81</xdr:col>
      <xdr:colOff>95250</xdr:colOff>
      <xdr:row>17</xdr:row>
      <xdr:rowOff>157201</xdr:rowOff>
    </xdr:to>
    <xdr:sp macro="" textlink="">
      <xdr:nvSpPr>
        <xdr:cNvPr id="448" name="楕円 447"/>
        <xdr:cNvSpPr/>
      </xdr:nvSpPr>
      <xdr:spPr>
        <a:xfrm>
          <a:off x="16967200" y="2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72128</xdr:rowOff>
    </xdr:from>
    <xdr:ext cx="762000" cy="259045"/>
    <xdr:sp macro="" textlink="">
      <xdr:nvSpPr>
        <xdr:cNvPr id="449" name="将来負担の状況該当値テキスト"/>
        <xdr:cNvSpPr txBox="1"/>
      </xdr:nvSpPr>
      <xdr:spPr>
        <a:xfrm>
          <a:off x="17106900" y="28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100000</xdr:rowOff>
    </xdr:from>
    <xdr:to>
      <xdr:col>77</xdr:col>
      <xdr:colOff>95250</xdr:colOff>
      <xdr:row>18</xdr:row>
      <xdr:rowOff>30150</xdr:rowOff>
    </xdr:to>
    <xdr:sp macro="" textlink="">
      <xdr:nvSpPr>
        <xdr:cNvPr id="450" name="楕円 449"/>
        <xdr:cNvSpPr/>
      </xdr:nvSpPr>
      <xdr:spPr>
        <a:xfrm>
          <a:off x="16129000" y="3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40327</xdr:rowOff>
    </xdr:from>
    <xdr:ext cx="736600" cy="259045"/>
    <xdr:sp macro="" textlink="">
      <xdr:nvSpPr>
        <xdr:cNvPr id="451" name="テキスト ボックス 450"/>
        <xdr:cNvSpPr txBox="1"/>
      </xdr:nvSpPr>
      <xdr:spPr>
        <a:xfrm>
          <a:off x="15798800" y="27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128956</xdr:rowOff>
    </xdr:from>
    <xdr:to>
      <xdr:col>73</xdr:col>
      <xdr:colOff>44450</xdr:colOff>
      <xdr:row>18</xdr:row>
      <xdr:rowOff>59106</xdr:rowOff>
    </xdr:to>
    <xdr:sp macro="" textlink="">
      <xdr:nvSpPr>
        <xdr:cNvPr id="452" name="楕円 451"/>
        <xdr:cNvSpPr/>
      </xdr:nvSpPr>
      <xdr:spPr>
        <a:xfrm>
          <a:off x="15240000" y="304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69283</xdr:rowOff>
    </xdr:from>
    <xdr:ext cx="762000" cy="259045"/>
    <xdr:sp macro="" textlink="">
      <xdr:nvSpPr>
        <xdr:cNvPr id="453" name="テキスト ボックス 452"/>
        <xdr:cNvSpPr txBox="1"/>
      </xdr:nvSpPr>
      <xdr:spPr>
        <a:xfrm>
          <a:off x="14909800" y="281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159360</xdr:rowOff>
    </xdr:from>
    <xdr:to>
      <xdr:col>68</xdr:col>
      <xdr:colOff>203200</xdr:colOff>
      <xdr:row>18</xdr:row>
      <xdr:rowOff>89510</xdr:rowOff>
    </xdr:to>
    <xdr:sp macro="" textlink="">
      <xdr:nvSpPr>
        <xdr:cNvPr id="454" name="楕円 453"/>
        <xdr:cNvSpPr/>
      </xdr:nvSpPr>
      <xdr:spPr>
        <a:xfrm>
          <a:off x="14351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99687</xdr:rowOff>
    </xdr:from>
    <xdr:ext cx="762000" cy="259045"/>
    <xdr:sp macro="" textlink="">
      <xdr:nvSpPr>
        <xdr:cNvPr id="455" name="テキスト ボックス 454"/>
        <xdr:cNvSpPr txBox="1"/>
      </xdr:nvSpPr>
      <xdr:spPr>
        <a:xfrm>
          <a:off x="14020800" y="2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53543</xdr:rowOff>
    </xdr:from>
    <xdr:to>
      <xdr:col>64</xdr:col>
      <xdr:colOff>152400</xdr:colOff>
      <xdr:row>18</xdr:row>
      <xdr:rowOff>155143</xdr:rowOff>
    </xdr:to>
    <xdr:sp macro="" textlink="">
      <xdr:nvSpPr>
        <xdr:cNvPr id="456" name="楕円 455"/>
        <xdr:cNvSpPr/>
      </xdr:nvSpPr>
      <xdr:spPr>
        <a:xfrm>
          <a:off x="13462000" y="31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165320</xdr:rowOff>
    </xdr:from>
    <xdr:ext cx="762000" cy="259045"/>
    <xdr:sp macro="" textlink="">
      <xdr:nvSpPr>
        <xdr:cNvPr id="457" name="テキスト ボックス 456"/>
        <xdr:cNvSpPr txBox="1"/>
      </xdr:nvSpPr>
      <xdr:spPr>
        <a:xfrm>
          <a:off x="13131800" y="290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青森県行財政改革大綱に基づき、引き続き職員給与・職員数の適正化等に取り組むこととしている。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107950</xdr:rowOff>
    </xdr:from>
    <xdr:to>
      <xdr:col>24</xdr:col>
      <xdr:colOff>25400</xdr:colOff>
      <xdr:row>41</xdr:row>
      <xdr:rowOff>69850</xdr:rowOff>
    </xdr:to>
    <xdr:cxnSp macro="">
      <xdr:nvCxnSpPr>
        <xdr:cNvPr id="60" name="直線コネクタ 59"/>
        <xdr:cNvCxnSpPr/>
      </xdr:nvCxnSpPr>
      <xdr:spPr>
        <a:xfrm flipV="1">
          <a:off x="4826000" y="59372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1"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2" name="直線コネクタ 61"/>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762000" cy="259045"/>
    <xdr:sp macro="" textlink="">
      <xdr:nvSpPr>
        <xdr:cNvPr id="63" name="人件費最大値テキスト"/>
        <xdr:cNvSpPr txBox="1"/>
      </xdr:nvSpPr>
      <xdr:spPr>
        <a:xfrm>
          <a:off x="4914900" y="568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107950</xdr:rowOff>
    </xdr:from>
    <xdr:to>
      <xdr:col>24</xdr:col>
      <xdr:colOff>114300</xdr:colOff>
      <xdr:row>34</xdr:row>
      <xdr:rowOff>107950</xdr:rowOff>
    </xdr:to>
    <xdr:cxnSp macro="">
      <xdr:nvCxnSpPr>
        <xdr:cNvPr id="64" name="直線コネクタ 63"/>
        <xdr:cNvCxnSpPr/>
      </xdr:nvCxnSpPr>
      <xdr:spPr>
        <a:xfrm>
          <a:off x="4737100" y="593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146050</xdr:rowOff>
    </xdr:to>
    <xdr:cxnSp macro="">
      <xdr:nvCxnSpPr>
        <xdr:cNvPr id="65" name="直線コネクタ 64"/>
        <xdr:cNvCxnSpPr/>
      </xdr:nvCxnSpPr>
      <xdr:spPr>
        <a:xfrm>
          <a:off x="3987800" y="588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48277</xdr:rowOff>
    </xdr:from>
    <xdr:ext cx="762000" cy="259045"/>
    <xdr:sp macro="" textlink="">
      <xdr:nvSpPr>
        <xdr:cNvPr id="66" name="人件費平均値テキスト"/>
        <xdr:cNvSpPr txBox="1"/>
      </xdr:nvSpPr>
      <xdr:spPr>
        <a:xfrm>
          <a:off x="4914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67" name="フローチャート: 判断 66"/>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107950</xdr:rowOff>
    </xdr:to>
    <xdr:cxnSp macro="">
      <xdr:nvCxnSpPr>
        <xdr:cNvPr id="68" name="直線コネクタ 67"/>
        <xdr:cNvCxnSpPr/>
      </xdr:nvCxnSpPr>
      <xdr:spPr>
        <a:xfrm flipV="1">
          <a:off x="3098800" y="588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34</xdr:row>
      <xdr:rowOff>127000</xdr:rowOff>
    </xdr:to>
    <xdr:cxnSp macro="">
      <xdr:nvCxnSpPr>
        <xdr:cNvPr id="71" name="直線コネクタ 70"/>
        <xdr:cNvCxnSpPr/>
      </xdr:nvCxnSpPr>
      <xdr:spPr>
        <a:xfrm flipV="1">
          <a:off x="2209800" y="593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69850</xdr:rowOff>
    </xdr:to>
    <xdr:cxnSp macro="">
      <xdr:nvCxnSpPr>
        <xdr:cNvPr id="74" name="直線コネクタ 73"/>
        <xdr:cNvCxnSpPr/>
      </xdr:nvCxnSpPr>
      <xdr:spPr>
        <a:xfrm flipV="1">
          <a:off x="1320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5" name="フローチャート: 判断 74"/>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6" name="テキスト ボックス 75"/>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77" name="フローチャート: 判断 76"/>
        <xdr:cNvSpPr/>
      </xdr:nvSpPr>
      <xdr:spPr>
        <a:xfrm>
          <a:off x="1270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78" name="テキスト ボックス 77"/>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95250</xdr:rowOff>
    </xdr:from>
    <xdr:to>
      <xdr:col>24</xdr:col>
      <xdr:colOff>76200</xdr:colOff>
      <xdr:row>35</xdr:row>
      <xdr:rowOff>25400</xdr:rowOff>
    </xdr:to>
    <xdr:sp macro="" textlink="">
      <xdr:nvSpPr>
        <xdr:cNvPr id="84" name="楕円 83"/>
        <xdr:cNvSpPr/>
      </xdr:nvSpPr>
      <xdr:spPr>
        <a:xfrm>
          <a:off x="4775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3827</xdr:rowOff>
    </xdr:from>
    <xdr:ext cx="762000" cy="259045"/>
    <xdr:sp macro="" textlink="">
      <xdr:nvSpPr>
        <xdr:cNvPr id="85" name="人件費該当値テキスト"/>
        <xdr:cNvSpPr txBox="1"/>
      </xdr:nvSpPr>
      <xdr:spPr>
        <a:xfrm>
          <a:off x="49149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6" name="楕円 85"/>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7" name="テキスト ボックス 86"/>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88" name="楕円 87"/>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89" name="テキスト ボックス 88"/>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0" name="楕円 89"/>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1" name="テキスト ボックス 90"/>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2" name="楕円 91"/>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3" name="テキスト ボックス 9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今後も、優先度を踏まえた施策の重点化に取り組むとともに、青森県行財政改革大綱に基づく、組織の見直し、内部コストの抑制などの取組みを推進することとしている。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9" name="直線コネクタ 118"/>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165100</xdr:rowOff>
    </xdr:from>
    <xdr:to>
      <xdr:col>82</xdr:col>
      <xdr:colOff>107950</xdr:colOff>
      <xdr:row>21</xdr:row>
      <xdr:rowOff>69850</xdr:rowOff>
    </xdr:to>
    <xdr:cxnSp macro="">
      <xdr:nvCxnSpPr>
        <xdr:cNvPr id="124" name="直線コネクタ 123"/>
        <xdr:cNvCxnSpPr/>
      </xdr:nvCxnSpPr>
      <xdr:spPr>
        <a:xfrm>
          <a:off x="15671800" y="359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5"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165100</xdr:rowOff>
    </xdr:from>
    <xdr:to>
      <xdr:col>78</xdr:col>
      <xdr:colOff>69850</xdr:colOff>
      <xdr:row>20</xdr:row>
      <xdr:rowOff>165100</xdr:rowOff>
    </xdr:to>
    <xdr:cxnSp macro="">
      <xdr:nvCxnSpPr>
        <xdr:cNvPr id="127" name="直線コネクタ 126"/>
        <xdr:cNvCxnSpPr/>
      </xdr:nvCxnSpPr>
      <xdr:spPr>
        <a:xfrm>
          <a:off x="14782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20</xdr:row>
      <xdr:rowOff>165100</xdr:rowOff>
    </xdr:to>
    <xdr:cxnSp macro="">
      <xdr:nvCxnSpPr>
        <xdr:cNvPr id="130" name="直線コネクタ 129"/>
        <xdr:cNvCxnSpPr/>
      </xdr:nvCxnSpPr>
      <xdr:spPr>
        <a:xfrm>
          <a:off x="13893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2" name="テキスト ボックス 131"/>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165100</xdr:rowOff>
    </xdr:from>
    <xdr:to>
      <xdr:col>69</xdr:col>
      <xdr:colOff>92075</xdr:colOff>
      <xdr:row>20</xdr:row>
      <xdr:rowOff>165100</xdr:rowOff>
    </xdr:to>
    <xdr:cxnSp macro="">
      <xdr:nvCxnSpPr>
        <xdr:cNvPr id="133" name="直線コネクタ 132"/>
        <xdr:cNvCxnSpPr/>
      </xdr:nvCxnSpPr>
      <xdr:spPr>
        <a:xfrm>
          <a:off x="13004800" y="359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6" name="フローチャート: 判断 135"/>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7" name="テキスト ボックス 136"/>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3" name="楕円 142"/>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4"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45" name="楕円 144"/>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46" name="テキスト ボックス 145"/>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7" name="楕円 146"/>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48" name="テキスト ボックス 147"/>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49" name="楕円 148"/>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0" name="テキスト ボックス 149"/>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1" name="楕円 150"/>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2" name="テキスト ボックス 151"/>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年度は前年度同となった。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6" name="直線コネクタ 175"/>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58420</xdr:rowOff>
    </xdr:to>
    <xdr:cxnSp macro="">
      <xdr:nvCxnSpPr>
        <xdr:cNvPr id="181" name="直線コネクタ 180"/>
        <xdr:cNvCxnSpPr/>
      </xdr:nvCxnSpPr>
      <xdr:spPr>
        <a:xfrm>
          <a:off x="3987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58420</xdr:rowOff>
    </xdr:to>
    <xdr:cxnSp macro="">
      <xdr:nvCxnSpPr>
        <xdr:cNvPr id="184" name="直線コネクタ 183"/>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87" name="直線コネクタ 186"/>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8" name="フローチャート: 判断 187"/>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9" name="テキスト ボックス 188"/>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90" name="直線コネクタ 189"/>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2" name="テキスト ボックス 19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1"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2" name="楕円 201"/>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3" name="テキスト ボックス 202"/>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4" name="楕円 203"/>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05" name="テキスト ボックス 204"/>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6" name="楕円 205"/>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7" name="テキスト ボックス 206"/>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9" name="テキスト ボックス 208"/>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その他に係る経常収支比率について、本県は広大な面積に加え、積雪寒冷地であることから、除雪費等が他団体に比較し多くなる傾向にあるものと考えられる。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年度から国民健康保険関連経費が事業会計への繰出金に移行したことにより、全国的に増加している。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4" name="直線コネクタ 233"/>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6" name="直線コネクタ 23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57</xdr:row>
      <xdr:rowOff>50800</xdr:rowOff>
    </xdr:to>
    <xdr:cxnSp macro="">
      <xdr:nvCxnSpPr>
        <xdr:cNvPr id="239" name="直線コネクタ 238"/>
        <xdr:cNvCxnSpPr/>
      </xdr:nvCxnSpPr>
      <xdr:spPr>
        <a:xfrm>
          <a:off x="15671800" y="94424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16527</xdr:rowOff>
    </xdr:from>
    <xdr:ext cx="762000" cy="259045"/>
    <xdr:sp macro="" textlink="">
      <xdr:nvSpPr>
        <xdr:cNvPr id="240" name="その他平均値テキスト"/>
        <xdr:cNvSpPr txBox="1"/>
      </xdr:nvSpPr>
      <xdr:spPr>
        <a:xfrm>
          <a:off x="16598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41" name="フローチャート: 判断 240"/>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12700</xdr:rowOff>
    </xdr:to>
    <xdr:cxnSp macro="">
      <xdr:nvCxnSpPr>
        <xdr:cNvPr id="242" name="直線コネクタ 241"/>
        <xdr:cNvCxnSpPr/>
      </xdr:nvCxnSpPr>
      <xdr:spPr>
        <a:xfrm>
          <a:off x="14782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3" name="フローチャート: 判断 242"/>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44" name="テキスト ボックス 243"/>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69850</xdr:rowOff>
    </xdr:from>
    <xdr:to>
      <xdr:col>73</xdr:col>
      <xdr:colOff>180975</xdr:colOff>
      <xdr:row>54</xdr:row>
      <xdr:rowOff>107950</xdr:rowOff>
    </xdr:to>
    <xdr:cxnSp macro="">
      <xdr:nvCxnSpPr>
        <xdr:cNvPr id="245" name="直線コネクタ 244"/>
        <xdr:cNvCxnSpPr/>
      </xdr:nvCxnSpPr>
      <xdr:spPr>
        <a:xfrm>
          <a:off x="13893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6" name="フローチャート: 判断 245"/>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7" name="テキスト ボックス 246"/>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54</xdr:row>
      <xdr:rowOff>127000</xdr:rowOff>
    </xdr:to>
    <xdr:cxnSp macro="">
      <xdr:nvCxnSpPr>
        <xdr:cNvPr id="248" name="直線コネクタ 247"/>
        <xdr:cNvCxnSpPr/>
      </xdr:nvCxnSpPr>
      <xdr:spPr>
        <a:xfrm flipV="1">
          <a:off x="13004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9" name="フローチャート: 判断 248"/>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50" name="テキスト ボックス 249"/>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51" name="フローチャート: 判断 250"/>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52" name="テキスト ボックス 251"/>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58" name="楕円 257"/>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143527</xdr:rowOff>
    </xdr:from>
    <xdr:ext cx="762000" cy="259045"/>
    <xdr:sp macro="" textlink="">
      <xdr:nvSpPr>
        <xdr:cNvPr id="259" name="その他該当値テキスト"/>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60" name="楕円 259"/>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48277</xdr:rowOff>
    </xdr:from>
    <xdr:ext cx="736600" cy="259045"/>
    <xdr:sp macro="" textlink="">
      <xdr:nvSpPr>
        <xdr:cNvPr id="261" name="テキスト ボックス 260"/>
        <xdr:cNvSpPr txBox="1"/>
      </xdr:nvSpPr>
      <xdr:spPr>
        <a:xfrm>
          <a:off x="15290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62" name="楕円 261"/>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63" name="テキスト ボックス 262"/>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19050</xdr:rowOff>
    </xdr:from>
    <xdr:to>
      <xdr:col>69</xdr:col>
      <xdr:colOff>142875</xdr:colOff>
      <xdr:row>54</xdr:row>
      <xdr:rowOff>120650</xdr:rowOff>
    </xdr:to>
    <xdr:sp macro="" textlink="">
      <xdr:nvSpPr>
        <xdr:cNvPr id="264" name="楕円 263"/>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65" name="テキスト ボックス 264"/>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6" name="楕円 26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7" name="テキスト ボックス 266"/>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年度から国民健康保険関連経費が事業会計への繰出金に移行したことにより、全国的に減少している。</a:t>
          </a:r>
        </a:p>
        <a:p>
          <a:r>
            <a:rPr kumimoji="1" lang="ja-JP" altLang="en-US" sz="1300">
              <a:latin typeface="ＭＳ Ｐゴシック" panose="020B0600070205080204" pitchFamily="50" charset="-128"/>
              <a:ea typeface="ＭＳ Ｐゴシック" panose="020B0600070205080204" pitchFamily="50" charset="-128"/>
            </a:rPr>
            <a:t>　引き続き、毎年度の予算編成において、更なる事務事業の見直しを行うこととしている。</a:t>
          </a:r>
        </a:p>
      </xdr:txBody>
    </xdr:sp>
    <xdr:clientData/>
  </xdr:twoCellAnchor>
  <xdr:oneCellAnchor>
    <xdr:from>
      <xdr:col>62</xdr:col>
      <xdr:colOff>6350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0" name="直線コネクタ 27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1" name="テキスト ボックス 280"/>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2" name="直線コネクタ 28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3" name="テキスト ボックス 282"/>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4" name="直線コネクタ 28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5" name="テキスト ボックス 284"/>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6" name="直線コネクタ 28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7" name="テキスト ボックス 286"/>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81280</xdr:rowOff>
    </xdr:to>
    <xdr:cxnSp macro="">
      <xdr:nvCxnSpPr>
        <xdr:cNvPr id="291" name="直線コネクタ 290"/>
        <xdr:cNvCxnSpPr/>
      </xdr:nvCxnSpPr>
      <xdr:spPr>
        <a:xfrm flipV="1">
          <a:off x="16510000" y="58877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2"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3" name="直線コネクタ 292"/>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4"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5" name="直線コネクタ 294"/>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40</xdr:row>
      <xdr:rowOff>58420</xdr:rowOff>
    </xdr:to>
    <xdr:cxnSp macro="">
      <xdr:nvCxnSpPr>
        <xdr:cNvPr id="296" name="直線コネクタ 295"/>
        <xdr:cNvCxnSpPr/>
      </xdr:nvCxnSpPr>
      <xdr:spPr>
        <a:xfrm flipV="1">
          <a:off x="15671800" y="643636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48277</xdr:rowOff>
    </xdr:from>
    <xdr:ext cx="762000" cy="259045"/>
    <xdr:sp macro="" textlink="">
      <xdr:nvSpPr>
        <xdr:cNvPr id="297" name="補助費等平均値テキスト"/>
        <xdr:cNvSpPr txBox="1"/>
      </xdr:nvSpPr>
      <xdr:spPr>
        <a:xfrm>
          <a:off x="16598900" y="656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298" name="フローチャート: 判断 297"/>
        <xdr:cNvSpPr/>
      </xdr:nvSpPr>
      <xdr:spPr>
        <a:xfrm>
          <a:off x="16459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58420</xdr:rowOff>
    </xdr:to>
    <xdr:cxnSp macro="">
      <xdr:nvCxnSpPr>
        <xdr:cNvPr id="299" name="直線コネクタ 298"/>
        <xdr:cNvCxnSpPr/>
      </xdr:nvCxnSpPr>
      <xdr:spPr>
        <a:xfrm>
          <a:off x="14782800" y="6756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41</xdr:row>
      <xdr:rowOff>41910</xdr:rowOff>
    </xdr:from>
    <xdr:to>
      <xdr:col>78</xdr:col>
      <xdr:colOff>120650</xdr:colOff>
      <xdr:row>41</xdr:row>
      <xdr:rowOff>143510</xdr:rowOff>
    </xdr:to>
    <xdr:sp macro="" textlink="">
      <xdr:nvSpPr>
        <xdr:cNvPr id="300" name="フローチャート: 判断 299"/>
        <xdr:cNvSpPr/>
      </xdr:nvSpPr>
      <xdr:spPr>
        <a:xfrm>
          <a:off x="15621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128287</xdr:rowOff>
    </xdr:from>
    <xdr:ext cx="736600" cy="259045"/>
    <xdr:sp macro="" textlink="">
      <xdr:nvSpPr>
        <xdr:cNvPr id="301" name="テキスト ボックス 300"/>
        <xdr:cNvSpPr txBox="1"/>
      </xdr:nvSpPr>
      <xdr:spPr>
        <a:xfrm>
          <a:off x="15290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39</xdr:row>
      <xdr:rowOff>69850</xdr:rowOff>
    </xdr:to>
    <xdr:cxnSp macro="">
      <xdr:nvCxnSpPr>
        <xdr:cNvPr id="302" name="直線コネクタ 301"/>
        <xdr:cNvCxnSpPr/>
      </xdr:nvCxnSpPr>
      <xdr:spPr>
        <a:xfrm>
          <a:off x="13893800" y="65506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53340</xdr:rowOff>
    </xdr:from>
    <xdr:to>
      <xdr:col>74</xdr:col>
      <xdr:colOff>31750</xdr:colOff>
      <xdr:row>40</xdr:row>
      <xdr:rowOff>154940</xdr:rowOff>
    </xdr:to>
    <xdr:sp macro="" textlink="">
      <xdr:nvSpPr>
        <xdr:cNvPr id="303" name="フローチャート: 判断 302"/>
        <xdr:cNvSpPr/>
      </xdr:nvSpPr>
      <xdr:spPr>
        <a:xfrm>
          <a:off x="14732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04" name="テキスト ボックス 303"/>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38</xdr:row>
      <xdr:rowOff>35560</xdr:rowOff>
    </xdr:to>
    <xdr:cxnSp macro="">
      <xdr:nvCxnSpPr>
        <xdr:cNvPr id="305" name="直線コネクタ 304"/>
        <xdr:cNvCxnSpPr/>
      </xdr:nvCxnSpPr>
      <xdr:spPr>
        <a:xfrm>
          <a:off x="13004800" y="62534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87630</xdr:rowOff>
    </xdr:from>
    <xdr:to>
      <xdr:col>69</xdr:col>
      <xdr:colOff>142875</xdr:colOff>
      <xdr:row>40</xdr:row>
      <xdr:rowOff>17780</xdr:rowOff>
    </xdr:to>
    <xdr:sp macro="" textlink="">
      <xdr:nvSpPr>
        <xdr:cNvPr id="306" name="フローチャート: 判断 305"/>
        <xdr:cNvSpPr/>
      </xdr:nvSpPr>
      <xdr:spPr>
        <a:xfrm>
          <a:off x="13843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07" name="テキスト ボックス 306"/>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08" name="フローチャート: 判断 307"/>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09" name="テキスト ボックス 308"/>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5" name="楕円 314"/>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16" name="補助費等該当値テキスト"/>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17" name="楕円 316"/>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119397</xdr:rowOff>
    </xdr:from>
    <xdr:ext cx="736600" cy="259045"/>
    <xdr:sp macro="" textlink="">
      <xdr:nvSpPr>
        <xdr:cNvPr id="318" name="テキスト ボックス 317"/>
        <xdr:cNvSpPr txBox="1"/>
      </xdr:nvSpPr>
      <xdr:spPr>
        <a:xfrm>
          <a:off x="15290800" y="663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19" name="楕円 318"/>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130827</xdr:rowOff>
    </xdr:from>
    <xdr:ext cx="762000" cy="259045"/>
    <xdr:sp macro="" textlink="">
      <xdr:nvSpPr>
        <xdr:cNvPr id="320" name="テキスト ボックス 319"/>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1" name="楕円 320"/>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96537</xdr:rowOff>
    </xdr:from>
    <xdr:ext cx="762000" cy="259045"/>
    <xdr:sp macro="" textlink="">
      <xdr:nvSpPr>
        <xdr:cNvPr id="322" name="テキスト ボックス 321"/>
        <xdr:cNvSpPr txBox="1"/>
      </xdr:nvSpPr>
      <xdr:spPr>
        <a:xfrm>
          <a:off x="13512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3" name="楕円 322"/>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4" name="テキスト ボックス 323"/>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これまでの国の経済対策に呼応した公共事業の追加や北海道・東北新幹線に係る建設負担金等を含む県単独事業費が高い水準で推移してき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今後とも、青森県行財政改革大綱に基づき、県債発行の抑制等により、県債残高の圧縮に努め、将来の公債費負担の軽減を図ることとしている。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62230</xdr:rowOff>
    </xdr:from>
    <xdr:to>
      <xdr:col>24</xdr:col>
      <xdr:colOff>25400</xdr:colOff>
      <xdr:row>79</xdr:row>
      <xdr:rowOff>146050</xdr:rowOff>
    </xdr:to>
    <xdr:cxnSp macro="">
      <xdr:nvCxnSpPr>
        <xdr:cNvPr id="350" name="直線コネクタ 349"/>
        <xdr:cNvCxnSpPr/>
      </xdr:nvCxnSpPr>
      <xdr:spPr>
        <a:xfrm flipV="1">
          <a:off x="4826000" y="125780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51" name="公債費最小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52" name="直線コネクタ 351"/>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148607</xdr:rowOff>
    </xdr:from>
    <xdr:ext cx="762000" cy="259045"/>
    <xdr:sp macro="" textlink="">
      <xdr:nvSpPr>
        <xdr:cNvPr id="353"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62230</xdr:rowOff>
    </xdr:from>
    <xdr:to>
      <xdr:col>24</xdr:col>
      <xdr:colOff>114300</xdr:colOff>
      <xdr:row>73</xdr:row>
      <xdr:rowOff>62230</xdr:rowOff>
    </xdr:to>
    <xdr:cxnSp macro="">
      <xdr:nvCxnSpPr>
        <xdr:cNvPr id="354" name="直線コネクタ 353"/>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85089</xdr:rowOff>
    </xdr:to>
    <xdr:cxnSp macro="">
      <xdr:nvCxnSpPr>
        <xdr:cNvPr id="355" name="直線コネクタ 354"/>
        <xdr:cNvCxnSpPr/>
      </xdr:nvCxnSpPr>
      <xdr:spPr>
        <a:xfrm>
          <a:off x="3987800" y="13622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56"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57" name="フローチャート: 判断 356"/>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107950</xdr:rowOff>
    </xdr:to>
    <xdr:cxnSp macro="">
      <xdr:nvCxnSpPr>
        <xdr:cNvPr id="358" name="直線コネクタ 357"/>
        <xdr:cNvCxnSpPr/>
      </xdr:nvCxnSpPr>
      <xdr:spPr>
        <a:xfrm flipV="1">
          <a:off x="3098800" y="1362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59" name="フローチャート: 判断 35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0" name="テキスト ボックス 35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168911</xdr:rowOff>
    </xdr:to>
    <xdr:cxnSp macro="">
      <xdr:nvCxnSpPr>
        <xdr:cNvPr id="361" name="直線コネクタ 360"/>
        <xdr:cNvCxnSpPr/>
      </xdr:nvCxnSpPr>
      <xdr:spPr>
        <a:xfrm flipV="1">
          <a:off x="2209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62" name="フローチャート: 判断 361"/>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63" name="テキスト ボックス 362"/>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35561</xdr:rowOff>
    </xdr:to>
    <xdr:cxnSp macro="">
      <xdr:nvCxnSpPr>
        <xdr:cNvPr id="364" name="直線コネクタ 363"/>
        <xdr:cNvCxnSpPr/>
      </xdr:nvCxnSpPr>
      <xdr:spPr>
        <a:xfrm flipV="1">
          <a:off x="1320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163830</xdr:rowOff>
    </xdr:from>
    <xdr:to>
      <xdr:col>11</xdr:col>
      <xdr:colOff>60325</xdr:colOff>
      <xdr:row>78</xdr:row>
      <xdr:rowOff>93980</xdr:rowOff>
    </xdr:to>
    <xdr:sp macro="" textlink="">
      <xdr:nvSpPr>
        <xdr:cNvPr id="365" name="フローチャート: 判断 364"/>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66" name="テキスト ボックス 365"/>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67" name="フローチャート: 判断 366"/>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68" name="テキスト ボックス 367"/>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74" name="楕円 373"/>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114316</xdr:rowOff>
    </xdr:from>
    <xdr:ext cx="762000" cy="259045"/>
    <xdr:sp macro="" textlink="">
      <xdr:nvSpPr>
        <xdr:cNvPr id="375" name="公債費該当値テキスト"/>
        <xdr:cNvSpPr txBox="1"/>
      </xdr:nvSpPr>
      <xdr:spPr>
        <a:xfrm>
          <a:off x="49149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76" name="楕円 375"/>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77" name="テキスト ボックス 376"/>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78" name="楕円 377"/>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79" name="テキスト ボックス 378"/>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118111</xdr:rowOff>
    </xdr:from>
    <xdr:to>
      <xdr:col>11</xdr:col>
      <xdr:colOff>60325</xdr:colOff>
      <xdr:row>80</xdr:row>
      <xdr:rowOff>48261</xdr:rowOff>
    </xdr:to>
    <xdr:sp macro="" textlink="">
      <xdr:nvSpPr>
        <xdr:cNvPr id="380" name="楕円 379"/>
        <xdr:cNvSpPr/>
      </xdr:nvSpPr>
      <xdr:spPr>
        <a:xfrm>
          <a:off x="2159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33038</xdr:rowOff>
    </xdr:from>
    <xdr:ext cx="762000" cy="259045"/>
    <xdr:sp macro="" textlink="">
      <xdr:nvSpPr>
        <xdr:cNvPr id="381" name="テキスト ボックス 380"/>
        <xdr:cNvSpPr txBox="1"/>
      </xdr:nvSpPr>
      <xdr:spPr>
        <a:xfrm>
          <a:off x="1828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82" name="楕円 381"/>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83" name="テキスト ボックス 382"/>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09" name="直線コネクタ 408"/>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0"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1" name="直線コネクタ 410"/>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2"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3" name="直線コネクタ 412"/>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27939</xdr:rowOff>
    </xdr:to>
    <xdr:cxnSp macro="">
      <xdr:nvCxnSpPr>
        <xdr:cNvPr id="414" name="直線コネクタ 413"/>
        <xdr:cNvCxnSpPr/>
      </xdr:nvCxnSpPr>
      <xdr:spPr>
        <a:xfrm>
          <a:off x="15671800" y="13020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15" name="公債費以外平均値テキスト"/>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6" name="フローチャート: 判断 415"/>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75</xdr:row>
      <xdr:rowOff>161289</xdr:rowOff>
    </xdr:to>
    <xdr:cxnSp macro="">
      <xdr:nvCxnSpPr>
        <xdr:cNvPr id="417" name="直線コネクタ 416"/>
        <xdr:cNvCxnSpPr/>
      </xdr:nvCxnSpPr>
      <xdr:spPr>
        <a:xfrm>
          <a:off x="14782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18" name="フローチャート: 判断 417"/>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19" name="テキスト ボックス 418"/>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100330</xdr:rowOff>
    </xdr:to>
    <xdr:cxnSp macro="">
      <xdr:nvCxnSpPr>
        <xdr:cNvPr id="420" name="直線コネクタ 419"/>
        <xdr:cNvCxnSpPr/>
      </xdr:nvCxnSpPr>
      <xdr:spPr>
        <a:xfrm>
          <a:off x="13893800" y="12882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1" name="フローチャート: 判断 420"/>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2" name="テキスト ボックス 421"/>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165100</xdr:rowOff>
    </xdr:from>
    <xdr:to>
      <xdr:col>69</xdr:col>
      <xdr:colOff>92075</xdr:colOff>
      <xdr:row>75</xdr:row>
      <xdr:rowOff>24130</xdr:rowOff>
    </xdr:to>
    <xdr:cxnSp macro="">
      <xdr:nvCxnSpPr>
        <xdr:cNvPr id="423" name="直線コネクタ 422"/>
        <xdr:cNvCxnSpPr/>
      </xdr:nvCxnSpPr>
      <xdr:spPr>
        <a:xfrm>
          <a:off x="13004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4" name="フローチャート: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25" name="テキスト ボックス 42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6" name="フローチャート: 判断 425"/>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27" name="テキスト ボックス 426"/>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3" name="楕円 432"/>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34"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35" name="楕円 434"/>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6" name="テキスト ボックス 435"/>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37" name="楕円 436"/>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38" name="テキスト ボックス 43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39" name="楕円 438"/>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0" name="テキスト ボックス 439"/>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114300</xdr:rowOff>
    </xdr:from>
    <xdr:to>
      <xdr:col>65</xdr:col>
      <xdr:colOff>53975</xdr:colOff>
      <xdr:row>75</xdr:row>
      <xdr:rowOff>44450</xdr:rowOff>
    </xdr:to>
    <xdr:sp macro="" textlink="">
      <xdr:nvSpPr>
        <xdr:cNvPr id="441" name="楕円 440"/>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54627</xdr:rowOff>
    </xdr:from>
    <xdr:ext cx="762000" cy="259045"/>
    <xdr:sp macro="" textlink="">
      <xdr:nvSpPr>
        <xdr:cNvPr id="442" name="テキスト ボックス 441"/>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13874</xdr:rowOff>
    </xdr:from>
    <xdr:to>
      <xdr:col>29</xdr:col>
      <xdr:colOff>127000</xdr:colOff>
      <xdr:row>18</xdr:row>
      <xdr:rowOff>39477</xdr:rowOff>
    </xdr:to>
    <xdr:cxnSp macro="">
      <xdr:nvCxnSpPr>
        <xdr:cNvPr id="48" name="直線コネクタ 47"/>
        <xdr:cNvCxnSpPr/>
      </xdr:nvCxnSpPr>
      <xdr:spPr bwMode="auto">
        <a:xfrm flipV="1">
          <a:off x="5003800" y="3147599"/>
          <a:ext cx="6477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131802</xdr:rowOff>
    </xdr:from>
    <xdr:ext cx="762000" cy="259045"/>
    <xdr:sp macro="" textlink="">
      <xdr:nvSpPr>
        <xdr:cNvPr id="49" name="人口1人当たり決算額の推移平均値テキスト130"/>
        <xdr:cNvSpPr txBox="1"/>
      </xdr:nvSpPr>
      <xdr:spPr>
        <a:xfrm>
          <a:off x="5740400" y="240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39477</xdr:rowOff>
    </xdr:from>
    <xdr:to>
      <xdr:col>26</xdr:col>
      <xdr:colOff>50800</xdr:colOff>
      <xdr:row>18</xdr:row>
      <xdr:rowOff>73127</xdr:rowOff>
    </xdr:to>
    <xdr:cxnSp macro="">
      <xdr:nvCxnSpPr>
        <xdr:cNvPr id="51" name="直線コネクタ 50"/>
        <xdr:cNvCxnSpPr/>
      </xdr:nvCxnSpPr>
      <xdr:spPr bwMode="auto">
        <a:xfrm flipV="1">
          <a:off x="4305300" y="3173202"/>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80428</xdr:rowOff>
    </xdr:from>
    <xdr:ext cx="736600" cy="259045"/>
    <xdr:sp macro="" textlink="">
      <xdr:nvSpPr>
        <xdr:cNvPr id="53" name="テキスト ボックス 52"/>
        <xdr:cNvSpPr txBox="1"/>
      </xdr:nvSpPr>
      <xdr:spPr>
        <a:xfrm>
          <a:off x="4622800" y="235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59868</xdr:rowOff>
    </xdr:from>
    <xdr:to>
      <xdr:col>22</xdr:col>
      <xdr:colOff>114300</xdr:colOff>
      <xdr:row>18</xdr:row>
      <xdr:rowOff>73127</xdr:rowOff>
    </xdr:to>
    <xdr:cxnSp macro="">
      <xdr:nvCxnSpPr>
        <xdr:cNvPr id="54" name="直線コネクタ 53"/>
        <xdr:cNvCxnSpPr/>
      </xdr:nvCxnSpPr>
      <xdr:spPr bwMode="auto">
        <a:xfrm>
          <a:off x="3606800" y="3193593"/>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30594</xdr:rowOff>
    </xdr:from>
    <xdr:ext cx="762000" cy="259045"/>
    <xdr:sp macro="" textlink="">
      <xdr:nvSpPr>
        <xdr:cNvPr id="56" name="テキスト ボックス 55"/>
        <xdr:cNvSpPr txBox="1"/>
      </xdr:nvSpPr>
      <xdr:spPr>
        <a:xfrm>
          <a:off x="39243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17760</xdr:rowOff>
    </xdr:from>
    <xdr:to>
      <xdr:col>18</xdr:col>
      <xdr:colOff>177800</xdr:colOff>
      <xdr:row>18</xdr:row>
      <xdr:rowOff>59868</xdr:rowOff>
    </xdr:to>
    <xdr:cxnSp macro="">
      <xdr:nvCxnSpPr>
        <xdr:cNvPr id="57" name="直線コネクタ 56"/>
        <xdr:cNvCxnSpPr/>
      </xdr:nvCxnSpPr>
      <xdr:spPr bwMode="auto">
        <a:xfrm>
          <a:off x="2908300" y="3151485"/>
          <a:ext cx="698500" cy="4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53453</xdr:rowOff>
    </xdr:from>
    <xdr:ext cx="762000" cy="259045"/>
    <xdr:sp macro="" textlink="">
      <xdr:nvSpPr>
        <xdr:cNvPr id="59" name="テキスト ボックス 58"/>
        <xdr:cNvSpPr txBox="1"/>
      </xdr:nvSpPr>
      <xdr:spPr>
        <a:xfrm>
          <a:off x="32258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143522</xdr:rowOff>
    </xdr:from>
    <xdr:ext cx="762000" cy="259045"/>
    <xdr:sp macro="" textlink="">
      <xdr:nvSpPr>
        <xdr:cNvPr id="61" name="テキスト ボックス 60"/>
        <xdr:cNvSpPr txBox="1"/>
      </xdr:nvSpPr>
      <xdr:spPr>
        <a:xfrm>
          <a:off x="2527300" y="27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134524</xdr:rowOff>
    </xdr:from>
    <xdr:to>
      <xdr:col>29</xdr:col>
      <xdr:colOff>177800</xdr:colOff>
      <xdr:row>18</xdr:row>
      <xdr:rowOff>64674</xdr:rowOff>
    </xdr:to>
    <xdr:sp macro="" textlink="">
      <xdr:nvSpPr>
        <xdr:cNvPr id="67" name="楕円 66"/>
        <xdr:cNvSpPr/>
      </xdr:nvSpPr>
      <xdr:spPr bwMode="auto">
        <a:xfrm>
          <a:off x="5600700" y="30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43101</xdr:rowOff>
    </xdr:from>
    <xdr:ext cx="762000" cy="259045"/>
    <xdr:sp macro="" textlink="">
      <xdr:nvSpPr>
        <xdr:cNvPr id="68" name="人口1人当たり決算額の推移該当値テキスト130"/>
        <xdr:cNvSpPr txBox="1"/>
      </xdr:nvSpPr>
      <xdr:spPr>
        <a:xfrm>
          <a:off x="5740400" y="300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160127</xdr:rowOff>
    </xdr:from>
    <xdr:to>
      <xdr:col>26</xdr:col>
      <xdr:colOff>101600</xdr:colOff>
      <xdr:row>18</xdr:row>
      <xdr:rowOff>90277</xdr:rowOff>
    </xdr:to>
    <xdr:sp macro="" textlink="">
      <xdr:nvSpPr>
        <xdr:cNvPr id="69" name="楕円 68"/>
        <xdr:cNvSpPr/>
      </xdr:nvSpPr>
      <xdr:spPr bwMode="auto">
        <a:xfrm>
          <a:off x="4953000" y="312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75054</xdr:rowOff>
    </xdr:from>
    <xdr:ext cx="736600" cy="259045"/>
    <xdr:sp macro="" textlink="">
      <xdr:nvSpPr>
        <xdr:cNvPr id="70" name="テキスト ボックス 69"/>
        <xdr:cNvSpPr txBox="1"/>
      </xdr:nvSpPr>
      <xdr:spPr>
        <a:xfrm>
          <a:off x="4622800" y="320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22327</xdr:rowOff>
    </xdr:from>
    <xdr:to>
      <xdr:col>22</xdr:col>
      <xdr:colOff>165100</xdr:colOff>
      <xdr:row>18</xdr:row>
      <xdr:rowOff>123927</xdr:rowOff>
    </xdr:to>
    <xdr:sp macro="" textlink="">
      <xdr:nvSpPr>
        <xdr:cNvPr id="71" name="楕円 70"/>
        <xdr:cNvSpPr/>
      </xdr:nvSpPr>
      <xdr:spPr bwMode="auto">
        <a:xfrm>
          <a:off x="4254500" y="315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108704</xdr:rowOff>
    </xdr:from>
    <xdr:ext cx="762000" cy="259045"/>
    <xdr:sp macro="" textlink="">
      <xdr:nvSpPr>
        <xdr:cNvPr id="72" name="テキスト ボックス 71"/>
        <xdr:cNvSpPr txBox="1"/>
      </xdr:nvSpPr>
      <xdr:spPr>
        <a:xfrm>
          <a:off x="39243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9068</xdr:rowOff>
    </xdr:from>
    <xdr:to>
      <xdr:col>19</xdr:col>
      <xdr:colOff>38100</xdr:colOff>
      <xdr:row>18</xdr:row>
      <xdr:rowOff>110668</xdr:rowOff>
    </xdr:to>
    <xdr:sp macro="" textlink="">
      <xdr:nvSpPr>
        <xdr:cNvPr id="73" name="楕円 72"/>
        <xdr:cNvSpPr/>
      </xdr:nvSpPr>
      <xdr:spPr bwMode="auto">
        <a:xfrm>
          <a:off x="3556000" y="31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95445</xdr:rowOff>
    </xdr:from>
    <xdr:ext cx="762000" cy="259045"/>
    <xdr:sp macro="" textlink="">
      <xdr:nvSpPr>
        <xdr:cNvPr id="74" name="テキスト ボックス 73"/>
        <xdr:cNvSpPr txBox="1"/>
      </xdr:nvSpPr>
      <xdr:spPr>
        <a:xfrm>
          <a:off x="3225800" y="32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138410</xdr:rowOff>
    </xdr:from>
    <xdr:to>
      <xdr:col>15</xdr:col>
      <xdr:colOff>101600</xdr:colOff>
      <xdr:row>18</xdr:row>
      <xdr:rowOff>68560</xdr:rowOff>
    </xdr:to>
    <xdr:sp macro="" textlink="">
      <xdr:nvSpPr>
        <xdr:cNvPr id="75" name="楕円 74"/>
        <xdr:cNvSpPr/>
      </xdr:nvSpPr>
      <xdr:spPr bwMode="auto">
        <a:xfrm>
          <a:off x="2857500" y="310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53337</xdr:rowOff>
    </xdr:from>
    <xdr:ext cx="762000" cy="259045"/>
    <xdr:sp macro="" textlink="">
      <xdr:nvSpPr>
        <xdr:cNvPr id="76" name="テキスト ボックス 75"/>
        <xdr:cNvSpPr txBox="1"/>
      </xdr:nvSpPr>
      <xdr:spPr>
        <a:xfrm>
          <a:off x="2527300" y="31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131023</xdr:rowOff>
    </xdr:from>
    <xdr:to>
      <xdr:col>29</xdr:col>
      <xdr:colOff>127000</xdr:colOff>
      <xdr:row>34</xdr:row>
      <xdr:rowOff>330088</xdr:rowOff>
    </xdr:to>
    <xdr:cxnSp macro="">
      <xdr:nvCxnSpPr>
        <xdr:cNvPr id="109" name="直線コネクタ 108"/>
        <xdr:cNvCxnSpPr/>
      </xdr:nvCxnSpPr>
      <xdr:spPr bwMode="auto">
        <a:xfrm>
          <a:off x="5003800" y="6398473"/>
          <a:ext cx="647700" cy="19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340702</xdr:rowOff>
    </xdr:from>
    <xdr:ext cx="762000" cy="259045"/>
    <xdr:sp macro="" textlink="">
      <xdr:nvSpPr>
        <xdr:cNvPr id="110" name="人口1人当たり決算額の推移平均値テキスト445"/>
        <xdr:cNvSpPr txBox="1"/>
      </xdr:nvSpPr>
      <xdr:spPr>
        <a:xfrm>
          <a:off x="5740400" y="6608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131023</xdr:rowOff>
    </xdr:from>
    <xdr:to>
      <xdr:col>26</xdr:col>
      <xdr:colOff>50800</xdr:colOff>
      <xdr:row>34</xdr:row>
      <xdr:rowOff>248432</xdr:rowOff>
    </xdr:to>
    <xdr:cxnSp macro="">
      <xdr:nvCxnSpPr>
        <xdr:cNvPr id="112" name="直線コネクタ 111"/>
        <xdr:cNvCxnSpPr/>
      </xdr:nvCxnSpPr>
      <xdr:spPr bwMode="auto">
        <a:xfrm flipV="1">
          <a:off x="4305300" y="6398473"/>
          <a:ext cx="698500" cy="11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60850</xdr:rowOff>
    </xdr:from>
    <xdr:ext cx="736600" cy="259045"/>
    <xdr:sp macro="" textlink="">
      <xdr:nvSpPr>
        <xdr:cNvPr id="114" name="テキスト ボックス 113"/>
        <xdr:cNvSpPr txBox="1"/>
      </xdr:nvSpPr>
      <xdr:spPr>
        <a:xfrm>
          <a:off x="4622800" y="667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229230</xdr:rowOff>
    </xdr:from>
    <xdr:to>
      <xdr:col>22</xdr:col>
      <xdr:colOff>114300</xdr:colOff>
      <xdr:row>34</xdr:row>
      <xdr:rowOff>248432</xdr:rowOff>
    </xdr:to>
    <xdr:cxnSp macro="">
      <xdr:nvCxnSpPr>
        <xdr:cNvPr id="115" name="直線コネクタ 114"/>
        <xdr:cNvCxnSpPr/>
      </xdr:nvCxnSpPr>
      <xdr:spPr bwMode="auto">
        <a:xfrm>
          <a:off x="3606800" y="6496680"/>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26834</xdr:rowOff>
    </xdr:from>
    <xdr:ext cx="762000" cy="259045"/>
    <xdr:sp macro="" textlink="">
      <xdr:nvSpPr>
        <xdr:cNvPr id="117" name="テキスト ボックス 116"/>
        <xdr:cNvSpPr txBox="1"/>
      </xdr:nvSpPr>
      <xdr:spPr>
        <a:xfrm>
          <a:off x="3924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89555</xdr:rowOff>
    </xdr:from>
    <xdr:to>
      <xdr:col>18</xdr:col>
      <xdr:colOff>177800</xdr:colOff>
      <xdr:row>34</xdr:row>
      <xdr:rowOff>229230</xdr:rowOff>
    </xdr:to>
    <xdr:cxnSp macro="">
      <xdr:nvCxnSpPr>
        <xdr:cNvPr id="118" name="直線コネクタ 117"/>
        <xdr:cNvCxnSpPr/>
      </xdr:nvCxnSpPr>
      <xdr:spPr bwMode="auto">
        <a:xfrm>
          <a:off x="2908300" y="6357005"/>
          <a:ext cx="698500" cy="13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287027</xdr:rowOff>
    </xdr:from>
    <xdr:ext cx="762000" cy="259045"/>
    <xdr:sp macro="" textlink="">
      <xdr:nvSpPr>
        <xdr:cNvPr id="120" name="テキスト ボックス 119"/>
        <xdr:cNvSpPr txBox="1"/>
      </xdr:nvSpPr>
      <xdr:spPr>
        <a:xfrm>
          <a:off x="32258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279288</xdr:rowOff>
    </xdr:from>
    <xdr:to>
      <xdr:col>29</xdr:col>
      <xdr:colOff>177800</xdr:colOff>
      <xdr:row>35</xdr:row>
      <xdr:rowOff>37988</xdr:rowOff>
    </xdr:to>
    <xdr:sp macro="" textlink="">
      <xdr:nvSpPr>
        <xdr:cNvPr id="128" name="楕円 127"/>
        <xdr:cNvSpPr/>
      </xdr:nvSpPr>
      <xdr:spPr bwMode="auto">
        <a:xfrm>
          <a:off x="5600700" y="654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124365</xdr:rowOff>
    </xdr:from>
    <xdr:ext cx="762000" cy="259045"/>
    <xdr:sp macro="" textlink="">
      <xdr:nvSpPr>
        <xdr:cNvPr id="129" name="人口1人当たり決算額の推移該当値テキスト445"/>
        <xdr:cNvSpPr txBox="1"/>
      </xdr:nvSpPr>
      <xdr:spPr>
        <a:xfrm>
          <a:off x="5740400" y="63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80223</xdr:rowOff>
    </xdr:from>
    <xdr:to>
      <xdr:col>26</xdr:col>
      <xdr:colOff>101600</xdr:colOff>
      <xdr:row>34</xdr:row>
      <xdr:rowOff>181823</xdr:rowOff>
    </xdr:to>
    <xdr:sp macro="" textlink="">
      <xdr:nvSpPr>
        <xdr:cNvPr id="130" name="楕円 129"/>
        <xdr:cNvSpPr/>
      </xdr:nvSpPr>
      <xdr:spPr bwMode="auto">
        <a:xfrm>
          <a:off x="4953000" y="634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192000</xdr:rowOff>
    </xdr:from>
    <xdr:ext cx="736600" cy="259045"/>
    <xdr:sp macro="" textlink="">
      <xdr:nvSpPr>
        <xdr:cNvPr id="131" name="テキスト ボックス 130"/>
        <xdr:cNvSpPr txBox="1"/>
      </xdr:nvSpPr>
      <xdr:spPr>
        <a:xfrm>
          <a:off x="4622800" y="611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197633</xdr:rowOff>
    </xdr:from>
    <xdr:to>
      <xdr:col>22</xdr:col>
      <xdr:colOff>165100</xdr:colOff>
      <xdr:row>34</xdr:row>
      <xdr:rowOff>299233</xdr:rowOff>
    </xdr:to>
    <xdr:sp macro="" textlink="">
      <xdr:nvSpPr>
        <xdr:cNvPr id="132" name="楕円 131"/>
        <xdr:cNvSpPr/>
      </xdr:nvSpPr>
      <xdr:spPr bwMode="auto">
        <a:xfrm>
          <a:off x="4254500" y="6465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309410</xdr:rowOff>
    </xdr:from>
    <xdr:ext cx="762000" cy="259045"/>
    <xdr:sp macro="" textlink="">
      <xdr:nvSpPr>
        <xdr:cNvPr id="133" name="テキスト ボックス 132"/>
        <xdr:cNvSpPr txBox="1"/>
      </xdr:nvSpPr>
      <xdr:spPr>
        <a:xfrm>
          <a:off x="3924300" y="623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178430</xdr:rowOff>
    </xdr:from>
    <xdr:to>
      <xdr:col>19</xdr:col>
      <xdr:colOff>38100</xdr:colOff>
      <xdr:row>34</xdr:row>
      <xdr:rowOff>280029</xdr:rowOff>
    </xdr:to>
    <xdr:sp macro="" textlink="">
      <xdr:nvSpPr>
        <xdr:cNvPr id="134" name="楕円 133"/>
        <xdr:cNvSpPr/>
      </xdr:nvSpPr>
      <xdr:spPr bwMode="auto">
        <a:xfrm>
          <a:off x="3556000" y="644588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290207</xdr:rowOff>
    </xdr:from>
    <xdr:ext cx="762000" cy="259045"/>
    <xdr:sp macro="" textlink="">
      <xdr:nvSpPr>
        <xdr:cNvPr id="135" name="テキスト ボックス 134"/>
        <xdr:cNvSpPr txBox="1"/>
      </xdr:nvSpPr>
      <xdr:spPr>
        <a:xfrm>
          <a:off x="3225800" y="621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38755</xdr:rowOff>
    </xdr:from>
    <xdr:to>
      <xdr:col>15</xdr:col>
      <xdr:colOff>101600</xdr:colOff>
      <xdr:row>34</xdr:row>
      <xdr:rowOff>140355</xdr:rowOff>
    </xdr:to>
    <xdr:sp macro="" textlink="">
      <xdr:nvSpPr>
        <xdr:cNvPr id="136" name="楕円 135"/>
        <xdr:cNvSpPr/>
      </xdr:nvSpPr>
      <xdr:spPr bwMode="auto">
        <a:xfrm>
          <a:off x="2857500" y="630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125132</xdr:rowOff>
    </xdr:from>
    <xdr:ext cx="762000" cy="259045"/>
    <xdr:sp macro="" textlink="">
      <xdr:nvSpPr>
        <xdr:cNvPr id="137" name="テキスト ボックス 136"/>
        <xdr:cNvSpPr txBox="1"/>
      </xdr:nvSpPr>
      <xdr:spPr>
        <a:xfrm>
          <a:off x="2527300" y="639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18313</xdr:rowOff>
    </xdr:from>
    <xdr:to>
      <xdr:col>24</xdr:col>
      <xdr:colOff>63500</xdr:colOff>
      <xdr:row>37</xdr:row>
      <xdr:rowOff>70434</xdr:rowOff>
    </xdr:to>
    <xdr:cxnSp macro="">
      <xdr:nvCxnSpPr>
        <xdr:cNvPr id="59" name="直線コネクタ 58"/>
        <xdr:cNvCxnSpPr/>
      </xdr:nvCxnSpPr>
      <xdr:spPr>
        <a:xfrm flipV="1">
          <a:off x="3797300" y="6361963"/>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70434</xdr:rowOff>
    </xdr:from>
    <xdr:to>
      <xdr:col>19</xdr:col>
      <xdr:colOff>177800</xdr:colOff>
      <xdr:row>37</xdr:row>
      <xdr:rowOff>74183</xdr:rowOff>
    </xdr:to>
    <xdr:cxnSp macro="">
      <xdr:nvCxnSpPr>
        <xdr:cNvPr id="62" name="直線コネクタ 61"/>
        <xdr:cNvCxnSpPr/>
      </xdr:nvCxnSpPr>
      <xdr:spPr>
        <a:xfrm flipV="1">
          <a:off x="2908300" y="6414084"/>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144070</xdr:rowOff>
    </xdr:from>
    <xdr:ext cx="599010" cy="259045"/>
    <xdr:sp macro="" textlink="">
      <xdr:nvSpPr>
        <xdr:cNvPr id="64" name="テキスト ボックス 63"/>
        <xdr:cNvSpPr txBox="1"/>
      </xdr:nvSpPr>
      <xdr:spPr>
        <a:xfrm>
          <a:off x="34850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58638</xdr:rowOff>
    </xdr:from>
    <xdr:to>
      <xdr:col>15</xdr:col>
      <xdr:colOff>50800</xdr:colOff>
      <xdr:row>37</xdr:row>
      <xdr:rowOff>74183</xdr:rowOff>
    </xdr:to>
    <xdr:cxnSp macro="">
      <xdr:nvCxnSpPr>
        <xdr:cNvPr id="65" name="直線コネクタ 64"/>
        <xdr:cNvCxnSpPr/>
      </xdr:nvCxnSpPr>
      <xdr:spPr>
        <a:xfrm>
          <a:off x="2019300" y="640228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98670</xdr:rowOff>
    </xdr:from>
    <xdr:ext cx="599010" cy="259045"/>
    <xdr:sp macro="" textlink="">
      <xdr:nvSpPr>
        <xdr:cNvPr id="67" name="テキスト ボックス 66"/>
        <xdr:cNvSpPr txBox="1"/>
      </xdr:nvSpPr>
      <xdr:spPr>
        <a:xfrm>
          <a:off x="2608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38019</xdr:rowOff>
    </xdr:from>
    <xdr:to>
      <xdr:col>10</xdr:col>
      <xdr:colOff>114300</xdr:colOff>
      <xdr:row>37</xdr:row>
      <xdr:rowOff>58638</xdr:rowOff>
    </xdr:to>
    <xdr:cxnSp macro="">
      <xdr:nvCxnSpPr>
        <xdr:cNvPr id="68" name="直線コネクタ 67"/>
        <xdr:cNvCxnSpPr/>
      </xdr:nvCxnSpPr>
      <xdr:spPr>
        <a:xfrm>
          <a:off x="1130300" y="6381669"/>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117233</xdr:rowOff>
    </xdr:from>
    <xdr:ext cx="599010" cy="259045"/>
    <xdr:sp macro="" textlink="">
      <xdr:nvSpPr>
        <xdr:cNvPr id="70" name="テキスト ボックス 69"/>
        <xdr:cNvSpPr txBox="1"/>
      </xdr:nvSpPr>
      <xdr:spPr>
        <a:xfrm>
          <a:off x="1719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57477</xdr:rowOff>
    </xdr:from>
    <xdr:ext cx="599010" cy="259045"/>
    <xdr:sp macro="" textlink="">
      <xdr:nvSpPr>
        <xdr:cNvPr id="72" name="テキスト ボックス 71"/>
        <xdr:cNvSpPr txBox="1"/>
      </xdr:nvSpPr>
      <xdr:spPr>
        <a:xfrm>
          <a:off x="830795" y="605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138963</xdr:rowOff>
    </xdr:from>
    <xdr:to>
      <xdr:col>24</xdr:col>
      <xdr:colOff>114300</xdr:colOff>
      <xdr:row>37</xdr:row>
      <xdr:rowOff>69113</xdr:rowOff>
    </xdr:to>
    <xdr:sp macro="" textlink="">
      <xdr:nvSpPr>
        <xdr:cNvPr id="78" name="楕円 77"/>
        <xdr:cNvSpPr/>
      </xdr:nvSpPr>
      <xdr:spPr>
        <a:xfrm>
          <a:off x="45847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53890</xdr:rowOff>
    </xdr:from>
    <xdr:ext cx="599010" cy="259045"/>
    <xdr:sp macro="" textlink="">
      <xdr:nvSpPr>
        <xdr:cNvPr id="79" name="人件費該当値テキスト"/>
        <xdr:cNvSpPr txBox="1"/>
      </xdr:nvSpPr>
      <xdr:spPr>
        <a:xfrm>
          <a:off x="4686300" y="62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19634</xdr:rowOff>
    </xdr:from>
    <xdr:to>
      <xdr:col>20</xdr:col>
      <xdr:colOff>38100</xdr:colOff>
      <xdr:row>37</xdr:row>
      <xdr:rowOff>121234</xdr:rowOff>
    </xdr:to>
    <xdr:sp macro="" textlink="">
      <xdr:nvSpPr>
        <xdr:cNvPr id="80" name="楕円 79"/>
        <xdr:cNvSpPr/>
      </xdr:nvSpPr>
      <xdr:spPr>
        <a:xfrm>
          <a:off x="3746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112361</xdr:rowOff>
    </xdr:from>
    <xdr:ext cx="599010" cy="259045"/>
    <xdr:sp macro="" textlink="">
      <xdr:nvSpPr>
        <xdr:cNvPr id="81" name="テキスト ボックス 80"/>
        <xdr:cNvSpPr txBox="1"/>
      </xdr:nvSpPr>
      <xdr:spPr>
        <a:xfrm>
          <a:off x="3485095" y="645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23383</xdr:rowOff>
    </xdr:from>
    <xdr:to>
      <xdr:col>15</xdr:col>
      <xdr:colOff>101600</xdr:colOff>
      <xdr:row>37</xdr:row>
      <xdr:rowOff>124983</xdr:rowOff>
    </xdr:to>
    <xdr:sp macro="" textlink="">
      <xdr:nvSpPr>
        <xdr:cNvPr id="82" name="楕円 81"/>
        <xdr:cNvSpPr/>
      </xdr:nvSpPr>
      <xdr:spPr>
        <a:xfrm>
          <a:off x="2857500" y="63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116110</xdr:rowOff>
    </xdr:from>
    <xdr:ext cx="599010" cy="259045"/>
    <xdr:sp macro="" textlink="">
      <xdr:nvSpPr>
        <xdr:cNvPr id="83" name="テキスト ボックス 82"/>
        <xdr:cNvSpPr txBox="1"/>
      </xdr:nvSpPr>
      <xdr:spPr>
        <a:xfrm>
          <a:off x="2608795" y="645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7838</xdr:rowOff>
    </xdr:from>
    <xdr:to>
      <xdr:col>10</xdr:col>
      <xdr:colOff>165100</xdr:colOff>
      <xdr:row>37</xdr:row>
      <xdr:rowOff>109438</xdr:rowOff>
    </xdr:to>
    <xdr:sp macro="" textlink="">
      <xdr:nvSpPr>
        <xdr:cNvPr id="84" name="楕円 83"/>
        <xdr:cNvSpPr/>
      </xdr:nvSpPr>
      <xdr:spPr>
        <a:xfrm>
          <a:off x="1968500" y="63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100565</xdr:rowOff>
    </xdr:from>
    <xdr:ext cx="599010" cy="259045"/>
    <xdr:sp macro="" textlink="">
      <xdr:nvSpPr>
        <xdr:cNvPr id="85" name="テキスト ボックス 84"/>
        <xdr:cNvSpPr txBox="1"/>
      </xdr:nvSpPr>
      <xdr:spPr>
        <a:xfrm>
          <a:off x="1719795" y="64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158669</xdr:rowOff>
    </xdr:from>
    <xdr:to>
      <xdr:col>6</xdr:col>
      <xdr:colOff>38100</xdr:colOff>
      <xdr:row>37</xdr:row>
      <xdr:rowOff>88819</xdr:rowOff>
    </xdr:to>
    <xdr:sp macro="" textlink="">
      <xdr:nvSpPr>
        <xdr:cNvPr id="86" name="楕円 85"/>
        <xdr:cNvSpPr/>
      </xdr:nvSpPr>
      <xdr:spPr>
        <a:xfrm>
          <a:off x="1079500" y="63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79946</xdr:rowOff>
    </xdr:from>
    <xdr:ext cx="599010" cy="259045"/>
    <xdr:sp macro="" textlink="">
      <xdr:nvSpPr>
        <xdr:cNvPr id="87" name="テキスト ボックス 86"/>
        <xdr:cNvSpPr txBox="1"/>
      </xdr:nvSpPr>
      <xdr:spPr>
        <a:xfrm>
          <a:off x="830795" y="642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92456</xdr:rowOff>
    </xdr:from>
    <xdr:to>
      <xdr:col>24</xdr:col>
      <xdr:colOff>63500</xdr:colOff>
      <xdr:row>54</xdr:row>
      <xdr:rowOff>149530</xdr:rowOff>
    </xdr:to>
    <xdr:cxnSp macro="">
      <xdr:nvCxnSpPr>
        <xdr:cNvPr id="115" name="直線コネクタ 114"/>
        <xdr:cNvCxnSpPr/>
      </xdr:nvCxnSpPr>
      <xdr:spPr>
        <a:xfrm flipV="1">
          <a:off x="3797300" y="9350756"/>
          <a:ext cx="8382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2100</xdr:rowOff>
    </xdr:from>
    <xdr:ext cx="534377" cy="259045"/>
    <xdr:sp macro="" textlink="">
      <xdr:nvSpPr>
        <xdr:cNvPr id="116" name="物件費平均値テキスト"/>
        <xdr:cNvSpPr txBox="1"/>
      </xdr:nvSpPr>
      <xdr:spPr>
        <a:xfrm>
          <a:off x="4686300" y="943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149530</xdr:rowOff>
    </xdr:from>
    <xdr:to>
      <xdr:col>19</xdr:col>
      <xdr:colOff>177800</xdr:colOff>
      <xdr:row>54</xdr:row>
      <xdr:rowOff>152654</xdr:rowOff>
    </xdr:to>
    <xdr:cxnSp macro="">
      <xdr:nvCxnSpPr>
        <xdr:cNvPr id="118" name="直線コネクタ 117"/>
        <xdr:cNvCxnSpPr/>
      </xdr:nvCxnSpPr>
      <xdr:spPr>
        <a:xfrm flipV="1">
          <a:off x="2908300" y="94078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103827</xdr:rowOff>
    </xdr:from>
    <xdr:ext cx="534377" cy="259045"/>
    <xdr:sp macro="" textlink="">
      <xdr:nvSpPr>
        <xdr:cNvPr id="120" name="テキスト ボックス 119"/>
        <xdr:cNvSpPr txBox="1"/>
      </xdr:nvSpPr>
      <xdr:spPr>
        <a:xfrm>
          <a:off x="3517411" y="95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106553</xdr:rowOff>
    </xdr:from>
    <xdr:to>
      <xdr:col>15</xdr:col>
      <xdr:colOff>50800</xdr:colOff>
      <xdr:row>54</xdr:row>
      <xdr:rowOff>152654</xdr:rowOff>
    </xdr:to>
    <xdr:cxnSp macro="">
      <xdr:nvCxnSpPr>
        <xdr:cNvPr id="121" name="直線コネクタ 120"/>
        <xdr:cNvCxnSpPr/>
      </xdr:nvCxnSpPr>
      <xdr:spPr>
        <a:xfrm>
          <a:off x="2019300" y="9364853"/>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106553</xdr:rowOff>
    </xdr:from>
    <xdr:to>
      <xdr:col>10</xdr:col>
      <xdr:colOff>114300</xdr:colOff>
      <xdr:row>54</xdr:row>
      <xdr:rowOff>155854</xdr:rowOff>
    </xdr:to>
    <xdr:cxnSp macro="">
      <xdr:nvCxnSpPr>
        <xdr:cNvPr id="124" name="直線コネクタ 123"/>
        <xdr:cNvCxnSpPr/>
      </xdr:nvCxnSpPr>
      <xdr:spPr>
        <a:xfrm flipV="1">
          <a:off x="1130300" y="9364853"/>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126839</xdr:rowOff>
    </xdr:from>
    <xdr:ext cx="534377" cy="259045"/>
    <xdr:sp macro="" textlink="">
      <xdr:nvSpPr>
        <xdr:cNvPr id="126" name="テキスト ボックス 125"/>
        <xdr:cNvSpPr txBox="1"/>
      </xdr:nvSpPr>
      <xdr:spPr>
        <a:xfrm>
          <a:off x="1752111" y="95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64050</xdr:rowOff>
    </xdr:from>
    <xdr:ext cx="534377" cy="259045"/>
    <xdr:sp macro="" textlink="">
      <xdr:nvSpPr>
        <xdr:cNvPr id="128" name="テキスト ボックス 127"/>
        <xdr:cNvSpPr txBox="1"/>
      </xdr:nvSpPr>
      <xdr:spPr>
        <a:xfrm>
          <a:off x="863111" y="98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41656</xdr:rowOff>
    </xdr:from>
    <xdr:to>
      <xdr:col>24</xdr:col>
      <xdr:colOff>114300</xdr:colOff>
      <xdr:row>54</xdr:row>
      <xdr:rowOff>143256</xdr:rowOff>
    </xdr:to>
    <xdr:sp macro="" textlink="">
      <xdr:nvSpPr>
        <xdr:cNvPr id="134" name="楕円 133"/>
        <xdr:cNvSpPr/>
      </xdr:nvSpPr>
      <xdr:spPr>
        <a:xfrm>
          <a:off x="4584700" y="92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64533</xdr:rowOff>
    </xdr:from>
    <xdr:ext cx="534377" cy="259045"/>
    <xdr:sp macro="" textlink="">
      <xdr:nvSpPr>
        <xdr:cNvPr id="135" name="物件費該当値テキスト"/>
        <xdr:cNvSpPr txBox="1"/>
      </xdr:nvSpPr>
      <xdr:spPr>
        <a:xfrm>
          <a:off x="4686300" y="91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98730</xdr:rowOff>
    </xdr:from>
    <xdr:to>
      <xdr:col>20</xdr:col>
      <xdr:colOff>38100</xdr:colOff>
      <xdr:row>55</xdr:row>
      <xdr:rowOff>28880</xdr:rowOff>
    </xdr:to>
    <xdr:sp macro="" textlink="">
      <xdr:nvSpPr>
        <xdr:cNvPr id="136" name="楕円 135"/>
        <xdr:cNvSpPr/>
      </xdr:nvSpPr>
      <xdr:spPr>
        <a:xfrm>
          <a:off x="3746500" y="93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45407</xdr:rowOff>
    </xdr:from>
    <xdr:ext cx="534377" cy="259045"/>
    <xdr:sp macro="" textlink="">
      <xdr:nvSpPr>
        <xdr:cNvPr id="137" name="テキスト ボックス 136"/>
        <xdr:cNvSpPr txBox="1"/>
      </xdr:nvSpPr>
      <xdr:spPr>
        <a:xfrm>
          <a:off x="3517411" y="91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101854</xdr:rowOff>
    </xdr:from>
    <xdr:to>
      <xdr:col>15</xdr:col>
      <xdr:colOff>101600</xdr:colOff>
      <xdr:row>55</xdr:row>
      <xdr:rowOff>32004</xdr:rowOff>
    </xdr:to>
    <xdr:sp macro="" textlink="">
      <xdr:nvSpPr>
        <xdr:cNvPr id="138" name="楕円 137"/>
        <xdr:cNvSpPr/>
      </xdr:nvSpPr>
      <xdr:spPr>
        <a:xfrm>
          <a:off x="2857500" y="93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23131</xdr:rowOff>
    </xdr:from>
    <xdr:ext cx="534377" cy="259045"/>
    <xdr:sp macro="" textlink="">
      <xdr:nvSpPr>
        <xdr:cNvPr id="139" name="テキスト ボックス 138"/>
        <xdr:cNvSpPr txBox="1"/>
      </xdr:nvSpPr>
      <xdr:spPr>
        <a:xfrm>
          <a:off x="2641111" y="94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55753</xdr:rowOff>
    </xdr:from>
    <xdr:to>
      <xdr:col>10</xdr:col>
      <xdr:colOff>165100</xdr:colOff>
      <xdr:row>54</xdr:row>
      <xdr:rowOff>157353</xdr:rowOff>
    </xdr:to>
    <xdr:sp macro="" textlink="">
      <xdr:nvSpPr>
        <xdr:cNvPr id="140" name="楕円 139"/>
        <xdr:cNvSpPr/>
      </xdr:nvSpPr>
      <xdr:spPr>
        <a:xfrm>
          <a:off x="1968500" y="93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2430</xdr:rowOff>
    </xdr:from>
    <xdr:ext cx="534377" cy="259045"/>
    <xdr:sp macro="" textlink="">
      <xdr:nvSpPr>
        <xdr:cNvPr id="141" name="テキスト ボックス 140"/>
        <xdr:cNvSpPr txBox="1"/>
      </xdr:nvSpPr>
      <xdr:spPr>
        <a:xfrm>
          <a:off x="1752111" y="908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105054</xdr:rowOff>
    </xdr:from>
    <xdr:to>
      <xdr:col>6</xdr:col>
      <xdr:colOff>38100</xdr:colOff>
      <xdr:row>55</xdr:row>
      <xdr:rowOff>35204</xdr:rowOff>
    </xdr:to>
    <xdr:sp macro="" textlink="">
      <xdr:nvSpPr>
        <xdr:cNvPr id="142" name="楕円 141"/>
        <xdr:cNvSpPr/>
      </xdr:nvSpPr>
      <xdr:spPr>
        <a:xfrm>
          <a:off x="1079500" y="936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51731</xdr:rowOff>
    </xdr:from>
    <xdr:ext cx="534377" cy="259045"/>
    <xdr:sp macro="" textlink="">
      <xdr:nvSpPr>
        <xdr:cNvPr id="143" name="テキスト ボックス 142"/>
        <xdr:cNvSpPr txBox="1"/>
      </xdr:nvSpPr>
      <xdr:spPr>
        <a:xfrm>
          <a:off x="863111" y="913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6223</xdr:rowOff>
    </xdr:from>
    <xdr:to>
      <xdr:col>24</xdr:col>
      <xdr:colOff>62865</xdr:colOff>
      <xdr:row>79</xdr:row>
      <xdr:rowOff>121665</xdr:rowOff>
    </xdr:to>
    <xdr:cxnSp macro="">
      <xdr:nvCxnSpPr>
        <xdr:cNvPr id="166" name="直線コネクタ 165"/>
        <xdr:cNvCxnSpPr/>
      </xdr:nvCxnSpPr>
      <xdr:spPr>
        <a:xfrm flipV="1">
          <a:off x="4633595" y="12350623"/>
          <a:ext cx="1270" cy="131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125492</xdr:rowOff>
    </xdr:from>
    <xdr:ext cx="469744" cy="259045"/>
    <xdr:sp macro="" textlink="">
      <xdr:nvSpPr>
        <xdr:cNvPr id="167" name="維持補修費最小値テキスト"/>
        <xdr:cNvSpPr txBox="1"/>
      </xdr:nvSpPr>
      <xdr:spPr>
        <a:xfrm>
          <a:off x="4686300" y="136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121665</xdr:rowOff>
    </xdr:from>
    <xdr:to>
      <xdr:col>24</xdr:col>
      <xdr:colOff>152400</xdr:colOff>
      <xdr:row>79</xdr:row>
      <xdr:rowOff>121665</xdr:rowOff>
    </xdr:to>
    <xdr:cxnSp macro="">
      <xdr:nvCxnSpPr>
        <xdr:cNvPr id="168" name="直線コネクタ 167"/>
        <xdr:cNvCxnSpPr/>
      </xdr:nvCxnSpPr>
      <xdr:spPr>
        <a:xfrm>
          <a:off x="4546600" y="13666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124350</xdr:rowOff>
    </xdr:from>
    <xdr:ext cx="534377" cy="259045"/>
    <xdr:sp macro="" textlink="">
      <xdr:nvSpPr>
        <xdr:cNvPr id="169" name="維持補修費最大値テキスト"/>
        <xdr:cNvSpPr txBox="1"/>
      </xdr:nvSpPr>
      <xdr:spPr>
        <a:xfrm>
          <a:off x="4686300" y="121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6223</xdr:rowOff>
    </xdr:from>
    <xdr:to>
      <xdr:col>24</xdr:col>
      <xdr:colOff>152400</xdr:colOff>
      <xdr:row>72</xdr:row>
      <xdr:rowOff>6223</xdr:rowOff>
    </xdr:to>
    <xdr:cxnSp macro="">
      <xdr:nvCxnSpPr>
        <xdr:cNvPr id="170" name="直線コネクタ 169"/>
        <xdr:cNvCxnSpPr/>
      </xdr:nvCxnSpPr>
      <xdr:spPr>
        <a:xfrm>
          <a:off x="4546600" y="1235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139573</xdr:rowOff>
    </xdr:from>
    <xdr:to>
      <xdr:col>24</xdr:col>
      <xdr:colOff>63500</xdr:colOff>
      <xdr:row>72</xdr:row>
      <xdr:rowOff>6223</xdr:rowOff>
    </xdr:to>
    <xdr:cxnSp macro="">
      <xdr:nvCxnSpPr>
        <xdr:cNvPr id="171" name="直線コネクタ 170"/>
        <xdr:cNvCxnSpPr/>
      </xdr:nvCxnSpPr>
      <xdr:spPr>
        <a:xfrm>
          <a:off x="3797300" y="12312523"/>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108475</xdr:rowOff>
    </xdr:from>
    <xdr:ext cx="469744" cy="259045"/>
    <xdr:sp macro="" textlink="">
      <xdr:nvSpPr>
        <xdr:cNvPr id="172" name="維持補修費平均値テキスト"/>
        <xdr:cNvSpPr txBox="1"/>
      </xdr:nvSpPr>
      <xdr:spPr>
        <a:xfrm>
          <a:off x="4686300" y="1313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73" name="フローチャート: 判断 172"/>
        <xdr:cNvSpPr/>
      </xdr:nvSpPr>
      <xdr:spPr>
        <a:xfrm>
          <a:off x="45847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139573</xdr:rowOff>
    </xdr:from>
    <xdr:to>
      <xdr:col>19</xdr:col>
      <xdr:colOff>177800</xdr:colOff>
      <xdr:row>72</xdr:row>
      <xdr:rowOff>158369</xdr:rowOff>
    </xdr:to>
    <xdr:cxnSp macro="">
      <xdr:nvCxnSpPr>
        <xdr:cNvPr id="174" name="直線コネクタ 173"/>
        <xdr:cNvCxnSpPr/>
      </xdr:nvCxnSpPr>
      <xdr:spPr>
        <a:xfrm flipV="1">
          <a:off x="2908300" y="12312523"/>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888</xdr:rowOff>
    </xdr:from>
    <xdr:to>
      <xdr:col>20</xdr:col>
      <xdr:colOff>38100</xdr:colOff>
      <xdr:row>77</xdr:row>
      <xdr:rowOff>102488</xdr:rowOff>
    </xdr:to>
    <xdr:sp macro="" textlink="">
      <xdr:nvSpPr>
        <xdr:cNvPr id="175" name="フローチャート: 判断 174"/>
        <xdr:cNvSpPr/>
      </xdr:nvSpPr>
      <xdr:spPr>
        <a:xfrm>
          <a:off x="3746500" y="1320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93615</xdr:rowOff>
    </xdr:from>
    <xdr:ext cx="469744" cy="259045"/>
    <xdr:sp macro="" textlink="">
      <xdr:nvSpPr>
        <xdr:cNvPr id="176" name="テキスト ボックス 175"/>
        <xdr:cNvSpPr txBox="1"/>
      </xdr:nvSpPr>
      <xdr:spPr>
        <a:xfrm>
          <a:off x="3549728" y="132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158369</xdr:rowOff>
    </xdr:from>
    <xdr:to>
      <xdr:col>15</xdr:col>
      <xdr:colOff>50800</xdr:colOff>
      <xdr:row>73</xdr:row>
      <xdr:rowOff>96139</xdr:rowOff>
    </xdr:to>
    <xdr:cxnSp macro="">
      <xdr:nvCxnSpPr>
        <xdr:cNvPr id="177" name="直線コネクタ 176"/>
        <xdr:cNvCxnSpPr/>
      </xdr:nvCxnSpPr>
      <xdr:spPr>
        <a:xfrm flipV="1">
          <a:off x="2019300" y="12502769"/>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79248</xdr:rowOff>
    </xdr:from>
    <xdr:to>
      <xdr:col>15</xdr:col>
      <xdr:colOff>101600</xdr:colOff>
      <xdr:row>78</xdr:row>
      <xdr:rowOff>9398</xdr:rowOff>
    </xdr:to>
    <xdr:sp macro="" textlink="">
      <xdr:nvSpPr>
        <xdr:cNvPr id="178" name="フローチャート: 判断 177"/>
        <xdr:cNvSpPr/>
      </xdr:nvSpPr>
      <xdr:spPr>
        <a:xfrm>
          <a:off x="2857500" y="132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525</xdr:rowOff>
    </xdr:from>
    <xdr:ext cx="469744" cy="259045"/>
    <xdr:sp macro="" textlink="">
      <xdr:nvSpPr>
        <xdr:cNvPr id="179" name="テキスト ボックス 178"/>
        <xdr:cNvSpPr txBox="1"/>
      </xdr:nvSpPr>
      <xdr:spPr>
        <a:xfrm>
          <a:off x="2673428"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44958</xdr:rowOff>
    </xdr:from>
    <xdr:to>
      <xdr:col>10</xdr:col>
      <xdr:colOff>114300</xdr:colOff>
      <xdr:row>73</xdr:row>
      <xdr:rowOff>96139</xdr:rowOff>
    </xdr:to>
    <xdr:cxnSp macro="">
      <xdr:nvCxnSpPr>
        <xdr:cNvPr id="180" name="直線コネクタ 179"/>
        <xdr:cNvCxnSpPr/>
      </xdr:nvCxnSpPr>
      <xdr:spPr>
        <a:xfrm>
          <a:off x="1130300" y="12560808"/>
          <a:ext cx="889000"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108077</xdr:rowOff>
    </xdr:from>
    <xdr:to>
      <xdr:col>10</xdr:col>
      <xdr:colOff>165100</xdr:colOff>
      <xdr:row>78</xdr:row>
      <xdr:rowOff>38227</xdr:rowOff>
    </xdr:to>
    <xdr:sp macro="" textlink="">
      <xdr:nvSpPr>
        <xdr:cNvPr id="181" name="フローチャート: 判断 180"/>
        <xdr:cNvSpPr/>
      </xdr:nvSpPr>
      <xdr:spPr>
        <a:xfrm>
          <a:off x="1968500" y="1330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29354</xdr:rowOff>
    </xdr:from>
    <xdr:ext cx="469744" cy="259045"/>
    <xdr:sp macro="" textlink="">
      <xdr:nvSpPr>
        <xdr:cNvPr id="182" name="テキスト ボックス 181"/>
        <xdr:cNvSpPr txBox="1"/>
      </xdr:nvSpPr>
      <xdr:spPr>
        <a:xfrm>
          <a:off x="1784428" y="134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3" name="フローチャート: 判断 182"/>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84" name="テキスト ボックス 183"/>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126873</xdr:rowOff>
    </xdr:from>
    <xdr:to>
      <xdr:col>24</xdr:col>
      <xdr:colOff>114300</xdr:colOff>
      <xdr:row>72</xdr:row>
      <xdr:rowOff>57023</xdr:rowOff>
    </xdr:to>
    <xdr:sp macro="" textlink="">
      <xdr:nvSpPr>
        <xdr:cNvPr id="190" name="楕円 189"/>
        <xdr:cNvSpPr/>
      </xdr:nvSpPr>
      <xdr:spPr>
        <a:xfrm>
          <a:off x="4584700" y="122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79900</xdr:rowOff>
    </xdr:from>
    <xdr:ext cx="534377" cy="259045"/>
    <xdr:sp macro="" textlink="">
      <xdr:nvSpPr>
        <xdr:cNvPr id="191" name="維持補修費該当値テキスト"/>
        <xdr:cNvSpPr txBox="1"/>
      </xdr:nvSpPr>
      <xdr:spPr>
        <a:xfrm>
          <a:off x="4686300" y="122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88773</xdr:rowOff>
    </xdr:from>
    <xdr:to>
      <xdr:col>20</xdr:col>
      <xdr:colOff>38100</xdr:colOff>
      <xdr:row>72</xdr:row>
      <xdr:rowOff>18923</xdr:rowOff>
    </xdr:to>
    <xdr:sp macro="" textlink="">
      <xdr:nvSpPr>
        <xdr:cNvPr id="192" name="楕円 191"/>
        <xdr:cNvSpPr/>
      </xdr:nvSpPr>
      <xdr:spPr>
        <a:xfrm>
          <a:off x="3746500" y="122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35450</xdr:rowOff>
    </xdr:from>
    <xdr:ext cx="534377" cy="259045"/>
    <xdr:sp macro="" textlink="">
      <xdr:nvSpPr>
        <xdr:cNvPr id="193" name="テキスト ボックス 192"/>
        <xdr:cNvSpPr txBox="1"/>
      </xdr:nvSpPr>
      <xdr:spPr>
        <a:xfrm>
          <a:off x="3517411" y="120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107569</xdr:rowOff>
    </xdr:from>
    <xdr:to>
      <xdr:col>15</xdr:col>
      <xdr:colOff>101600</xdr:colOff>
      <xdr:row>73</xdr:row>
      <xdr:rowOff>37719</xdr:rowOff>
    </xdr:to>
    <xdr:sp macro="" textlink="">
      <xdr:nvSpPr>
        <xdr:cNvPr id="194" name="楕円 193"/>
        <xdr:cNvSpPr/>
      </xdr:nvSpPr>
      <xdr:spPr>
        <a:xfrm>
          <a:off x="2857500" y="12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54246</xdr:rowOff>
    </xdr:from>
    <xdr:ext cx="534377" cy="259045"/>
    <xdr:sp macro="" textlink="">
      <xdr:nvSpPr>
        <xdr:cNvPr id="195" name="テキスト ボックス 194"/>
        <xdr:cNvSpPr txBox="1"/>
      </xdr:nvSpPr>
      <xdr:spPr>
        <a:xfrm>
          <a:off x="2641111" y="12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45339</xdr:rowOff>
    </xdr:from>
    <xdr:to>
      <xdr:col>10</xdr:col>
      <xdr:colOff>165100</xdr:colOff>
      <xdr:row>73</xdr:row>
      <xdr:rowOff>146939</xdr:rowOff>
    </xdr:to>
    <xdr:sp macro="" textlink="">
      <xdr:nvSpPr>
        <xdr:cNvPr id="196" name="楕円 195"/>
        <xdr:cNvSpPr/>
      </xdr:nvSpPr>
      <xdr:spPr>
        <a:xfrm>
          <a:off x="1968500" y="125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163466</xdr:rowOff>
    </xdr:from>
    <xdr:ext cx="534377" cy="259045"/>
    <xdr:sp macro="" textlink="">
      <xdr:nvSpPr>
        <xdr:cNvPr id="197" name="テキスト ボックス 196"/>
        <xdr:cNvSpPr txBox="1"/>
      </xdr:nvSpPr>
      <xdr:spPr>
        <a:xfrm>
          <a:off x="1752111" y="123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165608</xdr:rowOff>
    </xdr:from>
    <xdr:to>
      <xdr:col>6</xdr:col>
      <xdr:colOff>38100</xdr:colOff>
      <xdr:row>73</xdr:row>
      <xdr:rowOff>95758</xdr:rowOff>
    </xdr:to>
    <xdr:sp macro="" textlink="">
      <xdr:nvSpPr>
        <xdr:cNvPr id="198" name="楕円 197"/>
        <xdr:cNvSpPr/>
      </xdr:nvSpPr>
      <xdr:spPr>
        <a:xfrm>
          <a:off x="1079500" y="125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112285</xdr:rowOff>
    </xdr:from>
    <xdr:ext cx="534377" cy="259045"/>
    <xdr:sp macro="" textlink="">
      <xdr:nvSpPr>
        <xdr:cNvPr id="199" name="テキスト ボックス 198"/>
        <xdr:cNvSpPr txBox="1"/>
      </xdr:nvSpPr>
      <xdr:spPr>
        <a:xfrm>
          <a:off x="863111" y="122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4" name="直線コネクタ 223"/>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5"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6" name="直線コネクタ 225"/>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7"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8" name="直線コネクタ 227"/>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21699</xdr:rowOff>
    </xdr:from>
    <xdr:to>
      <xdr:col>24</xdr:col>
      <xdr:colOff>63500</xdr:colOff>
      <xdr:row>94</xdr:row>
      <xdr:rowOff>23223</xdr:rowOff>
    </xdr:to>
    <xdr:cxnSp macro="">
      <xdr:nvCxnSpPr>
        <xdr:cNvPr id="229" name="直線コネクタ 228"/>
        <xdr:cNvCxnSpPr/>
      </xdr:nvCxnSpPr>
      <xdr:spPr>
        <a:xfrm flipV="1">
          <a:off x="3797300" y="1613799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30" name="扶助費平均値テキスト"/>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31" name="フローチャート: 判断 230"/>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23223</xdr:rowOff>
    </xdr:from>
    <xdr:to>
      <xdr:col>19</xdr:col>
      <xdr:colOff>177800</xdr:colOff>
      <xdr:row>94</xdr:row>
      <xdr:rowOff>33238</xdr:rowOff>
    </xdr:to>
    <xdr:cxnSp macro="">
      <xdr:nvCxnSpPr>
        <xdr:cNvPr id="232" name="直線コネクタ 231"/>
        <xdr:cNvCxnSpPr/>
      </xdr:nvCxnSpPr>
      <xdr:spPr>
        <a:xfrm flipV="1">
          <a:off x="2908300" y="1613952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3" name="フローチャート: 判断 232"/>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50237</xdr:rowOff>
    </xdr:from>
    <xdr:ext cx="534377" cy="259045"/>
    <xdr:sp macro="" textlink="">
      <xdr:nvSpPr>
        <xdr:cNvPr id="234" name="テキスト ボックス 233"/>
        <xdr:cNvSpPr txBox="1"/>
      </xdr:nvSpPr>
      <xdr:spPr>
        <a:xfrm>
          <a:off x="35174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33238</xdr:rowOff>
    </xdr:from>
    <xdr:to>
      <xdr:col>15</xdr:col>
      <xdr:colOff>50800</xdr:colOff>
      <xdr:row>94</xdr:row>
      <xdr:rowOff>59145</xdr:rowOff>
    </xdr:to>
    <xdr:cxnSp macro="">
      <xdr:nvCxnSpPr>
        <xdr:cNvPr id="235" name="直線コネクタ 234"/>
        <xdr:cNvCxnSpPr/>
      </xdr:nvCxnSpPr>
      <xdr:spPr>
        <a:xfrm flipV="1">
          <a:off x="2019300" y="16149538"/>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6" name="フローチャート: 判断 235"/>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91712</xdr:rowOff>
    </xdr:from>
    <xdr:ext cx="534377" cy="259045"/>
    <xdr:sp macro="" textlink="">
      <xdr:nvSpPr>
        <xdr:cNvPr id="237" name="テキスト ボックス 236"/>
        <xdr:cNvSpPr txBox="1"/>
      </xdr:nvSpPr>
      <xdr:spPr>
        <a:xfrm>
          <a:off x="2641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59145</xdr:rowOff>
    </xdr:from>
    <xdr:to>
      <xdr:col>10</xdr:col>
      <xdr:colOff>114300</xdr:colOff>
      <xdr:row>94</xdr:row>
      <xdr:rowOff>102036</xdr:rowOff>
    </xdr:to>
    <xdr:cxnSp macro="">
      <xdr:nvCxnSpPr>
        <xdr:cNvPr id="238" name="直線コネクタ 237"/>
        <xdr:cNvCxnSpPr/>
      </xdr:nvCxnSpPr>
      <xdr:spPr>
        <a:xfrm flipV="1">
          <a:off x="1130300" y="16175445"/>
          <a:ext cx="889000" cy="4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9" name="フローチャート: 判断 238"/>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83873</xdr:rowOff>
    </xdr:from>
    <xdr:ext cx="534377" cy="259045"/>
    <xdr:sp macro="" textlink="">
      <xdr:nvSpPr>
        <xdr:cNvPr id="240" name="テキスト ボックス 239"/>
        <xdr:cNvSpPr txBox="1"/>
      </xdr:nvSpPr>
      <xdr:spPr>
        <a:xfrm>
          <a:off x="1752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41" name="フローチャート: 判断 240"/>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155283</xdr:rowOff>
    </xdr:from>
    <xdr:ext cx="534377" cy="259045"/>
    <xdr:sp macro="" textlink="">
      <xdr:nvSpPr>
        <xdr:cNvPr id="242" name="テキスト ボックス 241"/>
        <xdr:cNvSpPr txBox="1"/>
      </xdr:nvSpPr>
      <xdr:spPr>
        <a:xfrm>
          <a:off x="863111" y="164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142349</xdr:rowOff>
    </xdr:from>
    <xdr:to>
      <xdr:col>24</xdr:col>
      <xdr:colOff>114300</xdr:colOff>
      <xdr:row>94</xdr:row>
      <xdr:rowOff>72499</xdr:rowOff>
    </xdr:to>
    <xdr:sp macro="" textlink="">
      <xdr:nvSpPr>
        <xdr:cNvPr id="248" name="楕円 247"/>
        <xdr:cNvSpPr/>
      </xdr:nvSpPr>
      <xdr:spPr>
        <a:xfrm>
          <a:off x="4584700" y="160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165226</xdr:rowOff>
    </xdr:from>
    <xdr:ext cx="534377" cy="259045"/>
    <xdr:sp macro="" textlink="">
      <xdr:nvSpPr>
        <xdr:cNvPr id="249" name="扶助費該当値テキスト"/>
        <xdr:cNvSpPr txBox="1"/>
      </xdr:nvSpPr>
      <xdr:spPr>
        <a:xfrm>
          <a:off x="4686300" y="159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143873</xdr:rowOff>
    </xdr:from>
    <xdr:to>
      <xdr:col>20</xdr:col>
      <xdr:colOff>38100</xdr:colOff>
      <xdr:row>94</xdr:row>
      <xdr:rowOff>74023</xdr:rowOff>
    </xdr:to>
    <xdr:sp macro="" textlink="">
      <xdr:nvSpPr>
        <xdr:cNvPr id="250" name="楕円 249"/>
        <xdr:cNvSpPr/>
      </xdr:nvSpPr>
      <xdr:spPr>
        <a:xfrm>
          <a:off x="3746500" y="160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90550</xdr:rowOff>
    </xdr:from>
    <xdr:ext cx="534377" cy="259045"/>
    <xdr:sp macro="" textlink="">
      <xdr:nvSpPr>
        <xdr:cNvPr id="251" name="テキスト ボックス 250"/>
        <xdr:cNvSpPr txBox="1"/>
      </xdr:nvSpPr>
      <xdr:spPr>
        <a:xfrm>
          <a:off x="3517411" y="158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153888</xdr:rowOff>
    </xdr:from>
    <xdr:to>
      <xdr:col>15</xdr:col>
      <xdr:colOff>101600</xdr:colOff>
      <xdr:row>94</xdr:row>
      <xdr:rowOff>84038</xdr:rowOff>
    </xdr:to>
    <xdr:sp macro="" textlink="">
      <xdr:nvSpPr>
        <xdr:cNvPr id="252" name="楕円 251"/>
        <xdr:cNvSpPr/>
      </xdr:nvSpPr>
      <xdr:spPr>
        <a:xfrm>
          <a:off x="2857500" y="160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100565</xdr:rowOff>
    </xdr:from>
    <xdr:ext cx="534377" cy="259045"/>
    <xdr:sp macro="" textlink="">
      <xdr:nvSpPr>
        <xdr:cNvPr id="253" name="テキスト ボックス 252"/>
        <xdr:cNvSpPr txBox="1"/>
      </xdr:nvSpPr>
      <xdr:spPr>
        <a:xfrm>
          <a:off x="2641111" y="158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8345</xdr:rowOff>
    </xdr:from>
    <xdr:to>
      <xdr:col>10</xdr:col>
      <xdr:colOff>165100</xdr:colOff>
      <xdr:row>94</xdr:row>
      <xdr:rowOff>109945</xdr:rowOff>
    </xdr:to>
    <xdr:sp macro="" textlink="">
      <xdr:nvSpPr>
        <xdr:cNvPr id="254" name="楕円 253"/>
        <xdr:cNvSpPr/>
      </xdr:nvSpPr>
      <xdr:spPr>
        <a:xfrm>
          <a:off x="1968500" y="161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126472</xdr:rowOff>
    </xdr:from>
    <xdr:ext cx="534377" cy="259045"/>
    <xdr:sp macro="" textlink="">
      <xdr:nvSpPr>
        <xdr:cNvPr id="255" name="テキスト ボックス 254"/>
        <xdr:cNvSpPr txBox="1"/>
      </xdr:nvSpPr>
      <xdr:spPr>
        <a:xfrm>
          <a:off x="1752111" y="158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51236</xdr:rowOff>
    </xdr:from>
    <xdr:to>
      <xdr:col>6</xdr:col>
      <xdr:colOff>38100</xdr:colOff>
      <xdr:row>94</xdr:row>
      <xdr:rowOff>152836</xdr:rowOff>
    </xdr:to>
    <xdr:sp macro="" textlink="">
      <xdr:nvSpPr>
        <xdr:cNvPr id="256" name="楕円 255"/>
        <xdr:cNvSpPr/>
      </xdr:nvSpPr>
      <xdr:spPr>
        <a:xfrm>
          <a:off x="1079500" y="161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169363</xdr:rowOff>
    </xdr:from>
    <xdr:ext cx="534377" cy="259045"/>
    <xdr:sp macro="" textlink="">
      <xdr:nvSpPr>
        <xdr:cNvPr id="257" name="テキスト ボックス 256"/>
        <xdr:cNvSpPr txBox="1"/>
      </xdr:nvSpPr>
      <xdr:spPr>
        <a:xfrm>
          <a:off x="863111" y="159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8" name="テキスト ボックス 26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80" name="直線コネクタ 279"/>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81" name="補助費等最小値テキスト"/>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2" name="直線コネクタ 281"/>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3" name="補助費等最大値テキスト"/>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4" name="直線コネクタ 283"/>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115507</xdr:rowOff>
    </xdr:from>
    <xdr:to>
      <xdr:col>55</xdr:col>
      <xdr:colOff>0</xdr:colOff>
      <xdr:row>36</xdr:row>
      <xdr:rowOff>168808</xdr:rowOff>
    </xdr:to>
    <xdr:cxnSp macro="">
      <xdr:nvCxnSpPr>
        <xdr:cNvPr id="285" name="直線コネクタ 284"/>
        <xdr:cNvCxnSpPr/>
      </xdr:nvCxnSpPr>
      <xdr:spPr>
        <a:xfrm>
          <a:off x="9639300" y="6116257"/>
          <a:ext cx="838200" cy="2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6" name="補助費等平均値テキスト"/>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7" name="フローチャート: 判断 286"/>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115507</xdr:rowOff>
    </xdr:from>
    <xdr:to>
      <xdr:col>50</xdr:col>
      <xdr:colOff>114300</xdr:colOff>
      <xdr:row>35</xdr:row>
      <xdr:rowOff>141262</xdr:rowOff>
    </xdr:to>
    <xdr:cxnSp macro="">
      <xdr:nvCxnSpPr>
        <xdr:cNvPr id="288" name="直線コネクタ 287"/>
        <xdr:cNvCxnSpPr/>
      </xdr:nvCxnSpPr>
      <xdr:spPr>
        <a:xfrm flipV="1">
          <a:off x="8750300" y="6116257"/>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9" name="フローチャート: 判断 288"/>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90" name="テキスト ボックス 289"/>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92304</xdr:rowOff>
    </xdr:from>
    <xdr:to>
      <xdr:col>45</xdr:col>
      <xdr:colOff>177800</xdr:colOff>
      <xdr:row>35</xdr:row>
      <xdr:rowOff>141262</xdr:rowOff>
    </xdr:to>
    <xdr:cxnSp macro="">
      <xdr:nvCxnSpPr>
        <xdr:cNvPr id="291" name="直線コネクタ 290"/>
        <xdr:cNvCxnSpPr/>
      </xdr:nvCxnSpPr>
      <xdr:spPr>
        <a:xfrm>
          <a:off x="7861300" y="6093054"/>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2" name="フローチャート: 判断 291"/>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3" name="テキスト ボックス 292"/>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92304</xdr:rowOff>
    </xdr:from>
    <xdr:to>
      <xdr:col>41</xdr:col>
      <xdr:colOff>50800</xdr:colOff>
      <xdr:row>38</xdr:row>
      <xdr:rowOff>170942</xdr:rowOff>
    </xdr:to>
    <xdr:cxnSp macro="">
      <xdr:nvCxnSpPr>
        <xdr:cNvPr id="294" name="直線コネクタ 293"/>
        <xdr:cNvCxnSpPr/>
      </xdr:nvCxnSpPr>
      <xdr:spPr>
        <a:xfrm flipV="1">
          <a:off x="6972300" y="6093054"/>
          <a:ext cx="889000" cy="5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5" name="フローチャート: 判断 294"/>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6" name="テキスト ボックス 295"/>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7" name="フローチャート: 判断 296"/>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92460</xdr:rowOff>
    </xdr:from>
    <xdr:ext cx="534377" cy="259045"/>
    <xdr:sp macro="" textlink="">
      <xdr:nvSpPr>
        <xdr:cNvPr id="298" name="テキスト ボックス 297"/>
        <xdr:cNvSpPr txBox="1"/>
      </xdr:nvSpPr>
      <xdr:spPr>
        <a:xfrm>
          <a:off x="6705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118008</xdr:rowOff>
    </xdr:from>
    <xdr:to>
      <xdr:col>55</xdr:col>
      <xdr:colOff>50800</xdr:colOff>
      <xdr:row>37</xdr:row>
      <xdr:rowOff>48158</xdr:rowOff>
    </xdr:to>
    <xdr:sp macro="" textlink="">
      <xdr:nvSpPr>
        <xdr:cNvPr id="304" name="楕円 303"/>
        <xdr:cNvSpPr/>
      </xdr:nvSpPr>
      <xdr:spPr>
        <a:xfrm>
          <a:off x="10426700" y="62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32935</xdr:rowOff>
    </xdr:from>
    <xdr:ext cx="599010" cy="259045"/>
    <xdr:sp macro="" textlink="">
      <xdr:nvSpPr>
        <xdr:cNvPr id="305" name="補助費等該当値テキスト"/>
        <xdr:cNvSpPr txBox="1"/>
      </xdr:nvSpPr>
      <xdr:spPr>
        <a:xfrm>
          <a:off x="10528300" y="620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64707</xdr:rowOff>
    </xdr:from>
    <xdr:to>
      <xdr:col>50</xdr:col>
      <xdr:colOff>165100</xdr:colOff>
      <xdr:row>35</xdr:row>
      <xdr:rowOff>166307</xdr:rowOff>
    </xdr:to>
    <xdr:sp macro="" textlink="">
      <xdr:nvSpPr>
        <xdr:cNvPr id="306" name="楕円 305"/>
        <xdr:cNvSpPr/>
      </xdr:nvSpPr>
      <xdr:spPr>
        <a:xfrm>
          <a:off x="9588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157434</xdr:rowOff>
    </xdr:from>
    <xdr:ext cx="599010" cy="259045"/>
    <xdr:sp macro="" textlink="">
      <xdr:nvSpPr>
        <xdr:cNvPr id="307" name="テキスト ボックス 306"/>
        <xdr:cNvSpPr txBox="1"/>
      </xdr:nvSpPr>
      <xdr:spPr>
        <a:xfrm>
          <a:off x="9327095" y="615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90462</xdr:rowOff>
    </xdr:from>
    <xdr:to>
      <xdr:col>46</xdr:col>
      <xdr:colOff>38100</xdr:colOff>
      <xdr:row>36</xdr:row>
      <xdr:rowOff>20612</xdr:rowOff>
    </xdr:to>
    <xdr:sp macro="" textlink="">
      <xdr:nvSpPr>
        <xdr:cNvPr id="308" name="楕円 307"/>
        <xdr:cNvSpPr/>
      </xdr:nvSpPr>
      <xdr:spPr>
        <a:xfrm>
          <a:off x="8699500" y="60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11739</xdr:rowOff>
    </xdr:from>
    <xdr:ext cx="599010" cy="259045"/>
    <xdr:sp macro="" textlink="">
      <xdr:nvSpPr>
        <xdr:cNvPr id="309" name="テキスト ボックス 308"/>
        <xdr:cNvSpPr txBox="1"/>
      </xdr:nvSpPr>
      <xdr:spPr>
        <a:xfrm>
          <a:off x="8450795" y="61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41504</xdr:rowOff>
    </xdr:from>
    <xdr:to>
      <xdr:col>41</xdr:col>
      <xdr:colOff>101600</xdr:colOff>
      <xdr:row>35</xdr:row>
      <xdr:rowOff>143104</xdr:rowOff>
    </xdr:to>
    <xdr:sp macro="" textlink="">
      <xdr:nvSpPr>
        <xdr:cNvPr id="310" name="楕円 309"/>
        <xdr:cNvSpPr/>
      </xdr:nvSpPr>
      <xdr:spPr>
        <a:xfrm>
          <a:off x="7810500" y="60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134231</xdr:rowOff>
    </xdr:from>
    <xdr:ext cx="599010" cy="259045"/>
    <xdr:sp macro="" textlink="">
      <xdr:nvSpPr>
        <xdr:cNvPr id="311" name="テキスト ボックス 310"/>
        <xdr:cNvSpPr txBox="1"/>
      </xdr:nvSpPr>
      <xdr:spPr>
        <a:xfrm>
          <a:off x="7561795" y="613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120142</xdr:rowOff>
    </xdr:from>
    <xdr:to>
      <xdr:col>36</xdr:col>
      <xdr:colOff>165100</xdr:colOff>
      <xdr:row>39</xdr:row>
      <xdr:rowOff>50292</xdr:rowOff>
    </xdr:to>
    <xdr:sp macro="" textlink="">
      <xdr:nvSpPr>
        <xdr:cNvPr id="312" name="楕円 311"/>
        <xdr:cNvSpPr/>
      </xdr:nvSpPr>
      <xdr:spPr>
        <a:xfrm>
          <a:off x="6921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41419</xdr:rowOff>
    </xdr:from>
    <xdr:ext cx="534377" cy="259045"/>
    <xdr:sp macro="" textlink="">
      <xdr:nvSpPr>
        <xdr:cNvPr id="313" name="テキスト ボックス 312"/>
        <xdr:cNvSpPr txBox="1"/>
      </xdr:nvSpPr>
      <xdr:spPr>
        <a:xfrm>
          <a:off x="6705111" y="67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8" name="直線コネクタ 337"/>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9"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40" name="直線コネクタ 339"/>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41"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2" name="直線コネクタ 341"/>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121020</xdr:rowOff>
    </xdr:from>
    <xdr:to>
      <xdr:col>55</xdr:col>
      <xdr:colOff>0</xdr:colOff>
      <xdr:row>57</xdr:row>
      <xdr:rowOff>156208</xdr:rowOff>
    </xdr:to>
    <xdr:cxnSp macro="">
      <xdr:nvCxnSpPr>
        <xdr:cNvPr id="343" name="直線コネクタ 342"/>
        <xdr:cNvCxnSpPr/>
      </xdr:nvCxnSpPr>
      <xdr:spPr>
        <a:xfrm>
          <a:off x="9639300" y="9893670"/>
          <a:ext cx="8382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4" name="普通建設事業費平均値テキスト"/>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5" name="フローチャート: 判断 344"/>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121020</xdr:rowOff>
    </xdr:from>
    <xdr:to>
      <xdr:col>50</xdr:col>
      <xdr:colOff>114300</xdr:colOff>
      <xdr:row>57</xdr:row>
      <xdr:rowOff>122098</xdr:rowOff>
    </xdr:to>
    <xdr:cxnSp macro="">
      <xdr:nvCxnSpPr>
        <xdr:cNvPr id="346" name="直線コネクタ 345"/>
        <xdr:cNvCxnSpPr/>
      </xdr:nvCxnSpPr>
      <xdr:spPr>
        <a:xfrm flipV="1">
          <a:off x="8750300" y="9893670"/>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7" name="フローチャート: 判断 346"/>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8" name="テキスト ボックス 347"/>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122098</xdr:rowOff>
    </xdr:from>
    <xdr:to>
      <xdr:col>45</xdr:col>
      <xdr:colOff>177800</xdr:colOff>
      <xdr:row>58</xdr:row>
      <xdr:rowOff>48456</xdr:rowOff>
    </xdr:to>
    <xdr:cxnSp macro="">
      <xdr:nvCxnSpPr>
        <xdr:cNvPr id="349" name="直線コネクタ 348"/>
        <xdr:cNvCxnSpPr/>
      </xdr:nvCxnSpPr>
      <xdr:spPr>
        <a:xfrm flipV="1">
          <a:off x="7861300" y="9894748"/>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50" name="フローチャート: 判断 349"/>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154270</xdr:rowOff>
    </xdr:from>
    <xdr:ext cx="599010" cy="259045"/>
    <xdr:sp macro="" textlink="">
      <xdr:nvSpPr>
        <xdr:cNvPr id="351" name="テキスト ボックス 350"/>
        <xdr:cNvSpPr txBox="1"/>
      </xdr:nvSpPr>
      <xdr:spPr>
        <a:xfrm>
          <a:off x="84507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40831</xdr:rowOff>
    </xdr:from>
    <xdr:to>
      <xdr:col>41</xdr:col>
      <xdr:colOff>50800</xdr:colOff>
      <xdr:row>58</xdr:row>
      <xdr:rowOff>48456</xdr:rowOff>
    </xdr:to>
    <xdr:cxnSp macro="">
      <xdr:nvCxnSpPr>
        <xdr:cNvPr id="352" name="直線コネクタ 351"/>
        <xdr:cNvCxnSpPr/>
      </xdr:nvCxnSpPr>
      <xdr:spPr>
        <a:xfrm>
          <a:off x="6972300" y="9813481"/>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3" name="フローチャート: 判断 352"/>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4" name="テキスト ボックス 353"/>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5" name="フローチャート: 判断 354"/>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6" name="テキスト ボックス 355"/>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105408</xdr:rowOff>
    </xdr:from>
    <xdr:to>
      <xdr:col>55</xdr:col>
      <xdr:colOff>50800</xdr:colOff>
      <xdr:row>58</xdr:row>
      <xdr:rowOff>35558</xdr:rowOff>
    </xdr:to>
    <xdr:sp macro="" textlink="">
      <xdr:nvSpPr>
        <xdr:cNvPr id="362" name="楕円 361"/>
        <xdr:cNvSpPr/>
      </xdr:nvSpPr>
      <xdr:spPr>
        <a:xfrm>
          <a:off x="10426700" y="98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83835</xdr:rowOff>
    </xdr:from>
    <xdr:ext cx="534377" cy="259045"/>
    <xdr:sp macro="" textlink="">
      <xdr:nvSpPr>
        <xdr:cNvPr id="363" name="普通建設事業費該当値テキスト"/>
        <xdr:cNvSpPr txBox="1"/>
      </xdr:nvSpPr>
      <xdr:spPr>
        <a:xfrm>
          <a:off x="10528300" y="98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70220</xdr:rowOff>
    </xdr:from>
    <xdr:to>
      <xdr:col>50</xdr:col>
      <xdr:colOff>165100</xdr:colOff>
      <xdr:row>58</xdr:row>
      <xdr:rowOff>370</xdr:rowOff>
    </xdr:to>
    <xdr:sp macro="" textlink="">
      <xdr:nvSpPr>
        <xdr:cNvPr id="364" name="楕円 363"/>
        <xdr:cNvSpPr/>
      </xdr:nvSpPr>
      <xdr:spPr>
        <a:xfrm>
          <a:off x="9588500" y="98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162947</xdr:rowOff>
    </xdr:from>
    <xdr:ext cx="534377" cy="259045"/>
    <xdr:sp macro="" textlink="">
      <xdr:nvSpPr>
        <xdr:cNvPr id="365" name="テキスト ボックス 364"/>
        <xdr:cNvSpPr txBox="1"/>
      </xdr:nvSpPr>
      <xdr:spPr>
        <a:xfrm>
          <a:off x="9359411" y="99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71298</xdr:rowOff>
    </xdr:from>
    <xdr:to>
      <xdr:col>46</xdr:col>
      <xdr:colOff>38100</xdr:colOff>
      <xdr:row>58</xdr:row>
      <xdr:rowOff>1448</xdr:rowOff>
    </xdr:to>
    <xdr:sp macro="" textlink="">
      <xdr:nvSpPr>
        <xdr:cNvPr id="366" name="楕円 365"/>
        <xdr:cNvSpPr/>
      </xdr:nvSpPr>
      <xdr:spPr>
        <a:xfrm>
          <a:off x="8699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164025</xdr:rowOff>
    </xdr:from>
    <xdr:ext cx="534377" cy="259045"/>
    <xdr:sp macro="" textlink="">
      <xdr:nvSpPr>
        <xdr:cNvPr id="367" name="テキスト ボックス 366"/>
        <xdr:cNvSpPr txBox="1"/>
      </xdr:nvSpPr>
      <xdr:spPr>
        <a:xfrm>
          <a:off x="8483111" y="99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169106</xdr:rowOff>
    </xdr:from>
    <xdr:to>
      <xdr:col>41</xdr:col>
      <xdr:colOff>101600</xdr:colOff>
      <xdr:row>58</xdr:row>
      <xdr:rowOff>99256</xdr:rowOff>
    </xdr:to>
    <xdr:sp macro="" textlink="">
      <xdr:nvSpPr>
        <xdr:cNvPr id="368" name="楕円 367"/>
        <xdr:cNvSpPr/>
      </xdr:nvSpPr>
      <xdr:spPr>
        <a:xfrm>
          <a:off x="7810500" y="99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90383</xdr:rowOff>
    </xdr:from>
    <xdr:ext cx="534377" cy="259045"/>
    <xdr:sp macro="" textlink="">
      <xdr:nvSpPr>
        <xdr:cNvPr id="369" name="テキスト ボックス 368"/>
        <xdr:cNvSpPr txBox="1"/>
      </xdr:nvSpPr>
      <xdr:spPr>
        <a:xfrm>
          <a:off x="7594111" y="100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161481</xdr:rowOff>
    </xdr:from>
    <xdr:to>
      <xdr:col>36</xdr:col>
      <xdr:colOff>165100</xdr:colOff>
      <xdr:row>57</xdr:row>
      <xdr:rowOff>91631</xdr:rowOff>
    </xdr:to>
    <xdr:sp macro="" textlink="">
      <xdr:nvSpPr>
        <xdr:cNvPr id="370" name="楕円 369"/>
        <xdr:cNvSpPr/>
      </xdr:nvSpPr>
      <xdr:spPr>
        <a:xfrm>
          <a:off x="69215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108158</xdr:rowOff>
    </xdr:from>
    <xdr:ext cx="599010" cy="259045"/>
    <xdr:sp macro="" textlink="">
      <xdr:nvSpPr>
        <xdr:cNvPr id="371" name="テキスト ボックス 370"/>
        <xdr:cNvSpPr txBox="1"/>
      </xdr:nvSpPr>
      <xdr:spPr>
        <a:xfrm>
          <a:off x="6672795" y="953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91" name="直線コネクタ 390"/>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2"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3" name="直線コネクタ 392"/>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4"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5" name="直線コネクタ 394"/>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3111</xdr:rowOff>
    </xdr:from>
    <xdr:to>
      <xdr:col>55</xdr:col>
      <xdr:colOff>0</xdr:colOff>
      <xdr:row>75</xdr:row>
      <xdr:rowOff>54066</xdr:rowOff>
    </xdr:to>
    <xdr:cxnSp macro="">
      <xdr:nvCxnSpPr>
        <xdr:cNvPr id="396" name="直線コネクタ 395"/>
        <xdr:cNvCxnSpPr/>
      </xdr:nvCxnSpPr>
      <xdr:spPr>
        <a:xfrm>
          <a:off x="9639300" y="12861861"/>
          <a:ext cx="8382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7" name="普通建設事業費 （ うち新規整備　）平均値テキスト"/>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8" name="フローチャート: 判断 397"/>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123286</xdr:rowOff>
    </xdr:from>
    <xdr:to>
      <xdr:col>50</xdr:col>
      <xdr:colOff>114300</xdr:colOff>
      <xdr:row>75</xdr:row>
      <xdr:rowOff>3111</xdr:rowOff>
    </xdr:to>
    <xdr:cxnSp macro="">
      <xdr:nvCxnSpPr>
        <xdr:cNvPr id="399" name="直線コネクタ 398"/>
        <xdr:cNvCxnSpPr/>
      </xdr:nvCxnSpPr>
      <xdr:spPr>
        <a:xfrm>
          <a:off x="8750300" y="12810586"/>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400" name="フローチャート: 判断 399"/>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401" name="テキスト ボックス 400"/>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69543</xdr:rowOff>
    </xdr:from>
    <xdr:to>
      <xdr:col>45</xdr:col>
      <xdr:colOff>177800</xdr:colOff>
      <xdr:row>74</xdr:row>
      <xdr:rowOff>123286</xdr:rowOff>
    </xdr:to>
    <xdr:cxnSp macro="">
      <xdr:nvCxnSpPr>
        <xdr:cNvPr id="402" name="直線コネクタ 401"/>
        <xdr:cNvCxnSpPr/>
      </xdr:nvCxnSpPr>
      <xdr:spPr>
        <a:xfrm>
          <a:off x="7861300" y="12756843"/>
          <a:ext cx="889000" cy="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3" name="フローチャート: 判断 402"/>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4" name="テキスト ボックス 403"/>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65016</xdr:rowOff>
    </xdr:from>
    <xdr:to>
      <xdr:col>41</xdr:col>
      <xdr:colOff>50800</xdr:colOff>
      <xdr:row>74</xdr:row>
      <xdr:rowOff>69543</xdr:rowOff>
    </xdr:to>
    <xdr:cxnSp macro="">
      <xdr:nvCxnSpPr>
        <xdr:cNvPr id="405" name="直線コネクタ 404"/>
        <xdr:cNvCxnSpPr/>
      </xdr:nvCxnSpPr>
      <xdr:spPr>
        <a:xfrm>
          <a:off x="6972300" y="1275231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6" name="フローチャート: 判断 405"/>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16306</xdr:rowOff>
    </xdr:from>
    <xdr:ext cx="534377" cy="259045"/>
    <xdr:sp macro="" textlink="">
      <xdr:nvSpPr>
        <xdr:cNvPr id="407" name="テキスト ボックス 406"/>
        <xdr:cNvSpPr txBox="1"/>
      </xdr:nvSpPr>
      <xdr:spPr>
        <a:xfrm>
          <a:off x="7594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8" name="フローチャート: 判断 407"/>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77616</xdr:rowOff>
    </xdr:from>
    <xdr:ext cx="534377" cy="259045"/>
    <xdr:sp macro="" textlink="">
      <xdr:nvSpPr>
        <xdr:cNvPr id="409" name="テキスト ボックス 408"/>
        <xdr:cNvSpPr txBox="1"/>
      </xdr:nvSpPr>
      <xdr:spPr>
        <a:xfrm>
          <a:off x="6705111" y="122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xdr:rowOff>
    </xdr:from>
    <xdr:to>
      <xdr:col>55</xdr:col>
      <xdr:colOff>50800</xdr:colOff>
      <xdr:row>75</xdr:row>
      <xdr:rowOff>104866</xdr:rowOff>
    </xdr:to>
    <xdr:sp macro="" textlink="">
      <xdr:nvSpPr>
        <xdr:cNvPr id="415" name="楕円 414"/>
        <xdr:cNvSpPr/>
      </xdr:nvSpPr>
      <xdr:spPr>
        <a:xfrm>
          <a:off x="10426700" y="128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153143</xdr:rowOff>
    </xdr:from>
    <xdr:ext cx="534377" cy="259045"/>
    <xdr:sp macro="" textlink="">
      <xdr:nvSpPr>
        <xdr:cNvPr id="416" name="普通建設事業費 （ うち新規整備　）該当値テキスト"/>
        <xdr:cNvSpPr txBox="1"/>
      </xdr:nvSpPr>
      <xdr:spPr>
        <a:xfrm>
          <a:off x="10528300" y="128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123761</xdr:rowOff>
    </xdr:from>
    <xdr:to>
      <xdr:col>50</xdr:col>
      <xdr:colOff>165100</xdr:colOff>
      <xdr:row>75</xdr:row>
      <xdr:rowOff>53911</xdr:rowOff>
    </xdr:to>
    <xdr:sp macro="" textlink="">
      <xdr:nvSpPr>
        <xdr:cNvPr id="417" name="楕円 416"/>
        <xdr:cNvSpPr/>
      </xdr:nvSpPr>
      <xdr:spPr>
        <a:xfrm>
          <a:off x="9588500" y="128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45038</xdr:rowOff>
    </xdr:from>
    <xdr:ext cx="534377" cy="259045"/>
    <xdr:sp macro="" textlink="">
      <xdr:nvSpPr>
        <xdr:cNvPr id="418" name="テキスト ボックス 417"/>
        <xdr:cNvSpPr txBox="1"/>
      </xdr:nvSpPr>
      <xdr:spPr>
        <a:xfrm>
          <a:off x="9359411" y="129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72486</xdr:rowOff>
    </xdr:from>
    <xdr:to>
      <xdr:col>46</xdr:col>
      <xdr:colOff>38100</xdr:colOff>
      <xdr:row>75</xdr:row>
      <xdr:rowOff>2636</xdr:rowOff>
    </xdr:to>
    <xdr:sp macro="" textlink="">
      <xdr:nvSpPr>
        <xdr:cNvPr id="419" name="楕円 418"/>
        <xdr:cNvSpPr/>
      </xdr:nvSpPr>
      <xdr:spPr>
        <a:xfrm>
          <a:off x="8699500" y="127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165213</xdr:rowOff>
    </xdr:from>
    <xdr:ext cx="534377" cy="259045"/>
    <xdr:sp macro="" textlink="">
      <xdr:nvSpPr>
        <xdr:cNvPr id="420" name="テキスト ボックス 419"/>
        <xdr:cNvSpPr txBox="1"/>
      </xdr:nvSpPr>
      <xdr:spPr>
        <a:xfrm>
          <a:off x="8483111" y="128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18743</xdr:rowOff>
    </xdr:from>
    <xdr:to>
      <xdr:col>41</xdr:col>
      <xdr:colOff>101600</xdr:colOff>
      <xdr:row>74</xdr:row>
      <xdr:rowOff>120343</xdr:rowOff>
    </xdr:to>
    <xdr:sp macro="" textlink="">
      <xdr:nvSpPr>
        <xdr:cNvPr id="421" name="楕円 420"/>
        <xdr:cNvSpPr/>
      </xdr:nvSpPr>
      <xdr:spPr>
        <a:xfrm>
          <a:off x="7810500" y="127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111470</xdr:rowOff>
    </xdr:from>
    <xdr:ext cx="534377" cy="259045"/>
    <xdr:sp macro="" textlink="">
      <xdr:nvSpPr>
        <xdr:cNvPr id="422" name="テキスト ボックス 421"/>
        <xdr:cNvSpPr txBox="1"/>
      </xdr:nvSpPr>
      <xdr:spPr>
        <a:xfrm>
          <a:off x="7594111" y="127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14216</xdr:rowOff>
    </xdr:from>
    <xdr:to>
      <xdr:col>36</xdr:col>
      <xdr:colOff>165100</xdr:colOff>
      <xdr:row>74</xdr:row>
      <xdr:rowOff>115816</xdr:rowOff>
    </xdr:to>
    <xdr:sp macro="" textlink="">
      <xdr:nvSpPr>
        <xdr:cNvPr id="423" name="楕円 422"/>
        <xdr:cNvSpPr/>
      </xdr:nvSpPr>
      <xdr:spPr>
        <a:xfrm>
          <a:off x="6921500" y="127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106943</xdr:rowOff>
    </xdr:from>
    <xdr:ext cx="534377" cy="259045"/>
    <xdr:sp macro="" textlink="">
      <xdr:nvSpPr>
        <xdr:cNvPr id="424" name="テキスト ボックス 423"/>
        <xdr:cNvSpPr txBox="1"/>
      </xdr:nvSpPr>
      <xdr:spPr>
        <a:xfrm>
          <a:off x="6705111" y="127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7" name="直線コネクタ 446"/>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8"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9" name="直線コネクタ 448"/>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50"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51" name="直線コネクタ 450"/>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81065</xdr:rowOff>
    </xdr:from>
    <xdr:to>
      <xdr:col>55</xdr:col>
      <xdr:colOff>0</xdr:colOff>
      <xdr:row>96</xdr:row>
      <xdr:rowOff>94971</xdr:rowOff>
    </xdr:to>
    <xdr:cxnSp macro="">
      <xdr:nvCxnSpPr>
        <xdr:cNvPr id="452" name="直線コネクタ 451"/>
        <xdr:cNvCxnSpPr/>
      </xdr:nvCxnSpPr>
      <xdr:spPr>
        <a:xfrm flipV="1">
          <a:off x="9639300" y="16540265"/>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92436</xdr:rowOff>
    </xdr:from>
    <xdr:ext cx="534377" cy="259045"/>
    <xdr:sp macro="" textlink="">
      <xdr:nvSpPr>
        <xdr:cNvPr id="453" name="普通建設事業費 （ うち更新整備　）平均値テキスト"/>
        <xdr:cNvSpPr txBox="1"/>
      </xdr:nvSpPr>
      <xdr:spPr>
        <a:xfrm>
          <a:off x="10528300" y="1655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4" name="フローチャート: 判断 453"/>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94971</xdr:rowOff>
    </xdr:from>
    <xdr:to>
      <xdr:col>50</xdr:col>
      <xdr:colOff>114300</xdr:colOff>
      <xdr:row>96</xdr:row>
      <xdr:rowOff>136423</xdr:rowOff>
    </xdr:to>
    <xdr:cxnSp macro="">
      <xdr:nvCxnSpPr>
        <xdr:cNvPr id="455" name="直線コネクタ 454"/>
        <xdr:cNvCxnSpPr/>
      </xdr:nvCxnSpPr>
      <xdr:spPr>
        <a:xfrm flipV="1">
          <a:off x="8750300" y="16554171"/>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6" name="フローチャート: 判断 455"/>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29360</xdr:rowOff>
    </xdr:from>
    <xdr:ext cx="534377" cy="259045"/>
    <xdr:sp macro="" textlink="">
      <xdr:nvSpPr>
        <xdr:cNvPr id="457" name="テキスト ボックス 456"/>
        <xdr:cNvSpPr txBox="1"/>
      </xdr:nvSpPr>
      <xdr:spPr>
        <a:xfrm>
          <a:off x="93594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136423</xdr:rowOff>
    </xdr:from>
    <xdr:to>
      <xdr:col>45</xdr:col>
      <xdr:colOff>177800</xdr:colOff>
      <xdr:row>98</xdr:row>
      <xdr:rowOff>60833</xdr:rowOff>
    </xdr:to>
    <xdr:cxnSp macro="">
      <xdr:nvCxnSpPr>
        <xdr:cNvPr id="458" name="直線コネクタ 457"/>
        <xdr:cNvCxnSpPr/>
      </xdr:nvCxnSpPr>
      <xdr:spPr>
        <a:xfrm flipV="1">
          <a:off x="7861300" y="16595623"/>
          <a:ext cx="889000" cy="2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9" name="フローチャート: 判断 458"/>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60" name="テキスト ボックス 459"/>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60833</xdr:rowOff>
    </xdr:from>
    <xdr:to>
      <xdr:col>41</xdr:col>
      <xdr:colOff>50800</xdr:colOff>
      <xdr:row>98</xdr:row>
      <xdr:rowOff>97486</xdr:rowOff>
    </xdr:to>
    <xdr:cxnSp macro="">
      <xdr:nvCxnSpPr>
        <xdr:cNvPr id="461" name="直線コネクタ 460"/>
        <xdr:cNvCxnSpPr/>
      </xdr:nvCxnSpPr>
      <xdr:spPr>
        <a:xfrm flipV="1">
          <a:off x="6972300" y="16862933"/>
          <a:ext cx="8890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2" name="フローチャート: 判断 461"/>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128421</xdr:rowOff>
    </xdr:from>
    <xdr:ext cx="534377" cy="259045"/>
    <xdr:sp macro="" textlink="">
      <xdr:nvSpPr>
        <xdr:cNvPr id="463" name="テキスト ボックス 462"/>
        <xdr:cNvSpPr txBox="1"/>
      </xdr:nvSpPr>
      <xdr:spPr>
        <a:xfrm>
          <a:off x="7594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4" name="フローチャート: 判断 463"/>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45668</xdr:rowOff>
    </xdr:from>
    <xdr:ext cx="534377" cy="259045"/>
    <xdr:sp macro="" textlink="">
      <xdr:nvSpPr>
        <xdr:cNvPr id="465" name="テキスト ボックス 464"/>
        <xdr:cNvSpPr txBox="1"/>
      </xdr:nvSpPr>
      <xdr:spPr>
        <a:xfrm>
          <a:off x="6705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30265</xdr:rowOff>
    </xdr:from>
    <xdr:to>
      <xdr:col>55</xdr:col>
      <xdr:colOff>50800</xdr:colOff>
      <xdr:row>96</xdr:row>
      <xdr:rowOff>131865</xdr:rowOff>
    </xdr:to>
    <xdr:sp macro="" textlink="">
      <xdr:nvSpPr>
        <xdr:cNvPr id="471" name="楕円 470"/>
        <xdr:cNvSpPr/>
      </xdr:nvSpPr>
      <xdr:spPr>
        <a:xfrm>
          <a:off x="104267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53142</xdr:rowOff>
    </xdr:from>
    <xdr:ext cx="534377" cy="259045"/>
    <xdr:sp macro="" textlink="">
      <xdr:nvSpPr>
        <xdr:cNvPr id="472" name="普通建設事業費 （ うち更新整備　）該当値テキスト"/>
        <xdr:cNvSpPr txBox="1"/>
      </xdr:nvSpPr>
      <xdr:spPr>
        <a:xfrm>
          <a:off x="10528300" y="163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44171</xdr:rowOff>
    </xdr:from>
    <xdr:to>
      <xdr:col>50</xdr:col>
      <xdr:colOff>165100</xdr:colOff>
      <xdr:row>96</xdr:row>
      <xdr:rowOff>145771</xdr:rowOff>
    </xdr:to>
    <xdr:sp macro="" textlink="">
      <xdr:nvSpPr>
        <xdr:cNvPr id="473" name="楕円 472"/>
        <xdr:cNvSpPr/>
      </xdr:nvSpPr>
      <xdr:spPr>
        <a:xfrm>
          <a:off x="95885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162298</xdr:rowOff>
    </xdr:from>
    <xdr:ext cx="534377" cy="259045"/>
    <xdr:sp macro="" textlink="">
      <xdr:nvSpPr>
        <xdr:cNvPr id="474" name="テキスト ボックス 473"/>
        <xdr:cNvSpPr txBox="1"/>
      </xdr:nvSpPr>
      <xdr:spPr>
        <a:xfrm>
          <a:off x="9359411" y="162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85623</xdr:rowOff>
    </xdr:from>
    <xdr:to>
      <xdr:col>46</xdr:col>
      <xdr:colOff>38100</xdr:colOff>
      <xdr:row>97</xdr:row>
      <xdr:rowOff>15773</xdr:rowOff>
    </xdr:to>
    <xdr:sp macro="" textlink="">
      <xdr:nvSpPr>
        <xdr:cNvPr id="475" name="楕円 474"/>
        <xdr:cNvSpPr/>
      </xdr:nvSpPr>
      <xdr:spPr>
        <a:xfrm>
          <a:off x="8699500" y="165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32300</xdr:rowOff>
    </xdr:from>
    <xdr:ext cx="534377" cy="259045"/>
    <xdr:sp macro="" textlink="">
      <xdr:nvSpPr>
        <xdr:cNvPr id="476" name="テキスト ボックス 475"/>
        <xdr:cNvSpPr txBox="1"/>
      </xdr:nvSpPr>
      <xdr:spPr>
        <a:xfrm>
          <a:off x="8483111" y="163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10033</xdr:rowOff>
    </xdr:from>
    <xdr:to>
      <xdr:col>41</xdr:col>
      <xdr:colOff>101600</xdr:colOff>
      <xdr:row>98</xdr:row>
      <xdr:rowOff>111633</xdr:rowOff>
    </xdr:to>
    <xdr:sp macro="" textlink="">
      <xdr:nvSpPr>
        <xdr:cNvPr id="477" name="楕円 476"/>
        <xdr:cNvSpPr/>
      </xdr:nvSpPr>
      <xdr:spPr>
        <a:xfrm>
          <a:off x="7810500" y="168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128160</xdr:rowOff>
    </xdr:from>
    <xdr:ext cx="534377" cy="259045"/>
    <xdr:sp macro="" textlink="">
      <xdr:nvSpPr>
        <xdr:cNvPr id="478" name="テキスト ボックス 477"/>
        <xdr:cNvSpPr txBox="1"/>
      </xdr:nvSpPr>
      <xdr:spPr>
        <a:xfrm>
          <a:off x="7594111" y="165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46686</xdr:rowOff>
    </xdr:from>
    <xdr:to>
      <xdr:col>36</xdr:col>
      <xdr:colOff>165100</xdr:colOff>
      <xdr:row>98</xdr:row>
      <xdr:rowOff>148286</xdr:rowOff>
    </xdr:to>
    <xdr:sp macro="" textlink="">
      <xdr:nvSpPr>
        <xdr:cNvPr id="479" name="楕円 478"/>
        <xdr:cNvSpPr/>
      </xdr:nvSpPr>
      <xdr:spPr>
        <a:xfrm>
          <a:off x="6921500" y="16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164813</xdr:rowOff>
    </xdr:from>
    <xdr:ext cx="534377" cy="259045"/>
    <xdr:sp macro="" textlink="">
      <xdr:nvSpPr>
        <xdr:cNvPr id="480" name="テキスト ボックス 479"/>
        <xdr:cNvSpPr txBox="1"/>
      </xdr:nvSpPr>
      <xdr:spPr>
        <a:xfrm>
          <a:off x="6705111" y="166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500" name="直線コネクタ 499"/>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501"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2" name="直線コネクタ 501"/>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3"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4" name="直線コネクタ 503"/>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69771</xdr:rowOff>
    </xdr:from>
    <xdr:to>
      <xdr:col>85</xdr:col>
      <xdr:colOff>127000</xdr:colOff>
      <xdr:row>38</xdr:row>
      <xdr:rowOff>129276</xdr:rowOff>
    </xdr:to>
    <xdr:cxnSp macro="">
      <xdr:nvCxnSpPr>
        <xdr:cNvPr id="505" name="直線コネクタ 504"/>
        <xdr:cNvCxnSpPr/>
      </xdr:nvCxnSpPr>
      <xdr:spPr>
        <a:xfrm>
          <a:off x="15481300" y="6584871"/>
          <a:ext cx="8382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6"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7" name="フローチャート: 判断 506"/>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69771</xdr:rowOff>
    </xdr:from>
    <xdr:to>
      <xdr:col>81</xdr:col>
      <xdr:colOff>50800</xdr:colOff>
      <xdr:row>38</xdr:row>
      <xdr:rowOff>109982</xdr:rowOff>
    </xdr:to>
    <xdr:cxnSp macro="">
      <xdr:nvCxnSpPr>
        <xdr:cNvPr id="508" name="直線コネクタ 507"/>
        <xdr:cNvCxnSpPr/>
      </xdr:nvCxnSpPr>
      <xdr:spPr>
        <a:xfrm flipV="1">
          <a:off x="14592300" y="6584871"/>
          <a:ext cx="889000" cy="4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9" name="フローチャート: 判断 508"/>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10" name="テキスト ボックス 509"/>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109982</xdr:rowOff>
    </xdr:from>
    <xdr:to>
      <xdr:col>76</xdr:col>
      <xdr:colOff>114300</xdr:colOff>
      <xdr:row>38</xdr:row>
      <xdr:rowOff>113663</xdr:rowOff>
    </xdr:to>
    <xdr:cxnSp macro="">
      <xdr:nvCxnSpPr>
        <xdr:cNvPr id="511" name="直線コネクタ 510"/>
        <xdr:cNvCxnSpPr/>
      </xdr:nvCxnSpPr>
      <xdr:spPr>
        <a:xfrm flipV="1">
          <a:off x="13703300" y="6625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2" name="フローチャート: 判断 511"/>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3" name="テキスト ボックス 512"/>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61405</xdr:rowOff>
    </xdr:from>
    <xdr:to>
      <xdr:col>71</xdr:col>
      <xdr:colOff>177800</xdr:colOff>
      <xdr:row>38</xdr:row>
      <xdr:rowOff>113663</xdr:rowOff>
    </xdr:to>
    <xdr:cxnSp macro="">
      <xdr:nvCxnSpPr>
        <xdr:cNvPr id="514" name="直線コネクタ 513"/>
        <xdr:cNvCxnSpPr/>
      </xdr:nvCxnSpPr>
      <xdr:spPr>
        <a:xfrm>
          <a:off x="12814300" y="6576505"/>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5" name="フローチャート: 判断 514"/>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6" name="テキスト ボックス 515"/>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7" name="フローチャート: 判断 516"/>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8" name="テキスト ボックス 517"/>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78476</xdr:rowOff>
    </xdr:from>
    <xdr:to>
      <xdr:col>85</xdr:col>
      <xdr:colOff>177800</xdr:colOff>
      <xdr:row>39</xdr:row>
      <xdr:rowOff>8626</xdr:rowOff>
    </xdr:to>
    <xdr:sp macro="" textlink="">
      <xdr:nvSpPr>
        <xdr:cNvPr id="524" name="楕円 523"/>
        <xdr:cNvSpPr/>
      </xdr:nvSpPr>
      <xdr:spPr>
        <a:xfrm>
          <a:off x="16268700" y="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164853</xdr:rowOff>
    </xdr:from>
    <xdr:ext cx="378565" cy="259045"/>
    <xdr:sp macro="" textlink="">
      <xdr:nvSpPr>
        <xdr:cNvPr id="525" name="災害復旧事業費該当値テキスト"/>
        <xdr:cNvSpPr txBox="1"/>
      </xdr:nvSpPr>
      <xdr:spPr>
        <a:xfrm>
          <a:off x="16370300" y="650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18971</xdr:rowOff>
    </xdr:from>
    <xdr:to>
      <xdr:col>81</xdr:col>
      <xdr:colOff>101600</xdr:colOff>
      <xdr:row>38</xdr:row>
      <xdr:rowOff>120571</xdr:rowOff>
    </xdr:to>
    <xdr:sp macro="" textlink="">
      <xdr:nvSpPr>
        <xdr:cNvPr id="526" name="楕円 525"/>
        <xdr:cNvSpPr/>
      </xdr:nvSpPr>
      <xdr:spPr>
        <a:xfrm>
          <a:off x="15430500" y="65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111698</xdr:rowOff>
    </xdr:from>
    <xdr:ext cx="469744" cy="259045"/>
    <xdr:sp macro="" textlink="">
      <xdr:nvSpPr>
        <xdr:cNvPr id="527" name="テキスト ボックス 526"/>
        <xdr:cNvSpPr txBox="1"/>
      </xdr:nvSpPr>
      <xdr:spPr>
        <a:xfrm>
          <a:off x="15233728" y="662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59182</xdr:rowOff>
    </xdr:from>
    <xdr:to>
      <xdr:col>76</xdr:col>
      <xdr:colOff>165100</xdr:colOff>
      <xdr:row>38</xdr:row>
      <xdr:rowOff>160782</xdr:rowOff>
    </xdr:to>
    <xdr:sp macro="" textlink="">
      <xdr:nvSpPr>
        <xdr:cNvPr id="528" name="楕円 527"/>
        <xdr:cNvSpPr/>
      </xdr:nvSpPr>
      <xdr:spPr>
        <a:xfrm>
          <a:off x="1454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151909</xdr:rowOff>
    </xdr:from>
    <xdr:ext cx="469744" cy="259045"/>
    <xdr:sp macro="" textlink="">
      <xdr:nvSpPr>
        <xdr:cNvPr id="529" name="テキスト ボックス 528"/>
        <xdr:cNvSpPr txBox="1"/>
      </xdr:nvSpPr>
      <xdr:spPr>
        <a:xfrm>
          <a:off x="14357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62863</xdr:rowOff>
    </xdr:from>
    <xdr:to>
      <xdr:col>72</xdr:col>
      <xdr:colOff>38100</xdr:colOff>
      <xdr:row>38</xdr:row>
      <xdr:rowOff>164463</xdr:rowOff>
    </xdr:to>
    <xdr:sp macro="" textlink="">
      <xdr:nvSpPr>
        <xdr:cNvPr id="530" name="楕円 529"/>
        <xdr:cNvSpPr/>
      </xdr:nvSpPr>
      <xdr:spPr>
        <a:xfrm>
          <a:off x="13652500" y="65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155590</xdr:rowOff>
    </xdr:from>
    <xdr:ext cx="469744" cy="259045"/>
    <xdr:sp macro="" textlink="">
      <xdr:nvSpPr>
        <xdr:cNvPr id="531" name="テキスト ボックス 530"/>
        <xdr:cNvSpPr txBox="1"/>
      </xdr:nvSpPr>
      <xdr:spPr>
        <a:xfrm>
          <a:off x="13468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10605</xdr:rowOff>
    </xdr:from>
    <xdr:to>
      <xdr:col>67</xdr:col>
      <xdr:colOff>101600</xdr:colOff>
      <xdr:row>38</xdr:row>
      <xdr:rowOff>112205</xdr:rowOff>
    </xdr:to>
    <xdr:sp macro="" textlink="">
      <xdr:nvSpPr>
        <xdr:cNvPr id="532" name="楕円 531"/>
        <xdr:cNvSpPr/>
      </xdr:nvSpPr>
      <xdr:spPr>
        <a:xfrm>
          <a:off x="12763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103332</xdr:rowOff>
    </xdr:from>
    <xdr:ext cx="469744" cy="259045"/>
    <xdr:sp macro="" textlink="">
      <xdr:nvSpPr>
        <xdr:cNvPr id="533" name="テキスト ボックス 532"/>
        <xdr:cNvSpPr txBox="1"/>
      </xdr:nvSpPr>
      <xdr:spPr>
        <a:xfrm>
          <a:off x="12579428" y="66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0" name="直線コネクタ 58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1" name="テキスト ボックス 59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2" name="直線コネクタ 59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3" name="テキスト ボックス 59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4" name="直線コネクタ 59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5" name="テキスト ボックス 59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6" name="直線コネクタ 59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7" name="テキスト ボックス 59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601" name="直線コネクタ 600"/>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2"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3" name="直線コネクタ 602"/>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4"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5" name="直線コネクタ 604"/>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135379</xdr:rowOff>
    </xdr:from>
    <xdr:to>
      <xdr:col>85</xdr:col>
      <xdr:colOff>127000</xdr:colOff>
      <xdr:row>72</xdr:row>
      <xdr:rowOff>32372</xdr:rowOff>
    </xdr:to>
    <xdr:cxnSp macro="">
      <xdr:nvCxnSpPr>
        <xdr:cNvPr id="606" name="直線コネクタ 605"/>
        <xdr:cNvCxnSpPr/>
      </xdr:nvCxnSpPr>
      <xdr:spPr>
        <a:xfrm>
          <a:off x="15481300" y="12308329"/>
          <a:ext cx="8382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37220</xdr:rowOff>
    </xdr:from>
    <xdr:ext cx="534377" cy="259045"/>
    <xdr:sp macro="" textlink="">
      <xdr:nvSpPr>
        <xdr:cNvPr id="607" name="公債費平均値テキスト"/>
        <xdr:cNvSpPr txBox="1"/>
      </xdr:nvSpPr>
      <xdr:spPr>
        <a:xfrm>
          <a:off x="16370300" y="125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8" name="フローチャート: 判断 607"/>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135379</xdr:rowOff>
    </xdr:from>
    <xdr:to>
      <xdr:col>81</xdr:col>
      <xdr:colOff>50800</xdr:colOff>
      <xdr:row>72</xdr:row>
      <xdr:rowOff>22999</xdr:rowOff>
    </xdr:to>
    <xdr:cxnSp macro="">
      <xdr:nvCxnSpPr>
        <xdr:cNvPr id="609" name="直線コネクタ 608"/>
        <xdr:cNvCxnSpPr/>
      </xdr:nvCxnSpPr>
      <xdr:spPr>
        <a:xfrm flipV="1">
          <a:off x="14592300" y="12308329"/>
          <a:ext cx="889000" cy="5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10" name="フローチャート: 判断 609"/>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113299</xdr:rowOff>
    </xdr:from>
    <xdr:ext cx="534377" cy="259045"/>
    <xdr:sp macro="" textlink="">
      <xdr:nvSpPr>
        <xdr:cNvPr id="611" name="テキスト ボックス 610"/>
        <xdr:cNvSpPr txBox="1"/>
      </xdr:nvSpPr>
      <xdr:spPr>
        <a:xfrm>
          <a:off x="152014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151130</xdr:rowOff>
    </xdr:from>
    <xdr:to>
      <xdr:col>76</xdr:col>
      <xdr:colOff>114300</xdr:colOff>
      <xdr:row>72</xdr:row>
      <xdr:rowOff>22999</xdr:rowOff>
    </xdr:to>
    <xdr:cxnSp macro="">
      <xdr:nvCxnSpPr>
        <xdr:cNvPr id="612" name="直線コネクタ 611"/>
        <xdr:cNvCxnSpPr/>
      </xdr:nvCxnSpPr>
      <xdr:spPr>
        <a:xfrm>
          <a:off x="13703300" y="12324080"/>
          <a:ext cx="8890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3" name="フローチャート: 判断 612"/>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110190</xdr:rowOff>
    </xdr:from>
    <xdr:ext cx="534377" cy="259045"/>
    <xdr:sp macro="" textlink="">
      <xdr:nvSpPr>
        <xdr:cNvPr id="614" name="テキスト ボックス 613"/>
        <xdr:cNvSpPr txBox="1"/>
      </xdr:nvSpPr>
      <xdr:spPr>
        <a:xfrm>
          <a:off x="14325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144912</xdr:rowOff>
    </xdr:from>
    <xdr:to>
      <xdr:col>71</xdr:col>
      <xdr:colOff>177800</xdr:colOff>
      <xdr:row>71</xdr:row>
      <xdr:rowOff>151130</xdr:rowOff>
    </xdr:to>
    <xdr:cxnSp macro="">
      <xdr:nvCxnSpPr>
        <xdr:cNvPr id="615" name="直線コネクタ 614"/>
        <xdr:cNvCxnSpPr/>
      </xdr:nvCxnSpPr>
      <xdr:spPr>
        <a:xfrm>
          <a:off x="12814300" y="12317862"/>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6" name="フローチャート: 判断 615"/>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82483</xdr:rowOff>
    </xdr:from>
    <xdr:ext cx="534377" cy="259045"/>
    <xdr:sp macro="" textlink="">
      <xdr:nvSpPr>
        <xdr:cNvPr id="617" name="テキスト ボックス 616"/>
        <xdr:cNvSpPr txBox="1"/>
      </xdr:nvSpPr>
      <xdr:spPr>
        <a:xfrm>
          <a:off x="134361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8" name="フローチャート: 判断 617"/>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92496</xdr:rowOff>
    </xdr:from>
    <xdr:ext cx="534377" cy="259045"/>
    <xdr:sp macro="" textlink="">
      <xdr:nvSpPr>
        <xdr:cNvPr id="619" name="テキスト ボックス 618"/>
        <xdr:cNvSpPr txBox="1"/>
      </xdr:nvSpPr>
      <xdr:spPr>
        <a:xfrm>
          <a:off x="12547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153022</xdr:rowOff>
    </xdr:from>
    <xdr:to>
      <xdr:col>85</xdr:col>
      <xdr:colOff>177800</xdr:colOff>
      <xdr:row>72</xdr:row>
      <xdr:rowOff>83172</xdr:rowOff>
    </xdr:to>
    <xdr:sp macro="" textlink="">
      <xdr:nvSpPr>
        <xdr:cNvPr id="625" name="楕円 624"/>
        <xdr:cNvSpPr/>
      </xdr:nvSpPr>
      <xdr:spPr>
        <a:xfrm>
          <a:off x="16268700" y="123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4449</xdr:rowOff>
    </xdr:from>
    <xdr:ext cx="534377" cy="259045"/>
    <xdr:sp macro="" textlink="">
      <xdr:nvSpPr>
        <xdr:cNvPr id="626" name="公債費該当値テキスト"/>
        <xdr:cNvSpPr txBox="1"/>
      </xdr:nvSpPr>
      <xdr:spPr>
        <a:xfrm>
          <a:off x="16370300" y="121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84579</xdr:rowOff>
    </xdr:from>
    <xdr:to>
      <xdr:col>81</xdr:col>
      <xdr:colOff>101600</xdr:colOff>
      <xdr:row>72</xdr:row>
      <xdr:rowOff>14729</xdr:rowOff>
    </xdr:to>
    <xdr:sp macro="" textlink="">
      <xdr:nvSpPr>
        <xdr:cNvPr id="627" name="楕円 626"/>
        <xdr:cNvSpPr/>
      </xdr:nvSpPr>
      <xdr:spPr>
        <a:xfrm>
          <a:off x="15430500" y="122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31256</xdr:rowOff>
    </xdr:from>
    <xdr:ext cx="534377" cy="259045"/>
    <xdr:sp macro="" textlink="">
      <xdr:nvSpPr>
        <xdr:cNvPr id="628" name="テキスト ボックス 627"/>
        <xdr:cNvSpPr txBox="1"/>
      </xdr:nvSpPr>
      <xdr:spPr>
        <a:xfrm>
          <a:off x="15201411" y="120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143649</xdr:rowOff>
    </xdr:from>
    <xdr:to>
      <xdr:col>76</xdr:col>
      <xdr:colOff>165100</xdr:colOff>
      <xdr:row>72</xdr:row>
      <xdr:rowOff>73799</xdr:rowOff>
    </xdr:to>
    <xdr:sp macro="" textlink="">
      <xdr:nvSpPr>
        <xdr:cNvPr id="629" name="楕円 628"/>
        <xdr:cNvSpPr/>
      </xdr:nvSpPr>
      <xdr:spPr>
        <a:xfrm>
          <a:off x="14541500" y="1231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90326</xdr:rowOff>
    </xdr:from>
    <xdr:ext cx="534377" cy="259045"/>
    <xdr:sp macro="" textlink="">
      <xdr:nvSpPr>
        <xdr:cNvPr id="630" name="テキスト ボックス 629"/>
        <xdr:cNvSpPr txBox="1"/>
      </xdr:nvSpPr>
      <xdr:spPr>
        <a:xfrm>
          <a:off x="14325111" y="12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100330</xdr:rowOff>
    </xdr:from>
    <xdr:to>
      <xdr:col>72</xdr:col>
      <xdr:colOff>38100</xdr:colOff>
      <xdr:row>72</xdr:row>
      <xdr:rowOff>30480</xdr:rowOff>
    </xdr:to>
    <xdr:sp macro="" textlink="">
      <xdr:nvSpPr>
        <xdr:cNvPr id="631" name="楕円 630"/>
        <xdr:cNvSpPr/>
      </xdr:nvSpPr>
      <xdr:spPr>
        <a:xfrm>
          <a:off x="136525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47007</xdr:rowOff>
    </xdr:from>
    <xdr:ext cx="534377" cy="259045"/>
    <xdr:sp macro="" textlink="">
      <xdr:nvSpPr>
        <xdr:cNvPr id="632" name="テキスト ボックス 631"/>
        <xdr:cNvSpPr txBox="1"/>
      </xdr:nvSpPr>
      <xdr:spPr>
        <a:xfrm>
          <a:off x="13436111" y="120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94112</xdr:rowOff>
    </xdr:from>
    <xdr:to>
      <xdr:col>67</xdr:col>
      <xdr:colOff>101600</xdr:colOff>
      <xdr:row>72</xdr:row>
      <xdr:rowOff>24262</xdr:rowOff>
    </xdr:to>
    <xdr:sp macro="" textlink="">
      <xdr:nvSpPr>
        <xdr:cNvPr id="633" name="楕円 632"/>
        <xdr:cNvSpPr/>
      </xdr:nvSpPr>
      <xdr:spPr>
        <a:xfrm>
          <a:off x="12763500" y="122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40789</xdr:rowOff>
    </xdr:from>
    <xdr:ext cx="534377" cy="259045"/>
    <xdr:sp macro="" textlink="">
      <xdr:nvSpPr>
        <xdr:cNvPr id="634" name="テキスト ボックス 633"/>
        <xdr:cNvSpPr txBox="1"/>
      </xdr:nvSpPr>
      <xdr:spPr>
        <a:xfrm>
          <a:off x="12547111" y="120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3" name="直線コネクタ 64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4" name="テキスト ボックス 64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7" name="直線コネクタ 64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8" name="テキスト ボックス 64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2" name="直線コネクタ 651"/>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3"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4" name="直線コネクタ 653"/>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5"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6" name="直線コネクタ 655"/>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102781</xdr:rowOff>
    </xdr:from>
    <xdr:to>
      <xdr:col>85</xdr:col>
      <xdr:colOff>127000</xdr:colOff>
      <xdr:row>97</xdr:row>
      <xdr:rowOff>65520</xdr:rowOff>
    </xdr:to>
    <xdr:cxnSp macro="">
      <xdr:nvCxnSpPr>
        <xdr:cNvPr id="657" name="直線コネクタ 656"/>
        <xdr:cNvCxnSpPr/>
      </xdr:nvCxnSpPr>
      <xdr:spPr>
        <a:xfrm>
          <a:off x="15481300" y="16219081"/>
          <a:ext cx="838200" cy="4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8" name="積立金平均値テキスト"/>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9" name="フローチャート: 判断 658"/>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102781</xdr:rowOff>
    </xdr:from>
    <xdr:to>
      <xdr:col>81</xdr:col>
      <xdr:colOff>50800</xdr:colOff>
      <xdr:row>95</xdr:row>
      <xdr:rowOff>14312</xdr:rowOff>
    </xdr:to>
    <xdr:cxnSp macro="">
      <xdr:nvCxnSpPr>
        <xdr:cNvPr id="660" name="直線コネクタ 659"/>
        <xdr:cNvCxnSpPr/>
      </xdr:nvCxnSpPr>
      <xdr:spPr>
        <a:xfrm flipV="1">
          <a:off x="14592300" y="16219081"/>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61" name="フローチャート: 判断 660"/>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2" name="テキスト ボックス 661"/>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14312</xdr:rowOff>
    </xdr:from>
    <xdr:to>
      <xdr:col>76</xdr:col>
      <xdr:colOff>114300</xdr:colOff>
      <xdr:row>96</xdr:row>
      <xdr:rowOff>150388</xdr:rowOff>
    </xdr:to>
    <xdr:cxnSp macro="">
      <xdr:nvCxnSpPr>
        <xdr:cNvPr id="663" name="直線コネクタ 662"/>
        <xdr:cNvCxnSpPr/>
      </xdr:nvCxnSpPr>
      <xdr:spPr>
        <a:xfrm flipV="1">
          <a:off x="13703300" y="16302062"/>
          <a:ext cx="889000" cy="30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4" name="フローチャート: 判断 663"/>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5" name="テキスト ボックス 664"/>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58376</xdr:rowOff>
    </xdr:from>
    <xdr:to>
      <xdr:col>71</xdr:col>
      <xdr:colOff>177800</xdr:colOff>
      <xdr:row>96</xdr:row>
      <xdr:rowOff>150388</xdr:rowOff>
    </xdr:to>
    <xdr:cxnSp macro="">
      <xdr:nvCxnSpPr>
        <xdr:cNvPr id="666" name="直線コネクタ 665"/>
        <xdr:cNvCxnSpPr/>
      </xdr:nvCxnSpPr>
      <xdr:spPr>
        <a:xfrm>
          <a:off x="12814300" y="16346126"/>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7" name="フローチャート: 判断 666"/>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8" name="テキスト ボックス 667"/>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9" name="フローチャート: 判断 668"/>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70" name="テキスト ボックス 669"/>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14720</xdr:rowOff>
    </xdr:from>
    <xdr:to>
      <xdr:col>85</xdr:col>
      <xdr:colOff>177800</xdr:colOff>
      <xdr:row>97</xdr:row>
      <xdr:rowOff>116320</xdr:rowOff>
    </xdr:to>
    <xdr:sp macro="" textlink="">
      <xdr:nvSpPr>
        <xdr:cNvPr id="676" name="楕円 675"/>
        <xdr:cNvSpPr/>
      </xdr:nvSpPr>
      <xdr:spPr>
        <a:xfrm>
          <a:off x="16268700" y="166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101097</xdr:rowOff>
    </xdr:from>
    <xdr:ext cx="469744" cy="259045"/>
    <xdr:sp macro="" textlink="">
      <xdr:nvSpPr>
        <xdr:cNvPr id="677" name="積立金該当値テキスト"/>
        <xdr:cNvSpPr txBox="1"/>
      </xdr:nvSpPr>
      <xdr:spPr>
        <a:xfrm>
          <a:off x="16370300" y="1656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51981</xdr:rowOff>
    </xdr:from>
    <xdr:to>
      <xdr:col>81</xdr:col>
      <xdr:colOff>101600</xdr:colOff>
      <xdr:row>94</xdr:row>
      <xdr:rowOff>153581</xdr:rowOff>
    </xdr:to>
    <xdr:sp macro="" textlink="">
      <xdr:nvSpPr>
        <xdr:cNvPr id="678" name="楕円 677"/>
        <xdr:cNvSpPr/>
      </xdr:nvSpPr>
      <xdr:spPr>
        <a:xfrm>
          <a:off x="15430500" y="161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144708</xdr:rowOff>
    </xdr:from>
    <xdr:ext cx="534377" cy="259045"/>
    <xdr:sp macro="" textlink="">
      <xdr:nvSpPr>
        <xdr:cNvPr id="679" name="テキスト ボックス 678"/>
        <xdr:cNvSpPr txBox="1"/>
      </xdr:nvSpPr>
      <xdr:spPr>
        <a:xfrm>
          <a:off x="15201411" y="162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134962</xdr:rowOff>
    </xdr:from>
    <xdr:to>
      <xdr:col>76</xdr:col>
      <xdr:colOff>165100</xdr:colOff>
      <xdr:row>95</xdr:row>
      <xdr:rowOff>65112</xdr:rowOff>
    </xdr:to>
    <xdr:sp macro="" textlink="">
      <xdr:nvSpPr>
        <xdr:cNvPr id="680" name="楕円 679"/>
        <xdr:cNvSpPr/>
      </xdr:nvSpPr>
      <xdr:spPr>
        <a:xfrm>
          <a:off x="14541500" y="162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56239</xdr:rowOff>
    </xdr:from>
    <xdr:ext cx="469744" cy="259045"/>
    <xdr:sp macro="" textlink="">
      <xdr:nvSpPr>
        <xdr:cNvPr id="681" name="テキスト ボックス 680"/>
        <xdr:cNvSpPr txBox="1"/>
      </xdr:nvSpPr>
      <xdr:spPr>
        <a:xfrm>
          <a:off x="14357428" y="1634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99588</xdr:rowOff>
    </xdr:from>
    <xdr:to>
      <xdr:col>72</xdr:col>
      <xdr:colOff>38100</xdr:colOff>
      <xdr:row>97</xdr:row>
      <xdr:rowOff>29738</xdr:rowOff>
    </xdr:to>
    <xdr:sp macro="" textlink="">
      <xdr:nvSpPr>
        <xdr:cNvPr id="682" name="楕円 681"/>
        <xdr:cNvSpPr/>
      </xdr:nvSpPr>
      <xdr:spPr>
        <a:xfrm>
          <a:off x="13652500" y="1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20865</xdr:rowOff>
    </xdr:from>
    <xdr:ext cx="469744" cy="259045"/>
    <xdr:sp macro="" textlink="">
      <xdr:nvSpPr>
        <xdr:cNvPr id="683" name="テキスト ボックス 682"/>
        <xdr:cNvSpPr txBox="1"/>
      </xdr:nvSpPr>
      <xdr:spPr>
        <a:xfrm>
          <a:off x="13468428" y="1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7576</xdr:rowOff>
    </xdr:from>
    <xdr:to>
      <xdr:col>67</xdr:col>
      <xdr:colOff>101600</xdr:colOff>
      <xdr:row>95</xdr:row>
      <xdr:rowOff>109176</xdr:rowOff>
    </xdr:to>
    <xdr:sp macro="" textlink="">
      <xdr:nvSpPr>
        <xdr:cNvPr id="684" name="楕円 683"/>
        <xdr:cNvSpPr/>
      </xdr:nvSpPr>
      <xdr:spPr>
        <a:xfrm>
          <a:off x="12763500" y="162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100303</xdr:rowOff>
    </xdr:from>
    <xdr:ext cx="469744" cy="259045"/>
    <xdr:sp macro="" textlink="">
      <xdr:nvSpPr>
        <xdr:cNvPr id="685" name="テキスト ボックス 684"/>
        <xdr:cNvSpPr txBox="1"/>
      </xdr:nvSpPr>
      <xdr:spPr>
        <a:xfrm>
          <a:off x="12579428" y="163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7" name="テキスト ボックス 69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9" name="テキスト ボックス 69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1" name="テキスト ボックス 70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3" name="テキスト ボックス 70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5" name="直線コネクタ 704"/>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8"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9" name="直線コネクタ 708"/>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121412</xdr:rowOff>
    </xdr:from>
    <xdr:to>
      <xdr:col>116</xdr:col>
      <xdr:colOff>63500</xdr:colOff>
      <xdr:row>38</xdr:row>
      <xdr:rowOff>123698</xdr:rowOff>
    </xdr:to>
    <xdr:cxnSp macro="">
      <xdr:nvCxnSpPr>
        <xdr:cNvPr id="710" name="直線コネクタ 709"/>
        <xdr:cNvCxnSpPr/>
      </xdr:nvCxnSpPr>
      <xdr:spPr>
        <a:xfrm>
          <a:off x="21323300" y="66365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11"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2" name="フローチャート: 判断 711"/>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103124</xdr:rowOff>
    </xdr:from>
    <xdr:to>
      <xdr:col>111</xdr:col>
      <xdr:colOff>177800</xdr:colOff>
      <xdr:row>38</xdr:row>
      <xdr:rowOff>121412</xdr:rowOff>
    </xdr:to>
    <xdr:cxnSp macro="">
      <xdr:nvCxnSpPr>
        <xdr:cNvPr id="713" name="直線コネクタ 712"/>
        <xdr:cNvCxnSpPr/>
      </xdr:nvCxnSpPr>
      <xdr:spPr>
        <a:xfrm>
          <a:off x="20434300" y="6618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4" name="フローチャート: 判断 713"/>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5" name="テキスト ボックス 714"/>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103124</xdr:rowOff>
    </xdr:from>
    <xdr:to>
      <xdr:col>107</xdr:col>
      <xdr:colOff>50800</xdr:colOff>
      <xdr:row>38</xdr:row>
      <xdr:rowOff>114554</xdr:rowOff>
    </xdr:to>
    <xdr:cxnSp macro="">
      <xdr:nvCxnSpPr>
        <xdr:cNvPr id="716" name="直線コネクタ 715"/>
        <xdr:cNvCxnSpPr/>
      </xdr:nvCxnSpPr>
      <xdr:spPr>
        <a:xfrm flipV="1">
          <a:off x="19545300" y="66182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7" name="フローチャート: 判断 716"/>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8" name="テキスト ボックス 717"/>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162560</xdr:rowOff>
    </xdr:from>
    <xdr:to>
      <xdr:col>102</xdr:col>
      <xdr:colOff>114300</xdr:colOff>
      <xdr:row>38</xdr:row>
      <xdr:rowOff>114554</xdr:rowOff>
    </xdr:to>
    <xdr:cxnSp macro="">
      <xdr:nvCxnSpPr>
        <xdr:cNvPr id="719" name="直線コネクタ 718"/>
        <xdr:cNvCxnSpPr/>
      </xdr:nvCxnSpPr>
      <xdr:spPr>
        <a:xfrm>
          <a:off x="18656300" y="5820410"/>
          <a:ext cx="889000" cy="8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20" name="フローチャート: 判断 719"/>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21" name="テキスト ボックス 720"/>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2" name="フローチャート: 判断 721"/>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87901</xdr:rowOff>
    </xdr:from>
    <xdr:ext cx="378565" cy="259045"/>
    <xdr:sp macro="" textlink="">
      <xdr:nvSpPr>
        <xdr:cNvPr id="723" name="テキスト ボックス 722"/>
        <xdr:cNvSpPr txBox="1"/>
      </xdr:nvSpPr>
      <xdr:spPr>
        <a:xfrm>
          <a:off x="18467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72898</xdr:rowOff>
    </xdr:from>
    <xdr:to>
      <xdr:col>116</xdr:col>
      <xdr:colOff>114300</xdr:colOff>
      <xdr:row>39</xdr:row>
      <xdr:rowOff>3048</xdr:rowOff>
    </xdr:to>
    <xdr:sp macro="" textlink="">
      <xdr:nvSpPr>
        <xdr:cNvPr id="729" name="楕円 728"/>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159275</xdr:rowOff>
    </xdr:from>
    <xdr:ext cx="249299" cy="259045"/>
    <xdr:sp macro="" textlink="">
      <xdr:nvSpPr>
        <xdr:cNvPr id="730" name="投資及び出資金該当値テキスト"/>
        <xdr:cNvSpPr txBox="1"/>
      </xdr:nvSpPr>
      <xdr:spPr>
        <a:xfrm>
          <a:off x="22212300" y="650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70612</xdr:rowOff>
    </xdr:from>
    <xdr:to>
      <xdr:col>112</xdr:col>
      <xdr:colOff>38100</xdr:colOff>
      <xdr:row>39</xdr:row>
      <xdr:rowOff>762</xdr:rowOff>
    </xdr:to>
    <xdr:sp macro="" textlink="">
      <xdr:nvSpPr>
        <xdr:cNvPr id="731" name="楕円 730"/>
        <xdr:cNvSpPr/>
      </xdr:nvSpPr>
      <xdr:spPr>
        <a:xfrm>
          <a:off x="2127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163339</xdr:rowOff>
    </xdr:from>
    <xdr:ext cx="249299" cy="259045"/>
    <xdr:sp macro="" textlink="">
      <xdr:nvSpPr>
        <xdr:cNvPr id="732" name="テキスト ボックス 731"/>
        <xdr:cNvSpPr txBox="1"/>
      </xdr:nvSpPr>
      <xdr:spPr>
        <a:xfrm>
          <a:off x="211859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52324</xdr:rowOff>
    </xdr:from>
    <xdr:to>
      <xdr:col>107</xdr:col>
      <xdr:colOff>101600</xdr:colOff>
      <xdr:row>38</xdr:row>
      <xdr:rowOff>153924</xdr:rowOff>
    </xdr:to>
    <xdr:sp macro="" textlink="">
      <xdr:nvSpPr>
        <xdr:cNvPr id="733" name="楕円 732"/>
        <xdr:cNvSpPr/>
      </xdr:nvSpPr>
      <xdr:spPr>
        <a:xfrm>
          <a:off x="2038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145051</xdr:rowOff>
    </xdr:from>
    <xdr:ext cx="313932" cy="259045"/>
    <xdr:sp macro="" textlink="">
      <xdr:nvSpPr>
        <xdr:cNvPr id="734" name="テキスト ボックス 733"/>
        <xdr:cNvSpPr txBox="1"/>
      </xdr:nvSpPr>
      <xdr:spPr>
        <a:xfrm>
          <a:off x="20277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63754</xdr:rowOff>
    </xdr:from>
    <xdr:to>
      <xdr:col>102</xdr:col>
      <xdr:colOff>165100</xdr:colOff>
      <xdr:row>38</xdr:row>
      <xdr:rowOff>165354</xdr:rowOff>
    </xdr:to>
    <xdr:sp macro="" textlink="">
      <xdr:nvSpPr>
        <xdr:cNvPr id="735" name="楕円 734"/>
        <xdr:cNvSpPr/>
      </xdr:nvSpPr>
      <xdr:spPr>
        <a:xfrm>
          <a:off x="19494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156481</xdr:rowOff>
    </xdr:from>
    <xdr:ext cx="313932" cy="259045"/>
    <xdr:sp macro="" textlink="">
      <xdr:nvSpPr>
        <xdr:cNvPr id="736" name="テキスト ボックス 735"/>
        <xdr:cNvSpPr txBox="1"/>
      </xdr:nvSpPr>
      <xdr:spPr>
        <a:xfrm>
          <a:off x="19388333" y="6671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111760</xdr:rowOff>
    </xdr:from>
    <xdr:to>
      <xdr:col>98</xdr:col>
      <xdr:colOff>38100</xdr:colOff>
      <xdr:row>34</xdr:row>
      <xdr:rowOff>41910</xdr:rowOff>
    </xdr:to>
    <xdr:sp macro="" textlink="">
      <xdr:nvSpPr>
        <xdr:cNvPr id="737" name="楕円 736"/>
        <xdr:cNvSpPr/>
      </xdr:nvSpPr>
      <xdr:spPr>
        <a:xfrm>
          <a:off x="18605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58437</xdr:rowOff>
    </xdr:from>
    <xdr:ext cx="378565" cy="259045"/>
    <xdr:sp macro="" textlink="">
      <xdr:nvSpPr>
        <xdr:cNvPr id="738" name="テキスト ボックス 737"/>
        <xdr:cNvSpPr txBox="1"/>
      </xdr:nvSpPr>
      <xdr:spPr>
        <a:xfrm>
          <a:off x="18467017" y="554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7" name="直線コネクタ 74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8" name="テキスト ボックス 74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9" name="直線コネクタ 74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0" name="テキスト ボックス 74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1" name="直線コネクタ 75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2" name="テキスト ボックス 75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3" name="直線コネクタ 75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4" name="テキスト ボックス 75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5" name="直線コネクタ 75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6" name="テキスト ボックス 75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7" name="直線コネクタ 75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8" name="テキスト ボックス 75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2" name="直線コネクタ 761"/>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3"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4" name="直線コネクタ 763"/>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5"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6" name="直線コネクタ 765"/>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161711</xdr:rowOff>
    </xdr:from>
    <xdr:to>
      <xdr:col>116</xdr:col>
      <xdr:colOff>63500</xdr:colOff>
      <xdr:row>56</xdr:row>
      <xdr:rowOff>170235</xdr:rowOff>
    </xdr:to>
    <xdr:cxnSp macro="">
      <xdr:nvCxnSpPr>
        <xdr:cNvPr id="767" name="直線コネクタ 766"/>
        <xdr:cNvCxnSpPr/>
      </xdr:nvCxnSpPr>
      <xdr:spPr>
        <a:xfrm flipV="1">
          <a:off x="21323300" y="9762911"/>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8" name="貸付金平均値テキスト"/>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9" name="フローチャート: 判断 768"/>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94960</xdr:rowOff>
    </xdr:from>
    <xdr:to>
      <xdr:col>111</xdr:col>
      <xdr:colOff>177800</xdr:colOff>
      <xdr:row>56</xdr:row>
      <xdr:rowOff>170235</xdr:rowOff>
    </xdr:to>
    <xdr:cxnSp macro="">
      <xdr:nvCxnSpPr>
        <xdr:cNvPr id="770" name="直線コネクタ 769"/>
        <xdr:cNvCxnSpPr/>
      </xdr:nvCxnSpPr>
      <xdr:spPr>
        <a:xfrm>
          <a:off x="20434300" y="9696160"/>
          <a:ext cx="889000" cy="7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71" name="フローチャート: 判断 770"/>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2" name="テキスト ボックス 771"/>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73945</xdr:rowOff>
    </xdr:from>
    <xdr:to>
      <xdr:col>107</xdr:col>
      <xdr:colOff>50800</xdr:colOff>
      <xdr:row>56</xdr:row>
      <xdr:rowOff>94960</xdr:rowOff>
    </xdr:to>
    <xdr:cxnSp macro="">
      <xdr:nvCxnSpPr>
        <xdr:cNvPr id="773" name="直線コネクタ 772"/>
        <xdr:cNvCxnSpPr/>
      </xdr:nvCxnSpPr>
      <xdr:spPr>
        <a:xfrm>
          <a:off x="19545300" y="9675145"/>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4" name="フローチャート: 判断 773"/>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5" name="テキスト ボックス 774"/>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20779</xdr:rowOff>
    </xdr:from>
    <xdr:to>
      <xdr:col>102</xdr:col>
      <xdr:colOff>114300</xdr:colOff>
      <xdr:row>56</xdr:row>
      <xdr:rowOff>73945</xdr:rowOff>
    </xdr:to>
    <xdr:cxnSp macro="">
      <xdr:nvCxnSpPr>
        <xdr:cNvPr id="776" name="直線コネクタ 775"/>
        <xdr:cNvCxnSpPr/>
      </xdr:nvCxnSpPr>
      <xdr:spPr>
        <a:xfrm>
          <a:off x="18656300" y="9621979"/>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7" name="フローチャート: 判断 776"/>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78" name="テキスト ボックス 777"/>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9" name="フローチャート: 判断 778"/>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80" name="テキスト ボックス 779"/>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110911</xdr:rowOff>
    </xdr:from>
    <xdr:to>
      <xdr:col>116</xdr:col>
      <xdr:colOff>114300</xdr:colOff>
      <xdr:row>57</xdr:row>
      <xdr:rowOff>41061</xdr:rowOff>
    </xdr:to>
    <xdr:sp macro="" textlink="">
      <xdr:nvSpPr>
        <xdr:cNvPr id="786" name="楕円 785"/>
        <xdr:cNvSpPr/>
      </xdr:nvSpPr>
      <xdr:spPr>
        <a:xfrm>
          <a:off x="22110700" y="9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89338</xdr:rowOff>
    </xdr:from>
    <xdr:ext cx="534377" cy="259045"/>
    <xdr:sp macro="" textlink="">
      <xdr:nvSpPr>
        <xdr:cNvPr id="787" name="貸付金該当値テキスト"/>
        <xdr:cNvSpPr txBox="1"/>
      </xdr:nvSpPr>
      <xdr:spPr>
        <a:xfrm>
          <a:off x="22212300" y="96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119435</xdr:rowOff>
    </xdr:from>
    <xdr:to>
      <xdr:col>112</xdr:col>
      <xdr:colOff>38100</xdr:colOff>
      <xdr:row>57</xdr:row>
      <xdr:rowOff>49585</xdr:rowOff>
    </xdr:to>
    <xdr:sp macro="" textlink="">
      <xdr:nvSpPr>
        <xdr:cNvPr id="788" name="楕円 787"/>
        <xdr:cNvSpPr/>
      </xdr:nvSpPr>
      <xdr:spPr>
        <a:xfrm>
          <a:off x="21272500" y="97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40712</xdr:rowOff>
    </xdr:from>
    <xdr:ext cx="534377" cy="259045"/>
    <xdr:sp macro="" textlink="">
      <xdr:nvSpPr>
        <xdr:cNvPr id="789" name="テキスト ボックス 788"/>
        <xdr:cNvSpPr txBox="1"/>
      </xdr:nvSpPr>
      <xdr:spPr>
        <a:xfrm>
          <a:off x="21043411" y="98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44160</xdr:rowOff>
    </xdr:from>
    <xdr:to>
      <xdr:col>107</xdr:col>
      <xdr:colOff>101600</xdr:colOff>
      <xdr:row>56</xdr:row>
      <xdr:rowOff>145760</xdr:rowOff>
    </xdr:to>
    <xdr:sp macro="" textlink="">
      <xdr:nvSpPr>
        <xdr:cNvPr id="790" name="楕円 789"/>
        <xdr:cNvSpPr/>
      </xdr:nvSpPr>
      <xdr:spPr>
        <a:xfrm>
          <a:off x="20383500" y="96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136887</xdr:rowOff>
    </xdr:from>
    <xdr:ext cx="534377" cy="259045"/>
    <xdr:sp macro="" textlink="">
      <xdr:nvSpPr>
        <xdr:cNvPr id="791" name="テキスト ボックス 790"/>
        <xdr:cNvSpPr txBox="1"/>
      </xdr:nvSpPr>
      <xdr:spPr>
        <a:xfrm>
          <a:off x="20167111" y="97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23145</xdr:rowOff>
    </xdr:from>
    <xdr:to>
      <xdr:col>102</xdr:col>
      <xdr:colOff>165100</xdr:colOff>
      <xdr:row>56</xdr:row>
      <xdr:rowOff>124745</xdr:rowOff>
    </xdr:to>
    <xdr:sp macro="" textlink="">
      <xdr:nvSpPr>
        <xdr:cNvPr id="792" name="楕円 791"/>
        <xdr:cNvSpPr/>
      </xdr:nvSpPr>
      <xdr:spPr>
        <a:xfrm>
          <a:off x="19494500" y="9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115872</xdr:rowOff>
    </xdr:from>
    <xdr:ext cx="534377" cy="259045"/>
    <xdr:sp macro="" textlink="">
      <xdr:nvSpPr>
        <xdr:cNvPr id="793" name="テキスト ボックス 792"/>
        <xdr:cNvSpPr txBox="1"/>
      </xdr:nvSpPr>
      <xdr:spPr>
        <a:xfrm>
          <a:off x="19278111" y="97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141429</xdr:rowOff>
    </xdr:from>
    <xdr:to>
      <xdr:col>98</xdr:col>
      <xdr:colOff>38100</xdr:colOff>
      <xdr:row>56</xdr:row>
      <xdr:rowOff>71579</xdr:rowOff>
    </xdr:to>
    <xdr:sp macro="" textlink="">
      <xdr:nvSpPr>
        <xdr:cNvPr id="794" name="楕円 793"/>
        <xdr:cNvSpPr/>
      </xdr:nvSpPr>
      <xdr:spPr>
        <a:xfrm>
          <a:off x="18605500" y="95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62706</xdr:rowOff>
    </xdr:from>
    <xdr:ext cx="534377" cy="259045"/>
    <xdr:sp macro="" textlink="">
      <xdr:nvSpPr>
        <xdr:cNvPr id="795" name="テキスト ボックス 794"/>
        <xdr:cNvSpPr txBox="1"/>
      </xdr:nvSpPr>
      <xdr:spPr>
        <a:xfrm>
          <a:off x="18389111" y="96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7" name="テキスト ボックス 806"/>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9" name="テキスト ボックス 808"/>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1" name="テキスト ボックス 810"/>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3" name="テキスト ボックス 812"/>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5" name="テキスト ボックス 81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7" name="テキスト ボックス 81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19" name="直線コネクタ 818"/>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20"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21" name="直線コネクタ 820"/>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22"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23" name="直線コネクタ 822"/>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76835</xdr:rowOff>
    </xdr:from>
    <xdr:to>
      <xdr:col>116</xdr:col>
      <xdr:colOff>63500</xdr:colOff>
      <xdr:row>79</xdr:row>
      <xdr:rowOff>2049</xdr:rowOff>
    </xdr:to>
    <xdr:cxnSp macro="">
      <xdr:nvCxnSpPr>
        <xdr:cNvPr id="824" name="直線コネクタ 823"/>
        <xdr:cNvCxnSpPr/>
      </xdr:nvCxnSpPr>
      <xdr:spPr>
        <a:xfrm flipV="1">
          <a:off x="21323300" y="12421235"/>
          <a:ext cx="838200" cy="1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32910</xdr:rowOff>
    </xdr:from>
    <xdr:ext cx="469744" cy="259045"/>
    <xdr:sp macro="" textlink="">
      <xdr:nvSpPr>
        <xdr:cNvPr id="825" name="繰出金平均値テキスト"/>
        <xdr:cNvSpPr txBox="1"/>
      </xdr:nvSpPr>
      <xdr:spPr>
        <a:xfrm>
          <a:off x="22212300" y="12205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26" name="フローチャート: 判断 825"/>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147701</xdr:rowOff>
    </xdr:from>
    <xdr:to>
      <xdr:col>111</xdr:col>
      <xdr:colOff>177800</xdr:colOff>
      <xdr:row>79</xdr:row>
      <xdr:rowOff>2049</xdr:rowOff>
    </xdr:to>
    <xdr:cxnSp macro="">
      <xdr:nvCxnSpPr>
        <xdr:cNvPr id="827" name="直線コネクタ 826"/>
        <xdr:cNvCxnSpPr/>
      </xdr:nvCxnSpPr>
      <xdr:spPr>
        <a:xfrm>
          <a:off x="20434300" y="13520801"/>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28" name="フローチャート: 判断 827"/>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1288</xdr:rowOff>
    </xdr:from>
    <xdr:ext cx="469744" cy="259045"/>
    <xdr:sp macro="" textlink="">
      <xdr:nvSpPr>
        <xdr:cNvPr id="829" name="テキスト ボックス 828"/>
        <xdr:cNvSpPr txBox="1"/>
      </xdr:nvSpPr>
      <xdr:spPr>
        <a:xfrm>
          <a:off x="210757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100512</xdr:rowOff>
    </xdr:from>
    <xdr:to>
      <xdr:col>107</xdr:col>
      <xdr:colOff>50800</xdr:colOff>
      <xdr:row>78</xdr:row>
      <xdr:rowOff>147701</xdr:rowOff>
    </xdr:to>
    <xdr:cxnSp macro="">
      <xdr:nvCxnSpPr>
        <xdr:cNvPr id="830" name="直線コネクタ 829"/>
        <xdr:cNvCxnSpPr/>
      </xdr:nvCxnSpPr>
      <xdr:spPr>
        <a:xfrm>
          <a:off x="19545300" y="13473612"/>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31" name="フローチャート: 判断 830"/>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154939</xdr:rowOff>
    </xdr:from>
    <xdr:ext cx="469744" cy="259045"/>
    <xdr:sp macro="" textlink="">
      <xdr:nvSpPr>
        <xdr:cNvPr id="832" name="テキスト ボックス 831"/>
        <xdr:cNvSpPr txBox="1"/>
      </xdr:nvSpPr>
      <xdr:spPr>
        <a:xfrm>
          <a:off x="20199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100512</xdr:rowOff>
    </xdr:from>
    <xdr:to>
      <xdr:col>102</xdr:col>
      <xdr:colOff>114300</xdr:colOff>
      <xdr:row>78</xdr:row>
      <xdr:rowOff>120596</xdr:rowOff>
    </xdr:to>
    <xdr:cxnSp macro="">
      <xdr:nvCxnSpPr>
        <xdr:cNvPr id="833" name="直線コネクタ 832"/>
        <xdr:cNvCxnSpPr/>
      </xdr:nvCxnSpPr>
      <xdr:spPr>
        <a:xfrm flipV="1">
          <a:off x="18656300" y="13473612"/>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34" name="フローチャート: 判断 833"/>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127181</xdr:rowOff>
    </xdr:from>
    <xdr:ext cx="469744" cy="259045"/>
    <xdr:sp macro="" textlink="">
      <xdr:nvSpPr>
        <xdr:cNvPr id="835" name="テキスト ボックス 834"/>
        <xdr:cNvSpPr txBox="1"/>
      </xdr:nvSpPr>
      <xdr:spPr>
        <a:xfrm>
          <a:off x="19310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81716</xdr:rowOff>
    </xdr:from>
    <xdr:to>
      <xdr:col>98</xdr:col>
      <xdr:colOff>38100</xdr:colOff>
      <xdr:row>79</xdr:row>
      <xdr:rowOff>11866</xdr:rowOff>
    </xdr:to>
    <xdr:sp macro="" textlink="">
      <xdr:nvSpPr>
        <xdr:cNvPr id="836" name="フローチャート: 判断 835"/>
        <xdr:cNvSpPr/>
      </xdr:nvSpPr>
      <xdr:spPr>
        <a:xfrm>
          <a:off x="18605500" y="1345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2993</xdr:rowOff>
    </xdr:from>
    <xdr:ext cx="378565" cy="259045"/>
    <xdr:sp macro="" textlink="">
      <xdr:nvSpPr>
        <xdr:cNvPr id="837" name="テキスト ボックス 836"/>
        <xdr:cNvSpPr txBox="1"/>
      </xdr:nvSpPr>
      <xdr:spPr>
        <a:xfrm>
          <a:off x="18467017" y="135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26035</xdr:rowOff>
    </xdr:from>
    <xdr:to>
      <xdr:col>116</xdr:col>
      <xdr:colOff>114300</xdr:colOff>
      <xdr:row>72</xdr:row>
      <xdr:rowOff>127635</xdr:rowOff>
    </xdr:to>
    <xdr:sp macro="" textlink="">
      <xdr:nvSpPr>
        <xdr:cNvPr id="843" name="楕円 842"/>
        <xdr:cNvSpPr/>
      </xdr:nvSpPr>
      <xdr:spPr>
        <a:xfrm>
          <a:off x="221107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4462</xdr:rowOff>
    </xdr:from>
    <xdr:ext cx="469744" cy="259045"/>
    <xdr:sp macro="" textlink="">
      <xdr:nvSpPr>
        <xdr:cNvPr id="844" name="繰出金該当値テキスト"/>
        <xdr:cNvSpPr txBox="1"/>
      </xdr:nvSpPr>
      <xdr:spPr>
        <a:xfrm>
          <a:off x="22212300" y="123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122699</xdr:rowOff>
    </xdr:from>
    <xdr:to>
      <xdr:col>112</xdr:col>
      <xdr:colOff>38100</xdr:colOff>
      <xdr:row>79</xdr:row>
      <xdr:rowOff>52849</xdr:rowOff>
    </xdr:to>
    <xdr:sp macro="" textlink="">
      <xdr:nvSpPr>
        <xdr:cNvPr id="845" name="楕円 844"/>
        <xdr:cNvSpPr/>
      </xdr:nvSpPr>
      <xdr:spPr>
        <a:xfrm>
          <a:off x="21272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43976</xdr:rowOff>
    </xdr:from>
    <xdr:ext cx="378565" cy="259045"/>
    <xdr:sp macro="" textlink="">
      <xdr:nvSpPr>
        <xdr:cNvPr id="846" name="テキスト ボックス 845"/>
        <xdr:cNvSpPr txBox="1"/>
      </xdr:nvSpPr>
      <xdr:spPr>
        <a:xfrm>
          <a:off x="21121317" y="1358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96901</xdr:rowOff>
    </xdr:from>
    <xdr:to>
      <xdr:col>107</xdr:col>
      <xdr:colOff>101600</xdr:colOff>
      <xdr:row>79</xdr:row>
      <xdr:rowOff>27051</xdr:rowOff>
    </xdr:to>
    <xdr:sp macro="" textlink="">
      <xdr:nvSpPr>
        <xdr:cNvPr id="847" name="楕円 846"/>
        <xdr:cNvSpPr/>
      </xdr:nvSpPr>
      <xdr:spPr>
        <a:xfrm>
          <a:off x="20383500" y="134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18178</xdr:rowOff>
    </xdr:from>
    <xdr:ext cx="378565" cy="259045"/>
    <xdr:sp macro="" textlink="">
      <xdr:nvSpPr>
        <xdr:cNvPr id="848" name="テキスト ボックス 847"/>
        <xdr:cNvSpPr txBox="1"/>
      </xdr:nvSpPr>
      <xdr:spPr>
        <a:xfrm>
          <a:off x="20245017" y="1356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49712</xdr:rowOff>
    </xdr:from>
    <xdr:to>
      <xdr:col>102</xdr:col>
      <xdr:colOff>165100</xdr:colOff>
      <xdr:row>78</xdr:row>
      <xdr:rowOff>151312</xdr:rowOff>
    </xdr:to>
    <xdr:sp macro="" textlink="">
      <xdr:nvSpPr>
        <xdr:cNvPr id="849" name="楕円 848"/>
        <xdr:cNvSpPr/>
      </xdr:nvSpPr>
      <xdr:spPr>
        <a:xfrm>
          <a:off x="194945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142439</xdr:rowOff>
    </xdr:from>
    <xdr:ext cx="469744" cy="259045"/>
    <xdr:sp macro="" textlink="">
      <xdr:nvSpPr>
        <xdr:cNvPr id="850" name="テキスト ボックス 849"/>
        <xdr:cNvSpPr txBox="1"/>
      </xdr:nvSpPr>
      <xdr:spPr>
        <a:xfrm>
          <a:off x="19310428" y="135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69796</xdr:rowOff>
    </xdr:from>
    <xdr:to>
      <xdr:col>98</xdr:col>
      <xdr:colOff>38100</xdr:colOff>
      <xdr:row>78</xdr:row>
      <xdr:rowOff>171396</xdr:rowOff>
    </xdr:to>
    <xdr:sp macro="" textlink="">
      <xdr:nvSpPr>
        <xdr:cNvPr id="851" name="楕円 850"/>
        <xdr:cNvSpPr/>
      </xdr:nvSpPr>
      <xdr:spPr>
        <a:xfrm>
          <a:off x="18605500" y="13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16473</xdr:rowOff>
    </xdr:from>
    <xdr:ext cx="378565" cy="259045"/>
    <xdr:sp macro="" textlink="">
      <xdr:nvSpPr>
        <xdr:cNvPr id="852" name="テキスト ボックス 851"/>
        <xdr:cNvSpPr txBox="1"/>
      </xdr:nvSpPr>
      <xdr:spPr>
        <a:xfrm>
          <a:off x="18467017" y="13218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4" name="正方形/長方形 853"/>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5" name="正方形/長方形 854"/>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6" name="正方形/長方形 855"/>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7" name="正方形/長方形 856"/>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3" name="フローチャート: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5" name="フローチャート: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6" name="テキスト ボックス 875"/>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8" name="フローチャート: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9" name="テキスト ボックス 87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1" name="フローチャート: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2" name="テキスト ボックス 88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3" name="フローチャート: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4" name="テキスト ボックス 88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2" name="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3" name="テキスト ボックス 892"/>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4" name="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5" name="テキスト ボックス 89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6" name="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7" name="テキスト ボックス 89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9" name="テキスト ボックス 89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499,678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126,405</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12,751</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100,236</a:t>
          </a:r>
          <a:r>
            <a:rPr kumimoji="1" lang="ja-JP" altLang="en-US" sz="1300">
              <a:latin typeface="ＭＳ Ｐゴシック" panose="020B0600070205080204" pitchFamily="50" charset="-128"/>
              <a:ea typeface="ＭＳ Ｐゴシック" panose="020B0600070205080204" pitchFamily="50" charset="-128"/>
            </a:rPr>
            <a:t>円となっている。地方消費税交付金が増加する一方で、国民健康保険関連経費が事業会計への繰出金へ移行したこと等により総額では減となり、類似団体よりも低い水準となっている。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97,489</a:t>
          </a:r>
          <a:r>
            <a:rPr kumimoji="1" lang="ja-JP" altLang="en-US" sz="1300">
              <a:latin typeface="ＭＳ Ｐゴシック" panose="020B0600070205080204" pitchFamily="50" charset="-128"/>
              <a:ea typeface="ＭＳ Ｐゴシック" panose="020B0600070205080204" pitchFamily="50" charset="-128"/>
            </a:rPr>
            <a:t>円となっており、国補正予算関連事業の減等により、類似団体と同様に減少した。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89,695</a:t>
          </a:r>
          <a:r>
            <a:rPr kumimoji="1" lang="ja-JP" altLang="en-US" sz="1300">
              <a:latin typeface="ＭＳ Ｐゴシック" panose="020B0600070205080204" pitchFamily="50" charset="-128"/>
              <a:ea typeface="ＭＳ Ｐゴシック" panose="020B0600070205080204" pitchFamily="50" charset="-128"/>
            </a:rPr>
            <a:t>円となっており、小規模企業者等設備導入資金特別会計における元利償還金の減等により減少したものの、類似団体との比較では高い水準となっている。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36</xdr:row>
      <xdr:rowOff>162560</xdr:rowOff>
    </xdr:to>
    <xdr:cxnSp macro="">
      <xdr:nvCxnSpPr>
        <xdr:cNvPr id="63" name="直線コネクタ 62"/>
        <xdr:cNvCxnSpPr/>
      </xdr:nvCxnSpPr>
      <xdr:spPr>
        <a:xfrm>
          <a:off x="3797300" y="625311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57893</xdr:rowOff>
    </xdr:from>
    <xdr:ext cx="469744" cy="259045"/>
    <xdr:sp macro="" textlink="">
      <xdr:nvSpPr>
        <xdr:cNvPr id="64" name="議会費平均値テキスト"/>
        <xdr:cNvSpPr txBox="1"/>
      </xdr:nvSpPr>
      <xdr:spPr>
        <a:xfrm>
          <a:off x="4686300" y="588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80917</xdr:rowOff>
    </xdr:from>
    <xdr:to>
      <xdr:col>19</xdr:col>
      <xdr:colOff>177800</xdr:colOff>
      <xdr:row>36</xdr:row>
      <xdr:rowOff>113574</xdr:rowOff>
    </xdr:to>
    <xdr:cxnSp macro="">
      <xdr:nvCxnSpPr>
        <xdr:cNvPr id="66" name="直線コネクタ 65"/>
        <xdr:cNvCxnSpPr/>
      </xdr:nvCxnSpPr>
      <xdr:spPr>
        <a:xfrm flipV="1">
          <a:off x="2908300" y="6253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17616</xdr:rowOff>
    </xdr:from>
    <xdr:ext cx="469744" cy="259045"/>
    <xdr:sp macro="" textlink="">
      <xdr:nvSpPr>
        <xdr:cNvPr id="68" name="テキスト ボックス 67"/>
        <xdr:cNvSpPr txBox="1"/>
      </xdr:nvSpPr>
      <xdr:spPr>
        <a:xfrm>
          <a:off x="35497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113574</xdr:rowOff>
    </xdr:from>
    <xdr:to>
      <xdr:col>15</xdr:col>
      <xdr:colOff>50800</xdr:colOff>
      <xdr:row>37</xdr:row>
      <xdr:rowOff>111942</xdr:rowOff>
    </xdr:to>
    <xdr:cxnSp macro="">
      <xdr:nvCxnSpPr>
        <xdr:cNvPr id="69" name="直線コネクタ 68"/>
        <xdr:cNvCxnSpPr/>
      </xdr:nvCxnSpPr>
      <xdr:spPr>
        <a:xfrm flipV="1">
          <a:off x="2019300" y="6285774"/>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30678</xdr:rowOff>
    </xdr:from>
    <xdr:ext cx="378565" cy="259045"/>
    <xdr:sp macro="" textlink="">
      <xdr:nvSpPr>
        <xdr:cNvPr id="71" name="テキスト ボックス 70"/>
        <xdr:cNvSpPr txBox="1"/>
      </xdr:nvSpPr>
      <xdr:spPr>
        <a:xfrm>
          <a:off x="2719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111942</xdr:rowOff>
    </xdr:from>
    <xdr:to>
      <xdr:col>10</xdr:col>
      <xdr:colOff>114300</xdr:colOff>
      <xdr:row>38</xdr:row>
      <xdr:rowOff>84183</xdr:rowOff>
    </xdr:to>
    <xdr:cxnSp macro="">
      <xdr:nvCxnSpPr>
        <xdr:cNvPr id="72" name="直線コネクタ 71"/>
        <xdr:cNvCxnSpPr/>
      </xdr:nvCxnSpPr>
      <xdr:spPr>
        <a:xfrm flipV="1">
          <a:off x="1130300" y="645559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138447</xdr:rowOff>
    </xdr:from>
    <xdr:ext cx="378565" cy="259045"/>
    <xdr:sp macro="" textlink="">
      <xdr:nvSpPr>
        <xdr:cNvPr id="74" name="テキスト ボックス 73"/>
        <xdr:cNvSpPr txBox="1"/>
      </xdr:nvSpPr>
      <xdr:spPr>
        <a:xfrm>
          <a:off x="1830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99258</xdr:rowOff>
    </xdr:from>
    <xdr:ext cx="378565" cy="259045"/>
    <xdr:sp macro="" textlink="">
      <xdr:nvSpPr>
        <xdr:cNvPr id="76" name="テキスト ボックス 75"/>
        <xdr:cNvSpPr txBox="1"/>
      </xdr:nvSpPr>
      <xdr:spPr>
        <a:xfrm>
          <a:off x="941017" y="627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111760</xdr:rowOff>
    </xdr:from>
    <xdr:to>
      <xdr:col>24</xdr:col>
      <xdr:colOff>114300</xdr:colOff>
      <xdr:row>37</xdr:row>
      <xdr:rowOff>41910</xdr:rowOff>
    </xdr:to>
    <xdr:sp macro="" textlink="">
      <xdr:nvSpPr>
        <xdr:cNvPr id="82" name="楕円 81"/>
        <xdr:cNvSpPr/>
      </xdr:nvSpPr>
      <xdr:spPr>
        <a:xfrm>
          <a:off x="458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378565" cy="259045"/>
    <xdr:sp macro="" textlink="">
      <xdr:nvSpPr>
        <xdr:cNvPr id="83" name="議会費該当値テキスト"/>
        <xdr:cNvSpPr txBox="1"/>
      </xdr:nvSpPr>
      <xdr:spPr>
        <a:xfrm>
          <a:off x="4686300"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30117</xdr:rowOff>
    </xdr:from>
    <xdr:to>
      <xdr:col>20</xdr:col>
      <xdr:colOff>38100</xdr:colOff>
      <xdr:row>36</xdr:row>
      <xdr:rowOff>131717</xdr:rowOff>
    </xdr:to>
    <xdr:sp macro="" textlink="">
      <xdr:nvSpPr>
        <xdr:cNvPr id="84" name="楕円 83"/>
        <xdr:cNvSpPr/>
      </xdr:nvSpPr>
      <xdr:spPr>
        <a:xfrm>
          <a:off x="3746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122844</xdr:rowOff>
    </xdr:from>
    <xdr:ext cx="378565" cy="259045"/>
    <xdr:sp macro="" textlink="">
      <xdr:nvSpPr>
        <xdr:cNvPr id="85" name="テキスト ボックス 84"/>
        <xdr:cNvSpPr txBox="1"/>
      </xdr:nvSpPr>
      <xdr:spPr>
        <a:xfrm>
          <a:off x="3595317"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62774</xdr:rowOff>
    </xdr:from>
    <xdr:to>
      <xdr:col>15</xdr:col>
      <xdr:colOff>101600</xdr:colOff>
      <xdr:row>36</xdr:row>
      <xdr:rowOff>164374</xdr:rowOff>
    </xdr:to>
    <xdr:sp macro="" textlink="">
      <xdr:nvSpPr>
        <xdr:cNvPr id="86" name="楕円 85"/>
        <xdr:cNvSpPr/>
      </xdr:nvSpPr>
      <xdr:spPr>
        <a:xfrm>
          <a:off x="2857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155501</xdr:rowOff>
    </xdr:from>
    <xdr:ext cx="378565" cy="259045"/>
    <xdr:sp macro="" textlink="">
      <xdr:nvSpPr>
        <xdr:cNvPr id="87" name="テキスト ボックス 86"/>
        <xdr:cNvSpPr txBox="1"/>
      </xdr:nvSpPr>
      <xdr:spPr>
        <a:xfrm>
          <a:off x="2719017" y="632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61142</xdr:rowOff>
    </xdr:from>
    <xdr:to>
      <xdr:col>10</xdr:col>
      <xdr:colOff>165100</xdr:colOff>
      <xdr:row>37</xdr:row>
      <xdr:rowOff>162742</xdr:rowOff>
    </xdr:to>
    <xdr:sp macro="" textlink="">
      <xdr:nvSpPr>
        <xdr:cNvPr id="88" name="楕円 87"/>
        <xdr:cNvSpPr/>
      </xdr:nvSpPr>
      <xdr:spPr>
        <a:xfrm>
          <a:off x="19685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153868</xdr:rowOff>
    </xdr:from>
    <xdr:ext cx="378565" cy="259045"/>
    <xdr:sp macro="" textlink="">
      <xdr:nvSpPr>
        <xdr:cNvPr id="89" name="テキスト ボックス 88"/>
        <xdr:cNvSpPr txBox="1"/>
      </xdr:nvSpPr>
      <xdr:spPr>
        <a:xfrm>
          <a:off x="1830017" y="649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33383</xdr:rowOff>
    </xdr:from>
    <xdr:to>
      <xdr:col>6</xdr:col>
      <xdr:colOff>38100</xdr:colOff>
      <xdr:row>38</xdr:row>
      <xdr:rowOff>134983</xdr:rowOff>
    </xdr:to>
    <xdr:sp macro="" textlink="">
      <xdr:nvSpPr>
        <xdr:cNvPr id="90" name="楕円 89"/>
        <xdr:cNvSpPr/>
      </xdr:nvSpPr>
      <xdr:spPr>
        <a:xfrm>
          <a:off x="1079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126110</xdr:rowOff>
    </xdr:from>
    <xdr:ext cx="378565" cy="259045"/>
    <xdr:sp macro="" textlink="">
      <xdr:nvSpPr>
        <xdr:cNvPr id="91" name="テキスト ボックス 90"/>
        <xdr:cNvSpPr txBox="1"/>
      </xdr:nvSpPr>
      <xdr:spPr>
        <a:xfrm>
          <a:off x="941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30338</xdr:rowOff>
    </xdr:from>
    <xdr:to>
      <xdr:col>24</xdr:col>
      <xdr:colOff>63500</xdr:colOff>
      <xdr:row>55</xdr:row>
      <xdr:rowOff>46020</xdr:rowOff>
    </xdr:to>
    <xdr:cxnSp macro="">
      <xdr:nvCxnSpPr>
        <xdr:cNvPr id="117" name="直線コネクタ 116"/>
        <xdr:cNvCxnSpPr/>
      </xdr:nvCxnSpPr>
      <xdr:spPr>
        <a:xfrm>
          <a:off x="3797300" y="9460088"/>
          <a:ext cx="8382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107708</xdr:rowOff>
    </xdr:from>
    <xdr:ext cx="534377" cy="259045"/>
    <xdr:sp macro="" textlink="">
      <xdr:nvSpPr>
        <xdr:cNvPr id="118" name="総務費平均値テキスト"/>
        <xdr:cNvSpPr txBox="1"/>
      </xdr:nvSpPr>
      <xdr:spPr>
        <a:xfrm>
          <a:off x="4686300" y="919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64582</xdr:rowOff>
    </xdr:from>
    <xdr:to>
      <xdr:col>19</xdr:col>
      <xdr:colOff>177800</xdr:colOff>
      <xdr:row>55</xdr:row>
      <xdr:rowOff>30338</xdr:rowOff>
    </xdr:to>
    <xdr:cxnSp macro="">
      <xdr:nvCxnSpPr>
        <xdr:cNvPr id="120" name="直線コネクタ 119"/>
        <xdr:cNvCxnSpPr/>
      </xdr:nvCxnSpPr>
      <xdr:spPr>
        <a:xfrm>
          <a:off x="2908300" y="9151432"/>
          <a:ext cx="889000" cy="30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22" name="テキスト ボックス 121"/>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64582</xdr:rowOff>
    </xdr:from>
    <xdr:to>
      <xdr:col>15</xdr:col>
      <xdr:colOff>50800</xdr:colOff>
      <xdr:row>54</xdr:row>
      <xdr:rowOff>89819</xdr:rowOff>
    </xdr:to>
    <xdr:cxnSp macro="">
      <xdr:nvCxnSpPr>
        <xdr:cNvPr id="123" name="直線コネクタ 122"/>
        <xdr:cNvCxnSpPr/>
      </xdr:nvCxnSpPr>
      <xdr:spPr>
        <a:xfrm flipV="1">
          <a:off x="2019300" y="9151432"/>
          <a:ext cx="889000" cy="1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18315</xdr:rowOff>
    </xdr:from>
    <xdr:ext cx="534377" cy="259045"/>
    <xdr:sp macro="" textlink="">
      <xdr:nvSpPr>
        <xdr:cNvPr id="125" name="テキスト ボックス 124"/>
        <xdr:cNvSpPr txBox="1"/>
      </xdr:nvSpPr>
      <xdr:spPr>
        <a:xfrm>
          <a:off x="2641111" y="92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101570</xdr:rowOff>
    </xdr:from>
    <xdr:to>
      <xdr:col>10</xdr:col>
      <xdr:colOff>114300</xdr:colOff>
      <xdr:row>54</xdr:row>
      <xdr:rowOff>89819</xdr:rowOff>
    </xdr:to>
    <xdr:cxnSp macro="">
      <xdr:nvCxnSpPr>
        <xdr:cNvPr id="126" name="直線コネクタ 125"/>
        <xdr:cNvCxnSpPr/>
      </xdr:nvCxnSpPr>
      <xdr:spPr>
        <a:xfrm>
          <a:off x="1130300" y="9188420"/>
          <a:ext cx="889000" cy="15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21607</xdr:rowOff>
    </xdr:from>
    <xdr:ext cx="534377" cy="259045"/>
    <xdr:sp macro="" textlink="">
      <xdr:nvSpPr>
        <xdr:cNvPr id="128" name="テキスト ボックス 127"/>
        <xdr:cNvSpPr txBox="1"/>
      </xdr:nvSpPr>
      <xdr:spPr>
        <a:xfrm>
          <a:off x="1752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164299</xdr:rowOff>
    </xdr:from>
    <xdr:ext cx="534377" cy="259045"/>
    <xdr:sp macro="" textlink="">
      <xdr:nvSpPr>
        <xdr:cNvPr id="130" name="テキスト ボックス 129"/>
        <xdr:cNvSpPr txBox="1"/>
      </xdr:nvSpPr>
      <xdr:spPr>
        <a:xfrm>
          <a:off x="863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166670</xdr:rowOff>
    </xdr:from>
    <xdr:to>
      <xdr:col>24</xdr:col>
      <xdr:colOff>114300</xdr:colOff>
      <xdr:row>55</xdr:row>
      <xdr:rowOff>96820</xdr:rowOff>
    </xdr:to>
    <xdr:sp macro="" textlink="">
      <xdr:nvSpPr>
        <xdr:cNvPr id="136" name="楕円 135"/>
        <xdr:cNvSpPr/>
      </xdr:nvSpPr>
      <xdr:spPr>
        <a:xfrm>
          <a:off x="4584700" y="94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145097</xdr:rowOff>
    </xdr:from>
    <xdr:ext cx="534377" cy="259045"/>
    <xdr:sp macro="" textlink="">
      <xdr:nvSpPr>
        <xdr:cNvPr id="137" name="総務費該当値テキスト"/>
        <xdr:cNvSpPr txBox="1"/>
      </xdr:nvSpPr>
      <xdr:spPr>
        <a:xfrm>
          <a:off x="4686300" y="94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150988</xdr:rowOff>
    </xdr:from>
    <xdr:to>
      <xdr:col>20</xdr:col>
      <xdr:colOff>38100</xdr:colOff>
      <xdr:row>55</xdr:row>
      <xdr:rowOff>81138</xdr:rowOff>
    </xdr:to>
    <xdr:sp macro="" textlink="">
      <xdr:nvSpPr>
        <xdr:cNvPr id="138" name="楕円 137"/>
        <xdr:cNvSpPr/>
      </xdr:nvSpPr>
      <xdr:spPr>
        <a:xfrm>
          <a:off x="3746500" y="94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72265</xdr:rowOff>
    </xdr:from>
    <xdr:ext cx="534377" cy="259045"/>
    <xdr:sp macro="" textlink="">
      <xdr:nvSpPr>
        <xdr:cNvPr id="139" name="テキスト ボックス 138"/>
        <xdr:cNvSpPr txBox="1"/>
      </xdr:nvSpPr>
      <xdr:spPr>
        <a:xfrm>
          <a:off x="3517411" y="95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13782</xdr:rowOff>
    </xdr:from>
    <xdr:to>
      <xdr:col>15</xdr:col>
      <xdr:colOff>101600</xdr:colOff>
      <xdr:row>53</xdr:row>
      <xdr:rowOff>115382</xdr:rowOff>
    </xdr:to>
    <xdr:sp macro="" textlink="">
      <xdr:nvSpPr>
        <xdr:cNvPr id="140" name="楕円 139"/>
        <xdr:cNvSpPr/>
      </xdr:nvSpPr>
      <xdr:spPr>
        <a:xfrm>
          <a:off x="2857500" y="91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131909</xdr:rowOff>
    </xdr:from>
    <xdr:ext cx="534377" cy="259045"/>
    <xdr:sp macro="" textlink="">
      <xdr:nvSpPr>
        <xdr:cNvPr id="141" name="テキスト ボックス 140"/>
        <xdr:cNvSpPr txBox="1"/>
      </xdr:nvSpPr>
      <xdr:spPr>
        <a:xfrm>
          <a:off x="2641111" y="88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39019</xdr:rowOff>
    </xdr:from>
    <xdr:to>
      <xdr:col>10</xdr:col>
      <xdr:colOff>165100</xdr:colOff>
      <xdr:row>54</xdr:row>
      <xdr:rowOff>140619</xdr:rowOff>
    </xdr:to>
    <xdr:sp macro="" textlink="">
      <xdr:nvSpPr>
        <xdr:cNvPr id="142" name="楕円 141"/>
        <xdr:cNvSpPr/>
      </xdr:nvSpPr>
      <xdr:spPr>
        <a:xfrm>
          <a:off x="1968500" y="92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157146</xdr:rowOff>
    </xdr:from>
    <xdr:ext cx="534377" cy="259045"/>
    <xdr:sp macro="" textlink="">
      <xdr:nvSpPr>
        <xdr:cNvPr id="143" name="テキスト ボックス 142"/>
        <xdr:cNvSpPr txBox="1"/>
      </xdr:nvSpPr>
      <xdr:spPr>
        <a:xfrm>
          <a:off x="1752111" y="90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50770</xdr:rowOff>
    </xdr:from>
    <xdr:to>
      <xdr:col>6</xdr:col>
      <xdr:colOff>38100</xdr:colOff>
      <xdr:row>53</xdr:row>
      <xdr:rowOff>152370</xdr:rowOff>
    </xdr:to>
    <xdr:sp macro="" textlink="">
      <xdr:nvSpPr>
        <xdr:cNvPr id="144" name="楕円 143"/>
        <xdr:cNvSpPr/>
      </xdr:nvSpPr>
      <xdr:spPr>
        <a:xfrm>
          <a:off x="1079500" y="91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168897</xdr:rowOff>
    </xdr:from>
    <xdr:ext cx="534377" cy="259045"/>
    <xdr:sp macro="" textlink="">
      <xdr:nvSpPr>
        <xdr:cNvPr id="145" name="テキスト ボックス 144"/>
        <xdr:cNvSpPr txBox="1"/>
      </xdr:nvSpPr>
      <xdr:spPr>
        <a:xfrm>
          <a:off x="863111" y="89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101926</xdr:rowOff>
    </xdr:from>
    <xdr:to>
      <xdr:col>24</xdr:col>
      <xdr:colOff>63500</xdr:colOff>
      <xdr:row>72</xdr:row>
      <xdr:rowOff>80264</xdr:rowOff>
    </xdr:to>
    <xdr:cxnSp macro="">
      <xdr:nvCxnSpPr>
        <xdr:cNvPr id="175" name="直線コネクタ 174"/>
        <xdr:cNvCxnSpPr/>
      </xdr:nvCxnSpPr>
      <xdr:spPr>
        <a:xfrm>
          <a:off x="3797300" y="12103426"/>
          <a:ext cx="838200" cy="3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128614</xdr:rowOff>
    </xdr:from>
    <xdr:ext cx="534377" cy="259045"/>
    <xdr:sp macro="" textlink="">
      <xdr:nvSpPr>
        <xdr:cNvPr id="176" name="民生費平均値テキスト"/>
        <xdr:cNvSpPr txBox="1"/>
      </xdr:nvSpPr>
      <xdr:spPr>
        <a:xfrm>
          <a:off x="4686300" y="12473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101926</xdr:rowOff>
    </xdr:from>
    <xdr:to>
      <xdr:col>19</xdr:col>
      <xdr:colOff>177800</xdr:colOff>
      <xdr:row>72</xdr:row>
      <xdr:rowOff>147973</xdr:rowOff>
    </xdr:to>
    <xdr:cxnSp macro="">
      <xdr:nvCxnSpPr>
        <xdr:cNvPr id="178" name="直線コネクタ 177"/>
        <xdr:cNvCxnSpPr/>
      </xdr:nvCxnSpPr>
      <xdr:spPr>
        <a:xfrm flipV="1">
          <a:off x="2908300" y="12103426"/>
          <a:ext cx="889000" cy="38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24982</xdr:rowOff>
    </xdr:from>
    <xdr:ext cx="534377" cy="259045"/>
    <xdr:sp macro="" textlink="">
      <xdr:nvSpPr>
        <xdr:cNvPr id="180" name="テキスト ボックス 179"/>
        <xdr:cNvSpPr txBox="1"/>
      </xdr:nvSpPr>
      <xdr:spPr>
        <a:xfrm>
          <a:off x="3517411" y="123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147973</xdr:rowOff>
    </xdr:from>
    <xdr:to>
      <xdr:col>15</xdr:col>
      <xdr:colOff>50800</xdr:colOff>
      <xdr:row>74</xdr:row>
      <xdr:rowOff>33455</xdr:rowOff>
    </xdr:to>
    <xdr:cxnSp macro="">
      <xdr:nvCxnSpPr>
        <xdr:cNvPr id="181" name="直線コネクタ 180"/>
        <xdr:cNvCxnSpPr/>
      </xdr:nvCxnSpPr>
      <xdr:spPr>
        <a:xfrm flipV="1">
          <a:off x="2019300" y="12492373"/>
          <a:ext cx="889000" cy="2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33455</xdr:rowOff>
    </xdr:from>
    <xdr:to>
      <xdr:col>10</xdr:col>
      <xdr:colOff>114300</xdr:colOff>
      <xdr:row>75</xdr:row>
      <xdr:rowOff>50437</xdr:rowOff>
    </xdr:to>
    <xdr:cxnSp macro="">
      <xdr:nvCxnSpPr>
        <xdr:cNvPr id="184" name="直線コネクタ 183"/>
        <xdr:cNvCxnSpPr/>
      </xdr:nvCxnSpPr>
      <xdr:spPr>
        <a:xfrm flipV="1">
          <a:off x="1130300" y="12720755"/>
          <a:ext cx="889000" cy="1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29464</xdr:rowOff>
    </xdr:from>
    <xdr:to>
      <xdr:col>24</xdr:col>
      <xdr:colOff>114300</xdr:colOff>
      <xdr:row>72</xdr:row>
      <xdr:rowOff>131064</xdr:rowOff>
    </xdr:to>
    <xdr:sp macro="" textlink="">
      <xdr:nvSpPr>
        <xdr:cNvPr id="194" name="楕円 193"/>
        <xdr:cNvSpPr/>
      </xdr:nvSpPr>
      <xdr:spPr>
        <a:xfrm>
          <a:off x="4584700" y="123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52341</xdr:rowOff>
    </xdr:from>
    <xdr:ext cx="534377" cy="259045"/>
    <xdr:sp macro="" textlink="">
      <xdr:nvSpPr>
        <xdr:cNvPr id="195" name="民生費該当値テキスト"/>
        <xdr:cNvSpPr txBox="1"/>
      </xdr:nvSpPr>
      <xdr:spPr>
        <a:xfrm>
          <a:off x="4686300"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51126</xdr:rowOff>
    </xdr:from>
    <xdr:to>
      <xdr:col>20</xdr:col>
      <xdr:colOff>38100</xdr:colOff>
      <xdr:row>70</xdr:row>
      <xdr:rowOff>152726</xdr:rowOff>
    </xdr:to>
    <xdr:sp macro="" textlink="">
      <xdr:nvSpPr>
        <xdr:cNvPr id="196" name="楕円 195"/>
        <xdr:cNvSpPr/>
      </xdr:nvSpPr>
      <xdr:spPr>
        <a:xfrm>
          <a:off x="3746500" y="120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169253</xdr:rowOff>
    </xdr:from>
    <xdr:ext cx="534377" cy="259045"/>
    <xdr:sp macro="" textlink="">
      <xdr:nvSpPr>
        <xdr:cNvPr id="197" name="テキスト ボックス 196"/>
        <xdr:cNvSpPr txBox="1"/>
      </xdr:nvSpPr>
      <xdr:spPr>
        <a:xfrm>
          <a:off x="3517411" y="118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97173</xdr:rowOff>
    </xdr:from>
    <xdr:to>
      <xdr:col>15</xdr:col>
      <xdr:colOff>101600</xdr:colOff>
      <xdr:row>73</xdr:row>
      <xdr:rowOff>27323</xdr:rowOff>
    </xdr:to>
    <xdr:sp macro="" textlink="">
      <xdr:nvSpPr>
        <xdr:cNvPr id="198" name="楕円 197"/>
        <xdr:cNvSpPr/>
      </xdr:nvSpPr>
      <xdr:spPr>
        <a:xfrm>
          <a:off x="2857500" y="12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18450</xdr:rowOff>
    </xdr:from>
    <xdr:ext cx="534377" cy="259045"/>
    <xdr:sp macro="" textlink="">
      <xdr:nvSpPr>
        <xdr:cNvPr id="199" name="テキスト ボックス 198"/>
        <xdr:cNvSpPr txBox="1"/>
      </xdr:nvSpPr>
      <xdr:spPr>
        <a:xfrm>
          <a:off x="2641111" y="125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154105</xdr:rowOff>
    </xdr:from>
    <xdr:to>
      <xdr:col>10</xdr:col>
      <xdr:colOff>165100</xdr:colOff>
      <xdr:row>74</xdr:row>
      <xdr:rowOff>84255</xdr:rowOff>
    </xdr:to>
    <xdr:sp macro="" textlink="">
      <xdr:nvSpPr>
        <xdr:cNvPr id="200" name="楕円 199"/>
        <xdr:cNvSpPr/>
      </xdr:nvSpPr>
      <xdr:spPr>
        <a:xfrm>
          <a:off x="1968500" y="126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100782</xdr:rowOff>
    </xdr:from>
    <xdr:ext cx="534377" cy="259045"/>
    <xdr:sp macro="" textlink="">
      <xdr:nvSpPr>
        <xdr:cNvPr id="201" name="テキスト ボックス 200"/>
        <xdr:cNvSpPr txBox="1"/>
      </xdr:nvSpPr>
      <xdr:spPr>
        <a:xfrm>
          <a:off x="1752111" y="124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171087</xdr:rowOff>
    </xdr:from>
    <xdr:to>
      <xdr:col>6</xdr:col>
      <xdr:colOff>38100</xdr:colOff>
      <xdr:row>75</xdr:row>
      <xdr:rowOff>101237</xdr:rowOff>
    </xdr:to>
    <xdr:sp macro="" textlink="">
      <xdr:nvSpPr>
        <xdr:cNvPr id="202" name="楕円 201"/>
        <xdr:cNvSpPr/>
      </xdr:nvSpPr>
      <xdr:spPr>
        <a:xfrm>
          <a:off x="1079500" y="128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117764</xdr:rowOff>
    </xdr:from>
    <xdr:ext cx="534377" cy="259045"/>
    <xdr:sp macro="" textlink="">
      <xdr:nvSpPr>
        <xdr:cNvPr id="203" name="テキスト ボックス 202"/>
        <xdr:cNvSpPr txBox="1"/>
      </xdr:nvSpPr>
      <xdr:spPr>
        <a:xfrm>
          <a:off x="863111" y="126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159169</xdr:rowOff>
    </xdr:from>
    <xdr:to>
      <xdr:col>24</xdr:col>
      <xdr:colOff>63500</xdr:colOff>
      <xdr:row>98</xdr:row>
      <xdr:rowOff>7189</xdr:rowOff>
    </xdr:to>
    <xdr:cxnSp macro="">
      <xdr:nvCxnSpPr>
        <xdr:cNvPr id="231" name="直線コネクタ 230"/>
        <xdr:cNvCxnSpPr/>
      </xdr:nvCxnSpPr>
      <xdr:spPr>
        <a:xfrm flipV="1">
          <a:off x="3797300" y="16789819"/>
          <a:ext cx="8382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109486</xdr:rowOff>
    </xdr:from>
    <xdr:to>
      <xdr:col>19</xdr:col>
      <xdr:colOff>177800</xdr:colOff>
      <xdr:row>98</xdr:row>
      <xdr:rowOff>7189</xdr:rowOff>
    </xdr:to>
    <xdr:cxnSp macro="">
      <xdr:nvCxnSpPr>
        <xdr:cNvPr id="234" name="直線コネクタ 233"/>
        <xdr:cNvCxnSpPr/>
      </xdr:nvCxnSpPr>
      <xdr:spPr>
        <a:xfrm>
          <a:off x="2908300" y="16740136"/>
          <a:ext cx="8890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107581</xdr:rowOff>
    </xdr:from>
    <xdr:to>
      <xdr:col>15</xdr:col>
      <xdr:colOff>50800</xdr:colOff>
      <xdr:row>97</xdr:row>
      <xdr:rowOff>109486</xdr:rowOff>
    </xdr:to>
    <xdr:cxnSp macro="">
      <xdr:nvCxnSpPr>
        <xdr:cNvPr id="237" name="直線コネクタ 236"/>
        <xdr:cNvCxnSpPr/>
      </xdr:nvCxnSpPr>
      <xdr:spPr>
        <a:xfrm>
          <a:off x="2019300" y="16738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9" name="テキスト ボックス 238"/>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96380</xdr:rowOff>
    </xdr:from>
    <xdr:to>
      <xdr:col>10</xdr:col>
      <xdr:colOff>114300</xdr:colOff>
      <xdr:row>97</xdr:row>
      <xdr:rowOff>107581</xdr:rowOff>
    </xdr:to>
    <xdr:cxnSp macro="">
      <xdr:nvCxnSpPr>
        <xdr:cNvPr id="240" name="直線コネクタ 239"/>
        <xdr:cNvCxnSpPr/>
      </xdr:nvCxnSpPr>
      <xdr:spPr>
        <a:xfrm>
          <a:off x="1130300" y="167270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2" name="テキスト ボックス 241"/>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159554</xdr:rowOff>
    </xdr:from>
    <xdr:ext cx="534377" cy="259045"/>
    <xdr:sp macro="" textlink="">
      <xdr:nvSpPr>
        <xdr:cNvPr id="244" name="テキスト ボックス 243"/>
        <xdr:cNvSpPr txBox="1"/>
      </xdr:nvSpPr>
      <xdr:spPr>
        <a:xfrm>
          <a:off x="863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108369</xdr:rowOff>
    </xdr:from>
    <xdr:to>
      <xdr:col>24</xdr:col>
      <xdr:colOff>114300</xdr:colOff>
      <xdr:row>98</xdr:row>
      <xdr:rowOff>38519</xdr:rowOff>
    </xdr:to>
    <xdr:sp macro="" textlink="">
      <xdr:nvSpPr>
        <xdr:cNvPr id="250" name="楕円 249"/>
        <xdr:cNvSpPr/>
      </xdr:nvSpPr>
      <xdr:spPr>
        <a:xfrm>
          <a:off x="4584700" y="16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86796</xdr:rowOff>
    </xdr:from>
    <xdr:ext cx="534377" cy="259045"/>
    <xdr:sp macro="" textlink="">
      <xdr:nvSpPr>
        <xdr:cNvPr id="251" name="衛生費該当値テキスト"/>
        <xdr:cNvSpPr txBox="1"/>
      </xdr:nvSpPr>
      <xdr:spPr>
        <a:xfrm>
          <a:off x="4686300" y="167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127839</xdr:rowOff>
    </xdr:from>
    <xdr:to>
      <xdr:col>20</xdr:col>
      <xdr:colOff>38100</xdr:colOff>
      <xdr:row>98</xdr:row>
      <xdr:rowOff>57989</xdr:rowOff>
    </xdr:to>
    <xdr:sp macro="" textlink="">
      <xdr:nvSpPr>
        <xdr:cNvPr id="252" name="楕円 251"/>
        <xdr:cNvSpPr/>
      </xdr:nvSpPr>
      <xdr:spPr>
        <a:xfrm>
          <a:off x="3746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49116</xdr:rowOff>
    </xdr:from>
    <xdr:ext cx="534377" cy="259045"/>
    <xdr:sp macro="" textlink="">
      <xdr:nvSpPr>
        <xdr:cNvPr id="253" name="テキスト ボックス 252"/>
        <xdr:cNvSpPr txBox="1"/>
      </xdr:nvSpPr>
      <xdr:spPr>
        <a:xfrm>
          <a:off x="35174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58686</xdr:rowOff>
    </xdr:from>
    <xdr:to>
      <xdr:col>15</xdr:col>
      <xdr:colOff>101600</xdr:colOff>
      <xdr:row>97</xdr:row>
      <xdr:rowOff>160286</xdr:rowOff>
    </xdr:to>
    <xdr:sp macro="" textlink="">
      <xdr:nvSpPr>
        <xdr:cNvPr id="254" name="楕円 253"/>
        <xdr:cNvSpPr/>
      </xdr:nvSpPr>
      <xdr:spPr>
        <a:xfrm>
          <a:off x="2857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151413</xdr:rowOff>
    </xdr:from>
    <xdr:ext cx="534377" cy="259045"/>
    <xdr:sp macro="" textlink="">
      <xdr:nvSpPr>
        <xdr:cNvPr id="255" name="テキスト ボックス 254"/>
        <xdr:cNvSpPr txBox="1"/>
      </xdr:nvSpPr>
      <xdr:spPr>
        <a:xfrm>
          <a:off x="2641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56781</xdr:rowOff>
    </xdr:from>
    <xdr:to>
      <xdr:col>10</xdr:col>
      <xdr:colOff>165100</xdr:colOff>
      <xdr:row>97</xdr:row>
      <xdr:rowOff>158381</xdr:rowOff>
    </xdr:to>
    <xdr:sp macro="" textlink="">
      <xdr:nvSpPr>
        <xdr:cNvPr id="256" name="楕円 255"/>
        <xdr:cNvSpPr/>
      </xdr:nvSpPr>
      <xdr:spPr>
        <a:xfrm>
          <a:off x="1968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149508</xdr:rowOff>
    </xdr:from>
    <xdr:ext cx="534377" cy="259045"/>
    <xdr:sp macro="" textlink="">
      <xdr:nvSpPr>
        <xdr:cNvPr id="257" name="テキスト ボックス 256"/>
        <xdr:cNvSpPr txBox="1"/>
      </xdr:nvSpPr>
      <xdr:spPr>
        <a:xfrm>
          <a:off x="1752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45580</xdr:rowOff>
    </xdr:from>
    <xdr:to>
      <xdr:col>6</xdr:col>
      <xdr:colOff>38100</xdr:colOff>
      <xdr:row>97</xdr:row>
      <xdr:rowOff>147180</xdr:rowOff>
    </xdr:to>
    <xdr:sp macro="" textlink="">
      <xdr:nvSpPr>
        <xdr:cNvPr id="258" name="楕円 257"/>
        <xdr:cNvSpPr/>
      </xdr:nvSpPr>
      <xdr:spPr>
        <a:xfrm>
          <a:off x="1079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138307</xdr:rowOff>
    </xdr:from>
    <xdr:ext cx="534377" cy="259045"/>
    <xdr:sp macro="" textlink="">
      <xdr:nvSpPr>
        <xdr:cNvPr id="259" name="テキスト ボックス 258"/>
        <xdr:cNvSpPr txBox="1"/>
      </xdr:nvSpPr>
      <xdr:spPr>
        <a:xfrm>
          <a:off x="863111" y="167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169875</xdr:rowOff>
    </xdr:from>
    <xdr:to>
      <xdr:col>55</xdr:col>
      <xdr:colOff>0</xdr:colOff>
      <xdr:row>38</xdr:row>
      <xdr:rowOff>5283</xdr:rowOff>
    </xdr:to>
    <xdr:cxnSp macro="">
      <xdr:nvCxnSpPr>
        <xdr:cNvPr id="285" name="直線コネクタ 284"/>
        <xdr:cNvCxnSpPr/>
      </xdr:nvCxnSpPr>
      <xdr:spPr>
        <a:xfrm flipV="1">
          <a:off x="9639300" y="651352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90780</xdr:rowOff>
    </xdr:from>
    <xdr:to>
      <xdr:col>50</xdr:col>
      <xdr:colOff>114300</xdr:colOff>
      <xdr:row>38</xdr:row>
      <xdr:rowOff>5283</xdr:rowOff>
    </xdr:to>
    <xdr:cxnSp macro="">
      <xdr:nvCxnSpPr>
        <xdr:cNvPr id="288" name="直線コネクタ 287"/>
        <xdr:cNvCxnSpPr/>
      </xdr:nvCxnSpPr>
      <xdr:spPr>
        <a:xfrm>
          <a:off x="8750300" y="6434430"/>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45060</xdr:rowOff>
    </xdr:from>
    <xdr:to>
      <xdr:col>45</xdr:col>
      <xdr:colOff>177800</xdr:colOff>
      <xdr:row>37</xdr:row>
      <xdr:rowOff>90780</xdr:rowOff>
    </xdr:to>
    <xdr:cxnSp macro="">
      <xdr:nvCxnSpPr>
        <xdr:cNvPr id="291" name="直線コネクタ 290"/>
        <xdr:cNvCxnSpPr/>
      </xdr:nvCxnSpPr>
      <xdr:spPr>
        <a:xfrm>
          <a:off x="7861300" y="570291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61519</xdr:rowOff>
    </xdr:from>
    <xdr:to>
      <xdr:col>41</xdr:col>
      <xdr:colOff>50800</xdr:colOff>
      <xdr:row>33</xdr:row>
      <xdr:rowOff>45060</xdr:rowOff>
    </xdr:to>
    <xdr:cxnSp macro="">
      <xdr:nvCxnSpPr>
        <xdr:cNvPr id="294" name="直線コネクタ 293"/>
        <xdr:cNvCxnSpPr/>
      </xdr:nvCxnSpPr>
      <xdr:spPr>
        <a:xfrm>
          <a:off x="6972300" y="5547919"/>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135907</xdr:rowOff>
    </xdr:from>
    <xdr:ext cx="469744" cy="259045"/>
    <xdr:sp macro="" textlink="">
      <xdr:nvSpPr>
        <xdr:cNvPr id="298" name="テキスト ボックス 297"/>
        <xdr:cNvSpPr txBox="1"/>
      </xdr:nvSpPr>
      <xdr:spPr>
        <a:xfrm>
          <a:off x="6737428"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119075</xdr:rowOff>
    </xdr:from>
    <xdr:to>
      <xdr:col>55</xdr:col>
      <xdr:colOff>50800</xdr:colOff>
      <xdr:row>38</xdr:row>
      <xdr:rowOff>49225</xdr:rowOff>
    </xdr:to>
    <xdr:sp macro="" textlink="">
      <xdr:nvSpPr>
        <xdr:cNvPr id="304" name="楕円 303"/>
        <xdr:cNvSpPr/>
      </xdr:nvSpPr>
      <xdr:spPr>
        <a:xfrm>
          <a:off x="104267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97502</xdr:rowOff>
    </xdr:from>
    <xdr:ext cx="469744" cy="259045"/>
    <xdr:sp macro="" textlink="">
      <xdr:nvSpPr>
        <xdr:cNvPr id="305" name="労働費該当値テキスト"/>
        <xdr:cNvSpPr txBox="1"/>
      </xdr:nvSpPr>
      <xdr:spPr>
        <a:xfrm>
          <a:off x="10528300" y="64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125933</xdr:rowOff>
    </xdr:from>
    <xdr:to>
      <xdr:col>50</xdr:col>
      <xdr:colOff>165100</xdr:colOff>
      <xdr:row>38</xdr:row>
      <xdr:rowOff>56083</xdr:rowOff>
    </xdr:to>
    <xdr:sp macro="" textlink="">
      <xdr:nvSpPr>
        <xdr:cNvPr id="306" name="楕円 305"/>
        <xdr:cNvSpPr/>
      </xdr:nvSpPr>
      <xdr:spPr>
        <a:xfrm>
          <a:off x="9588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47210</xdr:rowOff>
    </xdr:from>
    <xdr:ext cx="469744" cy="259045"/>
    <xdr:sp macro="" textlink="">
      <xdr:nvSpPr>
        <xdr:cNvPr id="307" name="テキスト ボックス 306"/>
        <xdr:cNvSpPr txBox="1"/>
      </xdr:nvSpPr>
      <xdr:spPr>
        <a:xfrm>
          <a:off x="93917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39980</xdr:rowOff>
    </xdr:from>
    <xdr:to>
      <xdr:col>46</xdr:col>
      <xdr:colOff>38100</xdr:colOff>
      <xdr:row>37</xdr:row>
      <xdr:rowOff>141580</xdr:rowOff>
    </xdr:to>
    <xdr:sp macro="" textlink="">
      <xdr:nvSpPr>
        <xdr:cNvPr id="308" name="楕円 307"/>
        <xdr:cNvSpPr/>
      </xdr:nvSpPr>
      <xdr:spPr>
        <a:xfrm>
          <a:off x="8699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132707</xdr:rowOff>
    </xdr:from>
    <xdr:ext cx="469744" cy="259045"/>
    <xdr:sp macro="" textlink="">
      <xdr:nvSpPr>
        <xdr:cNvPr id="309" name="テキスト ボックス 308"/>
        <xdr:cNvSpPr txBox="1"/>
      </xdr:nvSpPr>
      <xdr:spPr>
        <a:xfrm>
          <a:off x="8515428"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165710</xdr:rowOff>
    </xdr:from>
    <xdr:to>
      <xdr:col>41</xdr:col>
      <xdr:colOff>101600</xdr:colOff>
      <xdr:row>33</xdr:row>
      <xdr:rowOff>95860</xdr:rowOff>
    </xdr:to>
    <xdr:sp macro="" textlink="">
      <xdr:nvSpPr>
        <xdr:cNvPr id="310" name="楕円 309"/>
        <xdr:cNvSpPr/>
      </xdr:nvSpPr>
      <xdr:spPr>
        <a:xfrm>
          <a:off x="7810500" y="56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86987</xdr:rowOff>
    </xdr:from>
    <xdr:ext cx="469744" cy="259045"/>
    <xdr:sp macro="" textlink="">
      <xdr:nvSpPr>
        <xdr:cNvPr id="311" name="テキスト ボックス 310"/>
        <xdr:cNvSpPr txBox="1"/>
      </xdr:nvSpPr>
      <xdr:spPr>
        <a:xfrm>
          <a:off x="7626428" y="57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10719</xdr:rowOff>
    </xdr:from>
    <xdr:to>
      <xdr:col>36</xdr:col>
      <xdr:colOff>165100</xdr:colOff>
      <xdr:row>32</xdr:row>
      <xdr:rowOff>112319</xdr:rowOff>
    </xdr:to>
    <xdr:sp macro="" textlink="">
      <xdr:nvSpPr>
        <xdr:cNvPr id="312" name="楕円 311"/>
        <xdr:cNvSpPr/>
      </xdr:nvSpPr>
      <xdr:spPr>
        <a:xfrm>
          <a:off x="6921500" y="54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128846</xdr:rowOff>
    </xdr:from>
    <xdr:ext cx="469744" cy="259045"/>
    <xdr:sp macro="" textlink="">
      <xdr:nvSpPr>
        <xdr:cNvPr id="313" name="テキスト ボックス 312"/>
        <xdr:cNvSpPr txBox="1"/>
      </xdr:nvSpPr>
      <xdr:spPr>
        <a:xfrm>
          <a:off x="6737428" y="527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6" name="直線コネクタ 335"/>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7"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8" name="直線コネクタ 337"/>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9"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0" name="直線コネクタ 339"/>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165379</xdr:rowOff>
    </xdr:from>
    <xdr:to>
      <xdr:col>55</xdr:col>
      <xdr:colOff>0</xdr:colOff>
      <xdr:row>57</xdr:row>
      <xdr:rowOff>2007</xdr:rowOff>
    </xdr:to>
    <xdr:cxnSp macro="">
      <xdr:nvCxnSpPr>
        <xdr:cNvPr id="341" name="直線コネクタ 340"/>
        <xdr:cNvCxnSpPr/>
      </xdr:nvCxnSpPr>
      <xdr:spPr>
        <a:xfrm>
          <a:off x="9639300" y="9766579"/>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2" name="農林水産業費平均値テキスト"/>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3" name="フローチャート: 判断 342"/>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76835</xdr:rowOff>
    </xdr:from>
    <xdr:to>
      <xdr:col>50</xdr:col>
      <xdr:colOff>114300</xdr:colOff>
      <xdr:row>56</xdr:row>
      <xdr:rowOff>165379</xdr:rowOff>
    </xdr:to>
    <xdr:cxnSp macro="">
      <xdr:nvCxnSpPr>
        <xdr:cNvPr id="344" name="直線コネクタ 343"/>
        <xdr:cNvCxnSpPr/>
      </xdr:nvCxnSpPr>
      <xdr:spPr>
        <a:xfrm>
          <a:off x="8750300" y="9678035"/>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5" name="フローチャート: 判断 344"/>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6" name="テキスト ボックス 345"/>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76835</xdr:rowOff>
    </xdr:from>
    <xdr:to>
      <xdr:col>45</xdr:col>
      <xdr:colOff>177800</xdr:colOff>
      <xdr:row>56</xdr:row>
      <xdr:rowOff>119735</xdr:rowOff>
    </xdr:to>
    <xdr:cxnSp macro="">
      <xdr:nvCxnSpPr>
        <xdr:cNvPr id="347" name="直線コネクタ 346"/>
        <xdr:cNvCxnSpPr/>
      </xdr:nvCxnSpPr>
      <xdr:spPr>
        <a:xfrm flipV="1">
          <a:off x="7861300" y="9678035"/>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8" name="フローチャート: 判断 347"/>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37190</xdr:rowOff>
    </xdr:from>
    <xdr:ext cx="534377" cy="259045"/>
    <xdr:sp macro="" textlink="">
      <xdr:nvSpPr>
        <xdr:cNvPr id="349" name="テキスト ボックス 348"/>
        <xdr:cNvSpPr txBox="1"/>
      </xdr:nvSpPr>
      <xdr:spPr>
        <a:xfrm>
          <a:off x="8483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33554</xdr:rowOff>
    </xdr:from>
    <xdr:to>
      <xdr:col>41</xdr:col>
      <xdr:colOff>50800</xdr:colOff>
      <xdr:row>56</xdr:row>
      <xdr:rowOff>119735</xdr:rowOff>
    </xdr:to>
    <xdr:cxnSp macro="">
      <xdr:nvCxnSpPr>
        <xdr:cNvPr id="350" name="直線コネクタ 349"/>
        <xdr:cNvCxnSpPr/>
      </xdr:nvCxnSpPr>
      <xdr:spPr>
        <a:xfrm>
          <a:off x="6972300" y="9463304"/>
          <a:ext cx="889000" cy="2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1" name="フローチャート: 判断 350"/>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68775</xdr:rowOff>
    </xdr:from>
    <xdr:ext cx="534377" cy="259045"/>
    <xdr:sp macro="" textlink="">
      <xdr:nvSpPr>
        <xdr:cNvPr id="352" name="テキスト ボックス 351"/>
        <xdr:cNvSpPr txBox="1"/>
      </xdr:nvSpPr>
      <xdr:spPr>
        <a:xfrm>
          <a:off x="7594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3" name="フローチャート: 判断 352"/>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116323</xdr:rowOff>
    </xdr:from>
    <xdr:ext cx="534377" cy="259045"/>
    <xdr:sp macro="" textlink="">
      <xdr:nvSpPr>
        <xdr:cNvPr id="354" name="テキスト ボックス 353"/>
        <xdr:cNvSpPr txBox="1"/>
      </xdr:nvSpPr>
      <xdr:spPr>
        <a:xfrm>
          <a:off x="6705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122657</xdr:rowOff>
    </xdr:from>
    <xdr:to>
      <xdr:col>55</xdr:col>
      <xdr:colOff>50800</xdr:colOff>
      <xdr:row>57</xdr:row>
      <xdr:rowOff>52807</xdr:rowOff>
    </xdr:to>
    <xdr:sp macro="" textlink="">
      <xdr:nvSpPr>
        <xdr:cNvPr id="360" name="楕円 359"/>
        <xdr:cNvSpPr/>
      </xdr:nvSpPr>
      <xdr:spPr>
        <a:xfrm>
          <a:off x="104267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101084</xdr:rowOff>
    </xdr:from>
    <xdr:ext cx="534377" cy="259045"/>
    <xdr:sp macro="" textlink="">
      <xdr:nvSpPr>
        <xdr:cNvPr id="361" name="農林水産業費該当値テキスト"/>
        <xdr:cNvSpPr txBox="1"/>
      </xdr:nvSpPr>
      <xdr:spPr>
        <a:xfrm>
          <a:off x="10528300"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114579</xdr:rowOff>
    </xdr:from>
    <xdr:to>
      <xdr:col>50</xdr:col>
      <xdr:colOff>165100</xdr:colOff>
      <xdr:row>57</xdr:row>
      <xdr:rowOff>44729</xdr:rowOff>
    </xdr:to>
    <xdr:sp macro="" textlink="">
      <xdr:nvSpPr>
        <xdr:cNvPr id="362" name="楕円 361"/>
        <xdr:cNvSpPr/>
      </xdr:nvSpPr>
      <xdr:spPr>
        <a:xfrm>
          <a:off x="95885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35856</xdr:rowOff>
    </xdr:from>
    <xdr:ext cx="534377" cy="259045"/>
    <xdr:sp macro="" textlink="">
      <xdr:nvSpPr>
        <xdr:cNvPr id="363" name="テキスト ボックス 362"/>
        <xdr:cNvSpPr txBox="1"/>
      </xdr:nvSpPr>
      <xdr:spPr>
        <a:xfrm>
          <a:off x="9359411" y="98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26035</xdr:rowOff>
    </xdr:from>
    <xdr:to>
      <xdr:col>46</xdr:col>
      <xdr:colOff>38100</xdr:colOff>
      <xdr:row>56</xdr:row>
      <xdr:rowOff>127635</xdr:rowOff>
    </xdr:to>
    <xdr:sp macro="" textlink="">
      <xdr:nvSpPr>
        <xdr:cNvPr id="364" name="楕円 363"/>
        <xdr:cNvSpPr/>
      </xdr:nvSpPr>
      <xdr:spPr>
        <a:xfrm>
          <a:off x="8699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144162</xdr:rowOff>
    </xdr:from>
    <xdr:ext cx="534377" cy="259045"/>
    <xdr:sp macro="" textlink="">
      <xdr:nvSpPr>
        <xdr:cNvPr id="365" name="テキスト ボックス 364"/>
        <xdr:cNvSpPr txBox="1"/>
      </xdr:nvSpPr>
      <xdr:spPr>
        <a:xfrm>
          <a:off x="8483111" y="94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68935</xdr:rowOff>
    </xdr:from>
    <xdr:to>
      <xdr:col>41</xdr:col>
      <xdr:colOff>101600</xdr:colOff>
      <xdr:row>56</xdr:row>
      <xdr:rowOff>170535</xdr:rowOff>
    </xdr:to>
    <xdr:sp macro="" textlink="">
      <xdr:nvSpPr>
        <xdr:cNvPr id="366" name="楕円 365"/>
        <xdr:cNvSpPr/>
      </xdr:nvSpPr>
      <xdr:spPr>
        <a:xfrm>
          <a:off x="7810500" y="96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15612</xdr:rowOff>
    </xdr:from>
    <xdr:ext cx="534377" cy="259045"/>
    <xdr:sp macro="" textlink="">
      <xdr:nvSpPr>
        <xdr:cNvPr id="367" name="テキスト ボックス 366"/>
        <xdr:cNvSpPr txBox="1"/>
      </xdr:nvSpPr>
      <xdr:spPr>
        <a:xfrm>
          <a:off x="7594111" y="94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154204</xdr:rowOff>
    </xdr:from>
    <xdr:to>
      <xdr:col>36</xdr:col>
      <xdr:colOff>165100</xdr:colOff>
      <xdr:row>55</xdr:row>
      <xdr:rowOff>84354</xdr:rowOff>
    </xdr:to>
    <xdr:sp macro="" textlink="">
      <xdr:nvSpPr>
        <xdr:cNvPr id="368" name="楕円 367"/>
        <xdr:cNvSpPr/>
      </xdr:nvSpPr>
      <xdr:spPr>
        <a:xfrm>
          <a:off x="6921500" y="94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100881</xdr:rowOff>
    </xdr:from>
    <xdr:ext cx="534377" cy="259045"/>
    <xdr:sp macro="" textlink="">
      <xdr:nvSpPr>
        <xdr:cNvPr id="369" name="テキスト ボックス 368"/>
        <xdr:cNvSpPr txBox="1"/>
      </xdr:nvSpPr>
      <xdr:spPr>
        <a:xfrm>
          <a:off x="6705111" y="91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3" name="直線コネクタ 392"/>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4"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5" name="直線コネクタ 394"/>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6"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7" name="直線コネクタ 396"/>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128939</xdr:rowOff>
    </xdr:from>
    <xdr:to>
      <xdr:col>55</xdr:col>
      <xdr:colOff>0</xdr:colOff>
      <xdr:row>76</xdr:row>
      <xdr:rowOff>151261</xdr:rowOff>
    </xdr:to>
    <xdr:cxnSp macro="">
      <xdr:nvCxnSpPr>
        <xdr:cNvPr id="398" name="直線コネクタ 397"/>
        <xdr:cNvCxnSpPr/>
      </xdr:nvCxnSpPr>
      <xdr:spPr>
        <a:xfrm>
          <a:off x="9639300" y="13159139"/>
          <a:ext cx="8382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9" name="商工費平均値テキスト"/>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0" name="フローチャート: 判断 399"/>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97932</xdr:rowOff>
    </xdr:from>
    <xdr:to>
      <xdr:col>50</xdr:col>
      <xdr:colOff>114300</xdr:colOff>
      <xdr:row>76</xdr:row>
      <xdr:rowOff>128939</xdr:rowOff>
    </xdr:to>
    <xdr:cxnSp macro="">
      <xdr:nvCxnSpPr>
        <xdr:cNvPr id="401" name="直線コネクタ 400"/>
        <xdr:cNvCxnSpPr/>
      </xdr:nvCxnSpPr>
      <xdr:spPr>
        <a:xfrm>
          <a:off x="8750300" y="13128132"/>
          <a:ext cx="889000" cy="3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2" name="フローチャート: 判断 401"/>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3" name="テキスト ボックス 402"/>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70190</xdr:rowOff>
    </xdr:from>
    <xdr:to>
      <xdr:col>45</xdr:col>
      <xdr:colOff>177800</xdr:colOff>
      <xdr:row>76</xdr:row>
      <xdr:rowOff>97932</xdr:rowOff>
    </xdr:to>
    <xdr:cxnSp macro="">
      <xdr:nvCxnSpPr>
        <xdr:cNvPr id="404" name="直線コネクタ 403"/>
        <xdr:cNvCxnSpPr/>
      </xdr:nvCxnSpPr>
      <xdr:spPr>
        <a:xfrm>
          <a:off x="7861300" y="13100390"/>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5" name="フローチャート: 判断 404"/>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6" name="テキスト ボックス 405"/>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43214</xdr:rowOff>
    </xdr:from>
    <xdr:to>
      <xdr:col>41</xdr:col>
      <xdr:colOff>50800</xdr:colOff>
      <xdr:row>76</xdr:row>
      <xdr:rowOff>70190</xdr:rowOff>
    </xdr:to>
    <xdr:cxnSp macro="">
      <xdr:nvCxnSpPr>
        <xdr:cNvPr id="407" name="直線コネクタ 406"/>
        <xdr:cNvCxnSpPr/>
      </xdr:nvCxnSpPr>
      <xdr:spPr>
        <a:xfrm>
          <a:off x="6972300" y="13073414"/>
          <a:ext cx="889000" cy="2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8" name="フローチャート: 判断 407"/>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09" name="テキスト ボックス 408"/>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0" name="フローチャート: 判断 409"/>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93053</xdr:rowOff>
    </xdr:from>
    <xdr:ext cx="534377" cy="259045"/>
    <xdr:sp macro="" textlink="">
      <xdr:nvSpPr>
        <xdr:cNvPr id="411" name="テキスト ボックス 410"/>
        <xdr:cNvSpPr txBox="1"/>
      </xdr:nvSpPr>
      <xdr:spPr>
        <a:xfrm>
          <a:off x="6705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100461</xdr:rowOff>
    </xdr:from>
    <xdr:to>
      <xdr:col>55</xdr:col>
      <xdr:colOff>50800</xdr:colOff>
      <xdr:row>77</xdr:row>
      <xdr:rowOff>30611</xdr:rowOff>
    </xdr:to>
    <xdr:sp macro="" textlink="">
      <xdr:nvSpPr>
        <xdr:cNvPr id="417" name="楕円 416"/>
        <xdr:cNvSpPr/>
      </xdr:nvSpPr>
      <xdr:spPr>
        <a:xfrm>
          <a:off x="10426700" y="13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78888</xdr:rowOff>
    </xdr:from>
    <xdr:ext cx="534377" cy="259045"/>
    <xdr:sp macro="" textlink="">
      <xdr:nvSpPr>
        <xdr:cNvPr id="418" name="商工費該当値テキスト"/>
        <xdr:cNvSpPr txBox="1"/>
      </xdr:nvSpPr>
      <xdr:spPr>
        <a:xfrm>
          <a:off x="10528300" y="1310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78139</xdr:rowOff>
    </xdr:from>
    <xdr:to>
      <xdr:col>50</xdr:col>
      <xdr:colOff>165100</xdr:colOff>
      <xdr:row>77</xdr:row>
      <xdr:rowOff>8289</xdr:rowOff>
    </xdr:to>
    <xdr:sp macro="" textlink="">
      <xdr:nvSpPr>
        <xdr:cNvPr id="419" name="楕円 418"/>
        <xdr:cNvSpPr/>
      </xdr:nvSpPr>
      <xdr:spPr>
        <a:xfrm>
          <a:off x="9588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170866</xdr:rowOff>
    </xdr:from>
    <xdr:ext cx="534377" cy="259045"/>
    <xdr:sp macro="" textlink="">
      <xdr:nvSpPr>
        <xdr:cNvPr id="420" name="テキスト ボックス 419"/>
        <xdr:cNvSpPr txBox="1"/>
      </xdr:nvSpPr>
      <xdr:spPr>
        <a:xfrm>
          <a:off x="9359411" y="132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47132</xdr:rowOff>
    </xdr:from>
    <xdr:to>
      <xdr:col>46</xdr:col>
      <xdr:colOff>38100</xdr:colOff>
      <xdr:row>76</xdr:row>
      <xdr:rowOff>148732</xdr:rowOff>
    </xdr:to>
    <xdr:sp macro="" textlink="">
      <xdr:nvSpPr>
        <xdr:cNvPr id="421" name="楕円 420"/>
        <xdr:cNvSpPr/>
      </xdr:nvSpPr>
      <xdr:spPr>
        <a:xfrm>
          <a:off x="8699500" y="130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139859</xdr:rowOff>
    </xdr:from>
    <xdr:ext cx="534377" cy="259045"/>
    <xdr:sp macro="" textlink="">
      <xdr:nvSpPr>
        <xdr:cNvPr id="422" name="テキスト ボックス 421"/>
        <xdr:cNvSpPr txBox="1"/>
      </xdr:nvSpPr>
      <xdr:spPr>
        <a:xfrm>
          <a:off x="8483111" y="131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19390</xdr:rowOff>
    </xdr:from>
    <xdr:to>
      <xdr:col>41</xdr:col>
      <xdr:colOff>101600</xdr:colOff>
      <xdr:row>76</xdr:row>
      <xdr:rowOff>120990</xdr:rowOff>
    </xdr:to>
    <xdr:sp macro="" textlink="">
      <xdr:nvSpPr>
        <xdr:cNvPr id="423" name="楕円 422"/>
        <xdr:cNvSpPr/>
      </xdr:nvSpPr>
      <xdr:spPr>
        <a:xfrm>
          <a:off x="7810500" y="130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112117</xdr:rowOff>
    </xdr:from>
    <xdr:ext cx="534377" cy="259045"/>
    <xdr:sp macro="" textlink="">
      <xdr:nvSpPr>
        <xdr:cNvPr id="424" name="テキスト ボックス 423"/>
        <xdr:cNvSpPr txBox="1"/>
      </xdr:nvSpPr>
      <xdr:spPr>
        <a:xfrm>
          <a:off x="7594111" y="131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163864</xdr:rowOff>
    </xdr:from>
    <xdr:to>
      <xdr:col>36</xdr:col>
      <xdr:colOff>165100</xdr:colOff>
      <xdr:row>76</xdr:row>
      <xdr:rowOff>94014</xdr:rowOff>
    </xdr:to>
    <xdr:sp macro="" textlink="">
      <xdr:nvSpPr>
        <xdr:cNvPr id="425" name="楕円 424"/>
        <xdr:cNvSpPr/>
      </xdr:nvSpPr>
      <xdr:spPr>
        <a:xfrm>
          <a:off x="6921500" y="130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85141</xdr:rowOff>
    </xdr:from>
    <xdr:ext cx="534377" cy="259045"/>
    <xdr:sp macro="" textlink="">
      <xdr:nvSpPr>
        <xdr:cNvPr id="426" name="テキスト ボックス 425"/>
        <xdr:cNvSpPr txBox="1"/>
      </xdr:nvSpPr>
      <xdr:spPr>
        <a:xfrm>
          <a:off x="6705111" y="131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1" name="直線コネクタ 450"/>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2"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3" name="直線コネクタ 452"/>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4"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5" name="直線コネクタ 454"/>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77326</xdr:rowOff>
    </xdr:from>
    <xdr:to>
      <xdr:col>55</xdr:col>
      <xdr:colOff>0</xdr:colOff>
      <xdr:row>97</xdr:row>
      <xdr:rowOff>86061</xdr:rowOff>
    </xdr:to>
    <xdr:cxnSp macro="">
      <xdr:nvCxnSpPr>
        <xdr:cNvPr id="456" name="直線コネクタ 455"/>
        <xdr:cNvCxnSpPr/>
      </xdr:nvCxnSpPr>
      <xdr:spPr>
        <a:xfrm flipV="1">
          <a:off x="9639300" y="16707976"/>
          <a:ext cx="8382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7" name="土木費平均値テキスト"/>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8" name="フローチャート: 判断 457"/>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86061</xdr:rowOff>
    </xdr:from>
    <xdr:to>
      <xdr:col>50</xdr:col>
      <xdr:colOff>114300</xdr:colOff>
      <xdr:row>97</xdr:row>
      <xdr:rowOff>142639</xdr:rowOff>
    </xdr:to>
    <xdr:cxnSp macro="">
      <xdr:nvCxnSpPr>
        <xdr:cNvPr id="459" name="直線コネクタ 458"/>
        <xdr:cNvCxnSpPr/>
      </xdr:nvCxnSpPr>
      <xdr:spPr>
        <a:xfrm flipV="1">
          <a:off x="8750300" y="16716711"/>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0" name="フローチャート: 判断 459"/>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1" name="テキスト ボックス 460"/>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142639</xdr:rowOff>
    </xdr:from>
    <xdr:to>
      <xdr:col>45</xdr:col>
      <xdr:colOff>177800</xdr:colOff>
      <xdr:row>98</xdr:row>
      <xdr:rowOff>49778</xdr:rowOff>
    </xdr:to>
    <xdr:cxnSp macro="">
      <xdr:nvCxnSpPr>
        <xdr:cNvPr id="462" name="直線コネクタ 461"/>
        <xdr:cNvCxnSpPr/>
      </xdr:nvCxnSpPr>
      <xdr:spPr>
        <a:xfrm flipV="1">
          <a:off x="7861300" y="16773289"/>
          <a:ext cx="889000" cy="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3" name="フローチャート: 判断 462"/>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4" name="テキスト ボックス 463"/>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22313</xdr:rowOff>
    </xdr:from>
    <xdr:to>
      <xdr:col>41</xdr:col>
      <xdr:colOff>50800</xdr:colOff>
      <xdr:row>98</xdr:row>
      <xdr:rowOff>49778</xdr:rowOff>
    </xdr:to>
    <xdr:cxnSp macro="">
      <xdr:nvCxnSpPr>
        <xdr:cNvPr id="465" name="直線コネクタ 464"/>
        <xdr:cNvCxnSpPr/>
      </xdr:nvCxnSpPr>
      <xdr:spPr>
        <a:xfrm>
          <a:off x="6972300" y="16824413"/>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6" name="フローチャート: 判断 465"/>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7" name="テキスト ボックス 466"/>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8" name="フローチャート: 判断 467"/>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134969</xdr:rowOff>
    </xdr:from>
    <xdr:ext cx="534377" cy="259045"/>
    <xdr:sp macro="" textlink="">
      <xdr:nvSpPr>
        <xdr:cNvPr id="469" name="テキスト ボックス 468"/>
        <xdr:cNvSpPr txBox="1"/>
      </xdr:nvSpPr>
      <xdr:spPr>
        <a:xfrm>
          <a:off x="6705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26526</xdr:rowOff>
    </xdr:from>
    <xdr:to>
      <xdr:col>55</xdr:col>
      <xdr:colOff>50800</xdr:colOff>
      <xdr:row>97</xdr:row>
      <xdr:rowOff>128126</xdr:rowOff>
    </xdr:to>
    <xdr:sp macro="" textlink="">
      <xdr:nvSpPr>
        <xdr:cNvPr id="475" name="楕円 474"/>
        <xdr:cNvSpPr/>
      </xdr:nvSpPr>
      <xdr:spPr>
        <a:xfrm>
          <a:off x="10426700" y="166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4953</xdr:rowOff>
    </xdr:from>
    <xdr:ext cx="534377" cy="259045"/>
    <xdr:sp macro="" textlink="">
      <xdr:nvSpPr>
        <xdr:cNvPr id="476" name="土木費該当値テキスト"/>
        <xdr:cNvSpPr txBox="1"/>
      </xdr:nvSpPr>
      <xdr:spPr>
        <a:xfrm>
          <a:off x="10528300" y="166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35261</xdr:rowOff>
    </xdr:from>
    <xdr:to>
      <xdr:col>50</xdr:col>
      <xdr:colOff>165100</xdr:colOff>
      <xdr:row>97</xdr:row>
      <xdr:rowOff>136861</xdr:rowOff>
    </xdr:to>
    <xdr:sp macro="" textlink="">
      <xdr:nvSpPr>
        <xdr:cNvPr id="477" name="楕円 476"/>
        <xdr:cNvSpPr/>
      </xdr:nvSpPr>
      <xdr:spPr>
        <a:xfrm>
          <a:off x="95885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127988</xdr:rowOff>
    </xdr:from>
    <xdr:ext cx="534377" cy="259045"/>
    <xdr:sp macro="" textlink="">
      <xdr:nvSpPr>
        <xdr:cNvPr id="478" name="テキスト ボックス 477"/>
        <xdr:cNvSpPr txBox="1"/>
      </xdr:nvSpPr>
      <xdr:spPr>
        <a:xfrm>
          <a:off x="9359411" y="167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91839</xdr:rowOff>
    </xdr:from>
    <xdr:to>
      <xdr:col>46</xdr:col>
      <xdr:colOff>38100</xdr:colOff>
      <xdr:row>98</xdr:row>
      <xdr:rowOff>21989</xdr:rowOff>
    </xdr:to>
    <xdr:sp macro="" textlink="">
      <xdr:nvSpPr>
        <xdr:cNvPr id="479" name="楕円 478"/>
        <xdr:cNvSpPr/>
      </xdr:nvSpPr>
      <xdr:spPr>
        <a:xfrm>
          <a:off x="86995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13116</xdr:rowOff>
    </xdr:from>
    <xdr:ext cx="534377" cy="259045"/>
    <xdr:sp macro="" textlink="">
      <xdr:nvSpPr>
        <xdr:cNvPr id="480" name="テキスト ボックス 479"/>
        <xdr:cNvSpPr txBox="1"/>
      </xdr:nvSpPr>
      <xdr:spPr>
        <a:xfrm>
          <a:off x="8483111" y="1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170428</xdr:rowOff>
    </xdr:from>
    <xdr:to>
      <xdr:col>41</xdr:col>
      <xdr:colOff>101600</xdr:colOff>
      <xdr:row>98</xdr:row>
      <xdr:rowOff>100578</xdr:rowOff>
    </xdr:to>
    <xdr:sp macro="" textlink="">
      <xdr:nvSpPr>
        <xdr:cNvPr id="481" name="楕円 480"/>
        <xdr:cNvSpPr/>
      </xdr:nvSpPr>
      <xdr:spPr>
        <a:xfrm>
          <a:off x="7810500" y="168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91705</xdr:rowOff>
    </xdr:from>
    <xdr:ext cx="534377" cy="259045"/>
    <xdr:sp macro="" textlink="">
      <xdr:nvSpPr>
        <xdr:cNvPr id="482" name="テキスト ボックス 481"/>
        <xdr:cNvSpPr txBox="1"/>
      </xdr:nvSpPr>
      <xdr:spPr>
        <a:xfrm>
          <a:off x="7594111" y="168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142963</xdr:rowOff>
    </xdr:from>
    <xdr:to>
      <xdr:col>36</xdr:col>
      <xdr:colOff>165100</xdr:colOff>
      <xdr:row>98</xdr:row>
      <xdr:rowOff>73113</xdr:rowOff>
    </xdr:to>
    <xdr:sp macro="" textlink="">
      <xdr:nvSpPr>
        <xdr:cNvPr id="483" name="楕円 482"/>
        <xdr:cNvSpPr/>
      </xdr:nvSpPr>
      <xdr:spPr>
        <a:xfrm>
          <a:off x="6921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64240</xdr:rowOff>
    </xdr:from>
    <xdr:ext cx="534377" cy="259045"/>
    <xdr:sp macro="" textlink="">
      <xdr:nvSpPr>
        <xdr:cNvPr id="484" name="テキスト ボックス 483"/>
        <xdr:cNvSpPr txBox="1"/>
      </xdr:nvSpPr>
      <xdr:spPr>
        <a:xfrm>
          <a:off x="6705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5" name="直線コネクタ 504"/>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6" name="警察費最小値テキスト"/>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7" name="直線コネクタ 506"/>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08" name="警察費最大値テキスト"/>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09" name="直線コネクタ 508"/>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13284</xdr:rowOff>
    </xdr:from>
    <xdr:to>
      <xdr:col>85</xdr:col>
      <xdr:colOff>127000</xdr:colOff>
      <xdr:row>38</xdr:row>
      <xdr:rowOff>109296</xdr:rowOff>
    </xdr:to>
    <xdr:cxnSp macro="">
      <xdr:nvCxnSpPr>
        <xdr:cNvPr id="510" name="直線コネクタ 509"/>
        <xdr:cNvCxnSpPr/>
      </xdr:nvCxnSpPr>
      <xdr:spPr>
        <a:xfrm flipV="1">
          <a:off x="15481300" y="6356934"/>
          <a:ext cx="8382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97375</xdr:rowOff>
    </xdr:from>
    <xdr:ext cx="534377" cy="259045"/>
    <xdr:sp macro="" textlink="">
      <xdr:nvSpPr>
        <xdr:cNvPr id="511" name="警察費平均値テキスト"/>
        <xdr:cNvSpPr txBox="1"/>
      </xdr:nvSpPr>
      <xdr:spPr>
        <a:xfrm>
          <a:off x="16370300" y="59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2" name="フローチャート: 判断 511"/>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72492</xdr:rowOff>
    </xdr:from>
    <xdr:to>
      <xdr:col>81</xdr:col>
      <xdr:colOff>50800</xdr:colOff>
      <xdr:row>38</xdr:row>
      <xdr:rowOff>109296</xdr:rowOff>
    </xdr:to>
    <xdr:cxnSp macro="">
      <xdr:nvCxnSpPr>
        <xdr:cNvPr id="513" name="直線コネクタ 512"/>
        <xdr:cNvCxnSpPr/>
      </xdr:nvCxnSpPr>
      <xdr:spPr>
        <a:xfrm>
          <a:off x="14592300" y="6587592"/>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4" name="フローチャート: 判断 513"/>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55922</xdr:rowOff>
    </xdr:from>
    <xdr:ext cx="534377" cy="259045"/>
    <xdr:sp macro="" textlink="">
      <xdr:nvSpPr>
        <xdr:cNvPr id="515" name="テキスト ボックス 514"/>
        <xdr:cNvSpPr txBox="1"/>
      </xdr:nvSpPr>
      <xdr:spPr>
        <a:xfrm>
          <a:off x="15201411" y="58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107924</xdr:rowOff>
    </xdr:from>
    <xdr:to>
      <xdr:col>76</xdr:col>
      <xdr:colOff>114300</xdr:colOff>
      <xdr:row>38</xdr:row>
      <xdr:rowOff>72492</xdr:rowOff>
    </xdr:to>
    <xdr:cxnSp macro="">
      <xdr:nvCxnSpPr>
        <xdr:cNvPr id="516" name="直線コネクタ 515"/>
        <xdr:cNvCxnSpPr/>
      </xdr:nvCxnSpPr>
      <xdr:spPr>
        <a:xfrm>
          <a:off x="13703300" y="6451574"/>
          <a:ext cx="8890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7" name="フローチャート: 判断 516"/>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129303</xdr:rowOff>
    </xdr:from>
    <xdr:ext cx="534377" cy="259045"/>
    <xdr:sp macro="" textlink="">
      <xdr:nvSpPr>
        <xdr:cNvPr id="518" name="テキスト ボックス 517"/>
        <xdr:cNvSpPr txBox="1"/>
      </xdr:nvSpPr>
      <xdr:spPr>
        <a:xfrm>
          <a:off x="14325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107924</xdr:rowOff>
    </xdr:from>
    <xdr:to>
      <xdr:col>71</xdr:col>
      <xdr:colOff>177800</xdr:colOff>
      <xdr:row>39</xdr:row>
      <xdr:rowOff>7341</xdr:rowOff>
    </xdr:to>
    <xdr:cxnSp macro="">
      <xdr:nvCxnSpPr>
        <xdr:cNvPr id="519" name="直線コネクタ 518"/>
        <xdr:cNvCxnSpPr/>
      </xdr:nvCxnSpPr>
      <xdr:spPr>
        <a:xfrm flipV="1">
          <a:off x="12814300" y="645157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0" name="フローチャート: 判断 519"/>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155135</xdr:rowOff>
    </xdr:from>
    <xdr:ext cx="534377" cy="259045"/>
    <xdr:sp macro="" textlink="">
      <xdr:nvSpPr>
        <xdr:cNvPr id="521" name="テキスト ボックス 520"/>
        <xdr:cNvSpPr txBox="1"/>
      </xdr:nvSpPr>
      <xdr:spPr>
        <a:xfrm>
          <a:off x="13436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22" name="フローチャート: 判断 521"/>
        <xdr:cNvSpPr/>
      </xdr:nvSpPr>
      <xdr:spPr>
        <a:xfrm>
          <a:off x="12763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116730</xdr:rowOff>
    </xdr:from>
    <xdr:ext cx="534377" cy="259045"/>
    <xdr:sp macro="" textlink="">
      <xdr:nvSpPr>
        <xdr:cNvPr id="523" name="テキスト ボックス 522"/>
        <xdr:cNvSpPr txBox="1"/>
      </xdr:nvSpPr>
      <xdr:spPr>
        <a:xfrm>
          <a:off x="12547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133934</xdr:rowOff>
    </xdr:from>
    <xdr:to>
      <xdr:col>85</xdr:col>
      <xdr:colOff>177800</xdr:colOff>
      <xdr:row>37</xdr:row>
      <xdr:rowOff>64084</xdr:rowOff>
    </xdr:to>
    <xdr:sp macro="" textlink="">
      <xdr:nvSpPr>
        <xdr:cNvPr id="529" name="楕円 528"/>
        <xdr:cNvSpPr/>
      </xdr:nvSpPr>
      <xdr:spPr>
        <a:xfrm>
          <a:off x="162687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112361</xdr:rowOff>
    </xdr:from>
    <xdr:ext cx="534377" cy="259045"/>
    <xdr:sp macro="" textlink="">
      <xdr:nvSpPr>
        <xdr:cNvPr id="530" name="警察費該当値テキスト"/>
        <xdr:cNvSpPr txBox="1"/>
      </xdr:nvSpPr>
      <xdr:spPr>
        <a:xfrm>
          <a:off x="16370300" y="62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31" name="楕円 530"/>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151223</xdr:rowOff>
    </xdr:from>
    <xdr:ext cx="534377" cy="259045"/>
    <xdr:sp macro="" textlink="">
      <xdr:nvSpPr>
        <xdr:cNvPr id="532" name="テキスト ボックス 531"/>
        <xdr:cNvSpPr txBox="1"/>
      </xdr:nvSpPr>
      <xdr:spPr>
        <a:xfrm>
          <a:off x="15201411" y="66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21692</xdr:rowOff>
    </xdr:from>
    <xdr:to>
      <xdr:col>76</xdr:col>
      <xdr:colOff>165100</xdr:colOff>
      <xdr:row>38</xdr:row>
      <xdr:rowOff>123292</xdr:rowOff>
    </xdr:to>
    <xdr:sp macro="" textlink="">
      <xdr:nvSpPr>
        <xdr:cNvPr id="533" name="楕円 532"/>
        <xdr:cNvSpPr/>
      </xdr:nvSpPr>
      <xdr:spPr>
        <a:xfrm>
          <a:off x="14541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114419</xdr:rowOff>
    </xdr:from>
    <xdr:ext cx="534377" cy="259045"/>
    <xdr:sp macro="" textlink="">
      <xdr:nvSpPr>
        <xdr:cNvPr id="534" name="テキスト ボックス 533"/>
        <xdr:cNvSpPr txBox="1"/>
      </xdr:nvSpPr>
      <xdr:spPr>
        <a:xfrm>
          <a:off x="14325111" y="66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57124</xdr:rowOff>
    </xdr:from>
    <xdr:to>
      <xdr:col>72</xdr:col>
      <xdr:colOff>38100</xdr:colOff>
      <xdr:row>37</xdr:row>
      <xdr:rowOff>158724</xdr:rowOff>
    </xdr:to>
    <xdr:sp macro="" textlink="">
      <xdr:nvSpPr>
        <xdr:cNvPr id="535" name="楕円 534"/>
        <xdr:cNvSpPr/>
      </xdr:nvSpPr>
      <xdr:spPr>
        <a:xfrm>
          <a:off x="13652500" y="64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149851</xdr:rowOff>
    </xdr:from>
    <xdr:ext cx="534377" cy="259045"/>
    <xdr:sp macro="" textlink="">
      <xdr:nvSpPr>
        <xdr:cNvPr id="536" name="テキスト ボックス 535"/>
        <xdr:cNvSpPr txBox="1"/>
      </xdr:nvSpPr>
      <xdr:spPr>
        <a:xfrm>
          <a:off x="13436111" y="64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127991</xdr:rowOff>
    </xdr:from>
    <xdr:to>
      <xdr:col>67</xdr:col>
      <xdr:colOff>101600</xdr:colOff>
      <xdr:row>39</xdr:row>
      <xdr:rowOff>58141</xdr:rowOff>
    </xdr:to>
    <xdr:sp macro="" textlink="">
      <xdr:nvSpPr>
        <xdr:cNvPr id="537" name="楕円 536"/>
        <xdr:cNvSpPr/>
      </xdr:nvSpPr>
      <xdr:spPr>
        <a:xfrm>
          <a:off x="12763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49268</xdr:rowOff>
    </xdr:from>
    <xdr:ext cx="534377" cy="259045"/>
    <xdr:sp macro="" textlink="">
      <xdr:nvSpPr>
        <xdr:cNvPr id="538" name="テキスト ボックス 537"/>
        <xdr:cNvSpPr txBox="1"/>
      </xdr:nvSpPr>
      <xdr:spPr>
        <a:xfrm>
          <a:off x="12547111" y="67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9" name="テキスト ボックス 548"/>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1" name="直線コネクタ 560"/>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2"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3" name="直線コネクタ 562"/>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4"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5" name="直線コネクタ 564"/>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142139</xdr:rowOff>
    </xdr:from>
    <xdr:to>
      <xdr:col>85</xdr:col>
      <xdr:colOff>127000</xdr:colOff>
      <xdr:row>56</xdr:row>
      <xdr:rowOff>90170</xdr:rowOff>
    </xdr:to>
    <xdr:cxnSp macro="">
      <xdr:nvCxnSpPr>
        <xdr:cNvPr id="566" name="直線コネクタ 565"/>
        <xdr:cNvCxnSpPr/>
      </xdr:nvCxnSpPr>
      <xdr:spPr>
        <a:xfrm>
          <a:off x="15481300" y="9228989"/>
          <a:ext cx="838200" cy="4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94480</xdr:rowOff>
    </xdr:from>
    <xdr:ext cx="599010" cy="259045"/>
    <xdr:sp macro="" textlink="">
      <xdr:nvSpPr>
        <xdr:cNvPr id="567" name="教育費平均値テキスト"/>
        <xdr:cNvSpPr txBox="1"/>
      </xdr:nvSpPr>
      <xdr:spPr>
        <a:xfrm>
          <a:off x="16370300" y="9181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8" name="フローチャート: 判断 567"/>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142139</xdr:rowOff>
    </xdr:from>
    <xdr:to>
      <xdr:col>81</xdr:col>
      <xdr:colOff>50800</xdr:colOff>
      <xdr:row>55</xdr:row>
      <xdr:rowOff>115925</xdr:rowOff>
    </xdr:to>
    <xdr:cxnSp macro="">
      <xdr:nvCxnSpPr>
        <xdr:cNvPr id="569" name="直線コネクタ 568"/>
        <xdr:cNvCxnSpPr/>
      </xdr:nvCxnSpPr>
      <xdr:spPr>
        <a:xfrm flipV="1">
          <a:off x="14592300" y="9228989"/>
          <a:ext cx="8890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0" name="フローチャート: 判断 569"/>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71" name="テキスト ボックス 570"/>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115925</xdr:rowOff>
    </xdr:from>
    <xdr:to>
      <xdr:col>76</xdr:col>
      <xdr:colOff>114300</xdr:colOff>
      <xdr:row>56</xdr:row>
      <xdr:rowOff>115239</xdr:rowOff>
    </xdr:to>
    <xdr:cxnSp macro="">
      <xdr:nvCxnSpPr>
        <xdr:cNvPr id="572" name="直線コネクタ 571"/>
        <xdr:cNvCxnSpPr/>
      </xdr:nvCxnSpPr>
      <xdr:spPr>
        <a:xfrm flipV="1">
          <a:off x="13703300" y="9545675"/>
          <a:ext cx="889000" cy="17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3" name="フローチャート: 判断 572"/>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4" name="テキスト ボックス 573"/>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115239</xdr:rowOff>
    </xdr:from>
    <xdr:to>
      <xdr:col>71</xdr:col>
      <xdr:colOff>177800</xdr:colOff>
      <xdr:row>57</xdr:row>
      <xdr:rowOff>23114</xdr:rowOff>
    </xdr:to>
    <xdr:cxnSp macro="">
      <xdr:nvCxnSpPr>
        <xdr:cNvPr id="575" name="直線コネクタ 574"/>
        <xdr:cNvCxnSpPr/>
      </xdr:nvCxnSpPr>
      <xdr:spPr>
        <a:xfrm flipV="1">
          <a:off x="12814300" y="9716439"/>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6" name="フローチャート: 判断 575"/>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62399</xdr:rowOff>
    </xdr:from>
    <xdr:ext cx="599010" cy="259045"/>
    <xdr:sp macro="" textlink="">
      <xdr:nvSpPr>
        <xdr:cNvPr id="577" name="テキスト ボックス 576"/>
        <xdr:cNvSpPr txBox="1"/>
      </xdr:nvSpPr>
      <xdr:spPr>
        <a:xfrm>
          <a:off x="13403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8" name="フローチャート: 判断 577"/>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79" name="テキスト ボックス 578"/>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39370</xdr:rowOff>
    </xdr:from>
    <xdr:to>
      <xdr:col>85</xdr:col>
      <xdr:colOff>177800</xdr:colOff>
      <xdr:row>56</xdr:row>
      <xdr:rowOff>140970</xdr:rowOff>
    </xdr:to>
    <xdr:sp macro="" textlink="">
      <xdr:nvSpPr>
        <xdr:cNvPr id="585" name="楕円 584"/>
        <xdr:cNvSpPr/>
      </xdr:nvSpPr>
      <xdr:spPr>
        <a:xfrm>
          <a:off x="162687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17797</xdr:rowOff>
    </xdr:from>
    <xdr:ext cx="599010" cy="259045"/>
    <xdr:sp macro="" textlink="">
      <xdr:nvSpPr>
        <xdr:cNvPr id="586" name="教育費該当値テキスト"/>
        <xdr:cNvSpPr txBox="1"/>
      </xdr:nvSpPr>
      <xdr:spPr>
        <a:xfrm>
          <a:off x="16370300" y="96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91339</xdr:rowOff>
    </xdr:from>
    <xdr:to>
      <xdr:col>81</xdr:col>
      <xdr:colOff>101600</xdr:colOff>
      <xdr:row>54</xdr:row>
      <xdr:rowOff>21489</xdr:rowOff>
    </xdr:to>
    <xdr:sp macro="" textlink="">
      <xdr:nvSpPr>
        <xdr:cNvPr id="587" name="楕円 586"/>
        <xdr:cNvSpPr/>
      </xdr:nvSpPr>
      <xdr:spPr>
        <a:xfrm>
          <a:off x="15430500" y="91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38016</xdr:rowOff>
    </xdr:from>
    <xdr:ext cx="599010" cy="259045"/>
    <xdr:sp macro="" textlink="">
      <xdr:nvSpPr>
        <xdr:cNvPr id="588" name="テキスト ボックス 587"/>
        <xdr:cNvSpPr txBox="1"/>
      </xdr:nvSpPr>
      <xdr:spPr>
        <a:xfrm>
          <a:off x="15169095" y="895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65125</xdr:rowOff>
    </xdr:from>
    <xdr:to>
      <xdr:col>76</xdr:col>
      <xdr:colOff>165100</xdr:colOff>
      <xdr:row>55</xdr:row>
      <xdr:rowOff>166725</xdr:rowOff>
    </xdr:to>
    <xdr:sp macro="" textlink="">
      <xdr:nvSpPr>
        <xdr:cNvPr id="589" name="楕円 588"/>
        <xdr:cNvSpPr/>
      </xdr:nvSpPr>
      <xdr:spPr>
        <a:xfrm>
          <a:off x="145415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11802</xdr:rowOff>
    </xdr:from>
    <xdr:ext cx="599010" cy="259045"/>
    <xdr:sp macro="" textlink="">
      <xdr:nvSpPr>
        <xdr:cNvPr id="590" name="テキスト ボックス 589"/>
        <xdr:cNvSpPr txBox="1"/>
      </xdr:nvSpPr>
      <xdr:spPr>
        <a:xfrm>
          <a:off x="14292795" y="927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64439</xdr:rowOff>
    </xdr:from>
    <xdr:to>
      <xdr:col>72</xdr:col>
      <xdr:colOff>38100</xdr:colOff>
      <xdr:row>56</xdr:row>
      <xdr:rowOff>166039</xdr:rowOff>
    </xdr:to>
    <xdr:sp macro="" textlink="">
      <xdr:nvSpPr>
        <xdr:cNvPr id="591" name="楕円 590"/>
        <xdr:cNvSpPr/>
      </xdr:nvSpPr>
      <xdr:spPr>
        <a:xfrm>
          <a:off x="13652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157166</xdr:rowOff>
    </xdr:from>
    <xdr:ext cx="599010" cy="259045"/>
    <xdr:sp macro="" textlink="">
      <xdr:nvSpPr>
        <xdr:cNvPr id="592" name="テキスト ボックス 591"/>
        <xdr:cNvSpPr txBox="1"/>
      </xdr:nvSpPr>
      <xdr:spPr>
        <a:xfrm>
          <a:off x="13403795" y="975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143764</xdr:rowOff>
    </xdr:from>
    <xdr:to>
      <xdr:col>67</xdr:col>
      <xdr:colOff>101600</xdr:colOff>
      <xdr:row>57</xdr:row>
      <xdr:rowOff>73914</xdr:rowOff>
    </xdr:to>
    <xdr:sp macro="" textlink="">
      <xdr:nvSpPr>
        <xdr:cNvPr id="593" name="楕円 592"/>
        <xdr:cNvSpPr/>
      </xdr:nvSpPr>
      <xdr:spPr>
        <a:xfrm>
          <a:off x="12763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90441</xdr:rowOff>
    </xdr:from>
    <xdr:ext cx="599010" cy="259045"/>
    <xdr:sp macro="" textlink="">
      <xdr:nvSpPr>
        <xdr:cNvPr id="594" name="テキスト ボックス 593"/>
        <xdr:cNvSpPr txBox="1"/>
      </xdr:nvSpPr>
      <xdr:spPr>
        <a:xfrm>
          <a:off x="12514795" y="952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4" name="直線コネクタ 613"/>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5"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6" name="直線コネクタ 615"/>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7"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8" name="直線コネクタ 617"/>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69748</xdr:rowOff>
    </xdr:from>
    <xdr:to>
      <xdr:col>85</xdr:col>
      <xdr:colOff>127000</xdr:colOff>
      <xdr:row>78</xdr:row>
      <xdr:rowOff>129276</xdr:rowOff>
    </xdr:to>
    <xdr:cxnSp macro="">
      <xdr:nvCxnSpPr>
        <xdr:cNvPr id="619" name="直線コネクタ 618"/>
        <xdr:cNvCxnSpPr/>
      </xdr:nvCxnSpPr>
      <xdr:spPr>
        <a:xfrm>
          <a:off x="15481300" y="13442848"/>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0"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1" name="フローチャート: 判断 620"/>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69748</xdr:rowOff>
    </xdr:from>
    <xdr:to>
      <xdr:col>81</xdr:col>
      <xdr:colOff>50800</xdr:colOff>
      <xdr:row>78</xdr:row>
      <xdr:rowOff>109982</xdr:rowOff>
    </xdr:to>
    <xdr:cxnSp macro="">
      <xdr:nvCxnSpPr>
        <xdr:cNvPr id="622" name="直線コネクタ 621"/>
        <xdr:cNvCxnSpPr/>
      </xdr:nvCxnSpPr>
      <xdr:spPr>
        <a:xfrm flipV="1">
          <a:off x="14592300" y="13442848"/>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3" name="フローチャート: 判断 622"/>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4" name="テキスト ボックス 623"/>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109982</xdr:rowOff>
    </xdr:from>
    <xdr:to>
      <xdr:col>76</xdr:col>
      <xdr:colOff>114300</xdr:colOff>
      <xdr:row>78</xdr:row>
      <xdr:rowOff>113663</xdr:rowOff>
    </xdr:to>
    <xdr:cxnSp macro="">
      <xdr:nvCxnSpPr>
        <xdr:cNvPr id="625" name="直線コネクタ 624"/>
        <xdr:cNvCxnSpPr/>
      </xdr:nvCxnSpPr>
      <xdr:spPr>
        <a:xfrm flipV="1">
          <a:off x="13703300" y="13483082"/>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6" name="フローチャート: 判断 625"/>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7" name="テキスト ボックス 626"/>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61313</xdr:rowOff>
    </xdr:from>
    <xdr:to>
      <xdr:col>71</xdr:col>
      <xdr:colOff>177800</xdr:colOff>
      <xdr:row>78</xdr:row>
      <xdr:rowOff>113663</xdr:rowOff>
    </xdr:to>
    <xdr:cxnSp macro="">
      <xdr:nvCxnSpPr>
        <xdr:cNvPr id="628" name="直線コネクタ 627"/>
        <xdr:cNvCxnSpPr/>
      </xdr:nvCxnSpPr>
      <xdr:spPr>
        <a:xfrm>
          <a:off x="12814300" y="13434413"/>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9" name="フローチャート: 判断 628"/>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0" name="テキスト ボックス 629"/>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1" name="フローチャート: 判断 630"/>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2" name="テキスト ボックス 631"/>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78476</xdr:rowOff>
    </xdr:from>
    <xdr:to>
      <xdr:col>85</xdr:col>
      <xdr:colOff>177800</xdr:colOff>
      <xdr:row>79</xdr:row>
      <xdr:rowOff>8626</xdr:rowOff>
    </xdr:to>
    <xdr:sp macro="" textlink="">
      <xdr:nvSpPr>
        <xdr:cNvPr id="638" name="楕円 637"/>
        <xdr:cNvSpPr/>
      </xdr:nvSpPr>
      <xdr:spPr>
        <a:xfrm>
          <a:off x="16268700" y="13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164853</xdr:rowOff>
    </xdr:from>
    <xdr:ext cx="378565" cy="259045"/>
    <xdr:sp macro="" textlink="">
      <xdr:nvSpPr>
        <xdr:cNvPr id="639" name="災害復旧費該当値テキスト"/>
        <xdr:cNvSpPr txBox="1"/>
      </xdr:nvSpPr>
      <xdr:spPr>
        <a:xfrm>
          <a:off x="16370300" y="13366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18948</xdr:rowOff>
    </xdr:from>
    <xdr:to>
      <xdr:col>81</xdr:col>
      <xdr:colOff>101600</xdr:colOff>
      <xdr:row>78</xdr:row>
      <xdr:rowOff>120548</xdr:rowOff>
    </xdr:to>
    <xdr:sp macro="" textlink="">
      <xdr:nvSpPr>
        <xdr:cNvPr id="640" name="楕円 639"/>
        <xdr:cNvSpPr/>
      </xdr:nvSpPr>
      <xdr:spPr>
        <a:xfrm>
          <a:off x="15430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111675</xdr:rowOff>
    </xdr:from>
    <xdr:ext cx="469744" cy="259045"/>
    <xdr:sp macro="" textlink="">
      <xdr:nvSpPr>
        <xdr:cNvPr id="641" name="テキスト ボックス 640"/>
        <xdr:cNvSpPr txBox="1"/>
      </xdr:nvSpPr>
      <xdr:spPr>
        <a:xfrm>
          <a:off x="152337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59182</xdr:rowOff>
    </xdr:from>
    <xdr:to>
      <xdr:col>76</xdr:col>
      <xdr:colOff>165100</xdr:colOff>
      <xdr:row>78</xdr:row>
      <xdr:rowOff>160782</xdr:rowOff>
    </xdr:to>
    <xdr:sp macro="" textlink="">
      <xdr:nvSpPr>
        <xdr:cNvPr id="642" name="楕円 641"/>
        <xdr:cNvSpPr/>
      </xdr:nvSpPr>
      <xdr:spPr>
        <a:xfrm>
          <a:off x="14541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151909</xdr:rowOff>
    </xdr:from>
    <xdr:ext cx="469744" cy="259045"/>
    <xdr:sp macro="" textlink="">
      <xdr:nvSpPr>
        <xdr:cNvPr id="643" name="テキスト ボックス 642"/>
        <xdr:cNvSpPr txBox="1"/>
      </xdr:nvSpPr>
      <xdr:spPr>
        <a:xfrm>
          <a:off x="14357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62863</xdr:rowOff>
    </xdr:from>
    <xdr:to>
      <xdr:col>72</xdr:col>
      <xdr:colOff>38100</xdr:colOff>
      <xdr:row>78</xdr:row>
      <xdr:rowOff>164463</xdr:rowOff>
    </xdr:to>
    <xdr:sp macro="" textlink="">
      <xdr:nvSpPr>
        <xdr:cNvPr id="644" name="楕円 643"/>
        <xdr:cNvSpPr/>
      </xdr:nvSpPr>
      <xdr:spPr>
        <a:xfrm>
          <a:off x="13652500" y="134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155590</xdr:rowOff>
    </xdr:from>
    <xdr:ext cx="469744" cy="259045"/>
    <xdr:sp macro="" textlink="">
      <xdr:nvSpPr>
        <xdr:cNvPr id="645" name="テキスト ボックス 644"/>
        <xdr:cNvSpPr txBox="1"/>
      </xdr:nvSpPr>
      <xdr:spPr>
        <a:xfrm>
          <a:off x="13468428" y="13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10513</xdr:rowOff>
    </xdr:from>
    <xdr:to>
      <xdr:col>67</xdr:col>
      <xdr:colOff>101600</xdr:colOff>
      <xdr:row>78</xdr:row>
      <xdr:rowOff>112113</xdr:rowOff>
    </xdr:to>
    <xdr:sp macro="" textlink="">
      <xdr:nvSpPr>
        <xdr:cNvPr id="646" name="楕円 645"/>
        <xdr:cNvSpPr/>
      </xdr:nvSpPr>
      <xdr:spPr>
        <a:xfrm>
          <a:off x="12763500" y="13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103240</xdr:rowOff>
    </xdr:from>
    <xdr:ext cx="469744" cy="259045"/>
    <xdr:sp macro="" textlink="">
      <xdr:nvSpPr>
        <xdr:cNvPr id="647" name="テキスト ボックス 646"/>
        <xdr:cNvSpPr txBox="1"/>
      </xdr:nvSpPr>
      <xdr:spPr>
        <a:xfrm>
          <a:off x="12579428" y="13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68" name="直線コネクタ 667"/>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69"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0" name="直線コネクタ 669"/>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1"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2" name="直線コネクタ 671"/>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134969</xdr:rowOff>
    </xdr:from>
    <xdr:to>
      <xdr:col>85</xdr:col>
      <xdr:colOff>127000</xdr:colOff>
      <xdr:row>92</xdr:row>
      <xdr:rowOff>31321</xdr:rowOff>
    </xdr:to>
    <xdr:cxnSp macro="">
      <xdr:nvCxnSpPr>
        <xdr:cNvPr id="673" name="直線コネクタ 672"/>
        <xdr:cNvCxnSpPr/>
      </xdr:nvCxnSpPr>
      <xdr:spPr>
        <a:xfrm>
          <a:off x="15481300" y="15736919"/>
          <a:ext cx="8382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34957</xdr:rowOff>
    </xdr:from>
    <xdr:ext cx="534377" cy="259045"/>
    <xdr:sp macro="" textlink="">
      <xdr:nvSpPr>
        <xdr:cNvPr id="674" name="公債費平均値テキスト"/>
        <xdr:cNvSpPr txBox="1"/>
      </xdr:nvSpPr>
      <xdr:spPr>
        <a:xfrm>
          <a:off x="16370300" y="15979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5" name="フローチャート: 判断 674"/>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134969</xdr:rowOff>
    </xdr:from>
    <xdr:to>
      <xdr:col>81</xdr:col>
      <xdr:colOff>50800</xdr:colOff>
      <xdr:row>92</xdr:row>
      <xdr:rowOff>22749</xdr:rowOff>
    </xdr:to>
    <xdr:cxnSp macro="">
      <xdr:nvCxnSpPr>
        <xdr:cNvPr id="676" name="直線コネクタ 675"/>
        <xdr:cNvCxnSpPr/>
      </xdr:nvCxnSpPr>
      <xdr:spPr>
        <a:xfrm flipV="1">
          <a:off x="14592300" y="15736919"/>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77" name="フローチャート: 判断 676"/>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111219</xdr:rowOff>
    </xdr:from>
    <xdr:ext cx="534377" cy="259045"/>
    <xdr:sp macro="" textlink="">
      <xdr:nvSpPr>
        <xdr:cNvPr id="678" name="テキスト ボックス 677"/>
        <xdr:cNvSpPr txBox="1"/>
      </xdr:nvSpPr>
      <xdr:spPr>
        <a:xfrm>
          <a:off x="152014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150992</xdr:rowOff>
    </xdr:from>
    <xdr:to>
      <xdr:col>76</xdr:col>
      <xdr:colOff>114300</xdr:colOff>
      <xdr:row>92</xdr:row>
      <xdr:rowOff>22749</xdr:rowOff>
    </xdr:to>
    <xdr:cxnSp macro="">
      <xdr:nvCxnSpPr>
        <xdr:cNvPr id="679" name="直線コネクタ 678"/>
        <xdr:cNvCxnSpPr/>
      </xdr:nvCxnSpPr>
      <xdr:spPr>
        <a:xfrm>
          <a:off x="13703300" y="15752942"/>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0" name="フローチャート: 判断 679"/>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108224</xdr:rowOff>
    </xdr:from>
    <xdr:ext cx="534377" cy="259045"/>
    <xdr:sp macro="" textlink="">
      <xdr:nvSpPr>
        <xdr:cNvPr id="681" name="テキスト ボックス 680"/>
        <xdr:cNvSpPr txBox="1"/>
      </xdr:nvSpPr>
      <xdr:spPr>
        <a:xfrm>
          <a:off x="14325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143861</xdr:rowOff>
    </xdr:from>
    <xdr:to>
      <xdr:col>71</xdr:col>
      <xdr:colOff>177800</xdr:colOff>
      <xdr:row>91</xdr:row>
      <xdr:rowOff>150992</xdr:rowOff>
    </xdr:to>
    <xdr:cxnSp macro="">
      <xdr:nvCxnSpPr>
        <xdr:cNvPr id="682" name="直線コネクタ 681"/>
        <xdr:cNvCxnSpPr/>
      </xdr:nvCxnSpPr>
      <xdr:spPr>
        <a:xfrm>
          <a:off x="12814300" y="15745811"/>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3" name="フローチャート: 判断 682"/>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80449</xdr:rowOff>
    </xdr:from>
    <xdr:ext cx="534377" cy="259045"/>
    <xdr:sp macro="" textlink="">
      <xdr:nvSpPr>
        <xdr:cNvPr id="684" name="テキスト ボックス 683"/>
        <xdr:cNvSpPr txBox="1"/>
      </xdr:nvSpPr>
      <xdr:spPr>
        <a:xfrm>
          <a:off x="134361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5" name="フローチャート: 判断 684"/>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89616</xdr:rowOff>
    </xdr:from>
    <xdr:ext cx="534377" cy="259045"/>
    <xdr:sp macro="" textlink="">
      <xdr:nvSpPr>
        <xdr:cNvPr id="686" name="テキスト ボックス 685"/>
        <xdr:cNvSpPr txBox="1"/>
      </xdr:nvSpPr>
      <xdr:spPr>
        <a:xfrm>
          <a:off x="12547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151971</xdr:rowOff>
    </xdr:from>
    <xdr:to>
      <xdr:col>85</xdr:col>
      <xdr:colOff>177800</xdr:colOff>
      <xdr:row>92</xdr:row>
      <xdr:rowOff>82121</xdr:rowOff>
    </xdr:to>
    <xdr:sp macro="" textlink="">
      <xdr:nvSpPr>
        <xdr:cNvPr id="692" name="楕円 691"/>
        <xdr:cNvSpPr/>
      </xdr:nvSpPr>
      <xdr:spPr>
        <a:xfrm>
          <a:off x="16268700" y="157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3398</xdr:rowOff>
    </xdr:from>
    <xdr:ext cx="534377" cy="259045"/>
    <xdr:sp macro="" textlink="">
      <xdr:nvSpPr>
        <xdr:cNvPr id="693" name="公債費該当値テキスト"/>
        <xdr:cNvSpPr txBox="1"/>
      </xdr:nvSpPr>
      <xdr:spPr>
        <a:xfrm>
          <a:off x="16370300" y="156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84169</xdr:rowOff>
    </xdr:from>
    <xdr:to>
      <xdr:col>81</xdr:col>
      <xdr:colOff>101600</xdr:colOff>
      <xdr:row>92</xdr:row>
      <xdr:rowOff>14319</xdr:rowOff>
    </xdr:to>
    <xdr:sp macro="" textlink="">
      <xdr:nvSpPr>
        <xdr:cNvPr id="694" name="楕円 693"/>
        <xdr:cNvSpPr/>
      </xdr:nvSpPr>
      <xdr:spPr>
        <a:xfrm>
          <a:off x="15430500" y="156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30846</xdr:rowOff>
    </xdr:from>
    <xdr:ext cx="534377" cy="259045"/>
    <xdr:sp macro="" textlink="">
      <xdr:nvSpPr>
        <xdr:cNvPr id="695" name="テキスト ボックス 694"/>
        <xdr:cNvSpPr txBox="1"/>
      </xdr:nvSpPr>
      <xdr:spPr>
        <a:xfrm>
          <a:off x="15201411" y="154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143399</xdr:rowOff>
    </xdr:from>
    <xdr:to>
      <xdr:col>76</xdr:col>
      <xdr:colOff>165100</xdr:colOff>
      <xdr:row>92</xdr:row>
      <xdr:rowOff>73549</xdr:rowOff>
    </xdr:to>
    <xdr:sp macro="" textlink="">
      <xdr:nvSpPr>
        <xdr:cNvPr id="696" name="楕円 695"/>
        <xdr:cNvSpPr/>
      </xdr:nvSpPr>
      <xdr:spPr>
        <a:xfrm>
          <a:off x="14541500" y="15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90076</xdr:rowOff>
    </xdr:from>
    <xdr:ext cx="534377" cy="259045"/>
    <xdr:sp macro="" textlink="">
      <xdr:nvSpPr>
        <xdr:cNvPr id="697" name="テキスト ボックス 696"/>
        <xdr:cNvSpPr txBox="1"/>
      </xdr:nvSpPr>
      <xdr:spPr>
        <a:xfrm>
          <a:off x="14325111" y="155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100192</xdr:rowOff>
    </xdr:from>
    <xdr:to>
      <xdr:col>72</xdr:col>
      <xdr:colOff>38100</xdr:colOff>
      <xdr:row>92</xdr:row>
      <xdr:rowOff>30342</xdr:rowOff>
    </xdr:to>
    <xdr:sp macro="" textlink="">
      <xdr:nvSpPr>
        <xdr:cNvPr id="698" name="楕円 697"/>
        <xdr:cNvSpPr/>
      </xdr:nvSpPr>
      <xdr:spPr>
        <a:xfrm>
          <a:off x="13652500" y="157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46869</xdr:rowOff>
    </xdr:from>
    <xdr:ext cx="534377" cy="259045"/>
    <xdr:sp macro="" textlink="">
      <xdr:nvSpPr>
        <xdr:cNvPr id="699" name="テキスト ボックス 698"/>
        <xdr:cNvSpPr txBox="1"/>
      </xdr:nvSpPr>
      <xdr:spPr>
        <a:xfrm>
          <a:off x="13436111" y="15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93061</xdr:rowOff>
    </xdr:from>
    <xdr:to>
      <xdr:col>67</xdr:col>
      <xdr:colOff>101600</xdr:colOff>
      <xdr:row>92</xdr:row>
      <xdr:rowOff>23211</xdr:rowOff>
    </xdr:to>
    <xdr:sp macro="" textlink="">
      <xdr:nvSpPr>
        <xdr:cNvPr id="700" name="楕円 699"/>
        <xdr:cNvSpPr/>
      </xdr:nvSpPr>
      <xdr:spPr>
        <a:xfrm>
          <a:off x="12763500" y="156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39738</xdr:rowOff>
    </xdr:from>
    <xdr:ext cx="534377" cy="259045"/>
    <xdr:sp macro="" textlink="">
      <xdr:nvSpPr>
        <xdr:cNvPr id="701" name="テキスト ボックス 700"/>
        <xdr:cNvSpPr txBox="1"/>
      </xdr:nvSpPr>
      <xdr:spPr>
        <a:xfrm>
          <a:off x="12547111" y="1547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3" name="テキスト ボックス 712"/>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21" name="直線コネクタ 720"/>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4" name="諸支出金最大値テキスト"/>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5" name="直線コネクタ 724"/>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7"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8" name="フローチャート: 判断 727"/>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30" name="フローチャート: 判断 729"/>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31" name="テキスト ボックス 730"/>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3" name="フローチャート: 判断 732"/>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4" name="テキスト ボックス 733"/>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36" name="フローチャート: 判断 735"/>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37" name="テキスト ボックス 736"/>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38" name="フローチャート: 判断 737"/>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39" name="テキスト ボックス 738"/>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8" name="テキスト ボックス 747"/>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499,678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77,196</a:t>
          </a:r>
          <a:r>
            <a:rPr kumimoji="1" lang="ja-JP" altLang="en-US" sz="1300">
              <a:latin typeface="ＭＳ Ｐゴシック" panose="020B0600070205080204" pitchFamily="50" charset="-128"/>
              <a:ea typeface="ＭＳ Ｐゴシック" panose="020B0600070205080204" pitchFamily="50" charset="-128"/>
            </a:rPr>
            <a:t>円となっている。本県は生活保護費が全国と比較しても高い水準となっているなど、類似団体よりも高い水準となっている。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・公債費は、住民一人あたり</a:t>
          </a:r>
          <a:r>
            <a:rPr kumimoji="1" lang="en-US" altLang="ja-JP" sz="1300">
              <a:latin typeface="ＭＳ Ｐゴシック" panose="020B0600070205080204" pitchFamily="50" charset="-128"/>
              <a:ea typeface="ＭＳ Ｐゴシック" panose="020B0600070205080204" pitchFamily="50" charset="-128"/>
            </a:rPr>
            <a:t>89,741</a:t>
          </a:r>
          <a:r>
            <a:rPr kumimoji="1" lang="ja-JP" altLang="en-US" sz="1300">
              <a:latin typeface="ＭＳ Ｐゴシック" panose="020B0600070205080204" pitchFamily="50" charset="-128"/>
              <a:ea typeface="ＭＳ Ｐゴシック" panose="020B0600070205080204" pitchFamily="50" charset="-128"/>
            </a:rPr>
            <a:t>円となっており、小規模企業者等設備導入資金特別会計における元利償還金の減等により減少したものの、類似団体との比較では高い水準となっている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実質収支額は、青森県行財政改革大綱に基づく歳出改革や財源確保の取組など財政健全化努力の継続により、いずれの年度も標準財政規模比で同程度の黒字を確保している。</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年度以降は、予算の執行段階における経費節減、歳入の確保等により基金の取崩がなくなり、前年度の実質収支額との差により増減が生じている。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年度は診療報酬改定等の要因により標準財政規模に対する黒字額の比率が前年度と比べて減少したものの、平成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推移をみると増加傾向であり、その主な要因としては、収入面では、平均在院日数の短縮や病床の効率的な運用による病床利用率の上昇、高度・専門医療の充実に取り組んできたことに伴う診療単価の増等によるものであり、費用面では、各種契約等について市場価格等の情報収集を行い、安全を確保しながら、より低廉な方法等を追求するなど、収入・費用両面において取組を進めてきたことによ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実質公債費比率の分子は、県債発行の抑制等による公債費の抑制を図ったこと等により、平成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年度以降減少傾向にある。</a:t>
          </a:r>
        </a:p>
        <a:p>
          <a:r>
            <a:rPr kumimoji="1" lang="ja-JP" altLang="en-US" sz="1400">
              <a:latin typeface="ＭＳ ゴシック" pitchFamily="49" charset="-128"/>
              <a:ea typeface="ＭＳ ゴシック" pitchFamily="49" charset="-128"/>
            </a:rPr>
            <a:t>　元利償還金等は依然として高い水準にあるが、これは、これまでの国の経済対策に呼応した公共事業の追加や北海道・東北新幹線に係る建設負担金等を含む県単独事業費が高い水準で推移してきたこと等によるもの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30">
              <a:solidFill>
                <a:schemeClr val="dk1"/>
              </a:solidFill>
              <a:effectLst/>
              <a:latin typeface="+mn-lt"/>
              <a:ea typeface="+mn-ea"/>
              <a:cs typeface="+mn-cs"/>
            </a:rPr>
            <a:t>　</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減債基金積立相当額の積立ルールが</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として設定しているのに対して、本県においては、新発債の場合は</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年償還（</a:t>
          </a:r>
          <a:r>
            <a:rPr kumimoji="1" lang="en-US" altLang="ja-JP" sz="83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830">
              <a:solidFill>
                <a:schemeClr val="dk1"/>
              </a:solidFill>
              <a:effectLst/>
              <a:latin typeface="ＭＳ ゴシック" panose="020B0609070205080204" pitchFamily="49" charset="-128"/>
              <a:ea typeface="ＭＳ ゴシック" panose="020B0609070205080204" pitchFamily="49" charset="-128"/>
              <a:cs typeface="+mn-cs"/>
            </a:rPr>
            <a:t>年据置）、借換債の場合は、残存償還期間で元金均等相当積立として設定しているため、減債基金残高と減債基金積立相当額に乖離が生じている。</a:t>
          </a:r>
          <a:endParaRPr lang="ja-JP" altLang="ja-JP" sz="83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これは、一般会計等に係る臨時財政対策債を含む県債残高の総額が減少傾向にあるほか、退職手当負担見込額等も減少傾向にあること等によるものである。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引き続き、県債発行の抑制等により、県債残高の圧縮に努めるほか、適正な定員管理を通じた退職手当負担見込額の増加抑制等により、将来負担額の減少に努めることとしている。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その運用利息及び地方財政法の規定に基づく歳計剰余金の積立により増となった。その他特定目的基金については、施設整備等に伴う取崩しがあったことにより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・国民スポーツ大会開催基金：国民スポーツ大会の開催及び開催準備並びに大会に向けた競技力の向上を図るための事業の実施</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・東日本大震災復興推進基金：東日本大震災からの復興の推進に関する事業の実施</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・むつ小川原地域産業振興基金：漁業取締船代船建造（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H28-H30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）の財源として充当したことにより、減となっている。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・発電用施設等所在市町村等振興基金：新総合運動公園陸上競技場整備（</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H25-R1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）の財源として充当したことにより、減となっている。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・国民スポーツ大会開催基金：先催県における状況を踏まえ、将来負担の軽減に向け、段階的な積立てを行っていく。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年度は、その運用利息及び地方財政法の規定に伴う歳計剰余金の積立により増となっている。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青森県行財政改革大綱に基づく財源確保の取組を進める等により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、今後とも基金の確保に努めていく。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年度は、その運用利息の積立により増となっている。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青森県行財政改革大綱に基づく財源確保の取組を進める等により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、今後とも基金の確保に努めていく。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有形固定資産減価償却率については、類似団体平均を下回っている。引き続き、老朽化した施設等について、計画的に長寿命化を進めていくなど、公共施設の適正管理に努める。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31979</xdr:rowOff>
    </xdr:from>
    <xdr:ext cx="405111" cy="259045"/>
    <xdr:sp macro="" textlink="">
      <xdr:nvSpPr>
        <xdr:cNvPr id="68" name="有形固定資産減価償却率平均値テキスト"/>
        <xdr:cNvSpPr txBox="1"/>
      </xdr:nvSpPr>
      <xdr:spPr>
        <a:xfrm>
          <a:off x="4352925" y="560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78" name="楕円 77"/>
        <xdr:cNvSpPr/>
      </xdr:nvSpPr>
      <xdr:spPr>
        <a:xfrm>
          <a:off x="4251325" y="6024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40445</xdr:rowOff>
    </xdr:from>
    <xdr:ext cx="405111" cy="259045"/>
    <xdr:sp macro="" textlink="">
      <xdr:nvSpPr>
        <xdr:cNvPr id="79" name="有形固定資産減価償却率該当値テキスト"/>
        <xdr:cNvSpPr txBox="1"/>
      </xdr:nvSpPr>
      <xdr:spPr>
        <a:xfrm>
          <a:off x="4352925" y="5939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76412</xdr:rowOff>
    </xdr:from>
    <xdr:to>
      <xdr:col>19</xdr:col>
      <xdr:colOff>187325</xdr:colOff>
      <xdr:row>33</xdr:row>
      <xdr:rowOff>6562</xdr:rowOff>
    </xdr:to>
    <xdr:sp macro="" textlink="">
      <xdr:nvSpPr>
        <xdr:cNvPr id="80" name="楕円 79"/>
        <xdr:cNvSpPr/>
      </xdr:nvSpPr>
      <xdr:spPr>
        <a:xfrm>
          <a:off x="3616325" y="6140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127212</xdr:rowOff>
    </xdr:to>
    <xdr:cxnSp macro="">
      <xdr:nvCxnSpPr>
        <xdr:cNvPr id="81" name="直線コネクタ 80"/>
        <xdr:cNvCxnSpPr/>
      </xdr:nvCxnSpPr>
      <xdr:spPr>
        <a:xfrm flipV="1">
          <a:off x="3667125" y="6069118"/>
          <a:ext cx="6350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56092</xdr:rowOff>
    </xdr:from>
    <xdr:to>
      <xdr:col>15</xdr:col>
      <xdr:colOff>187325</xdr:colOff>
      <xdr:row>33</xdr:row>
      <xdr:rowOff>157691</xdr:rowOff>
    </xdr:to>
    <xdr:sp macro="" textlink="">
      <xdr:nvSpPr>
        <xdr:cNvPr id="82" name="楕円 81"/>
        <xdr:cNvSpPr/>
      </xdr:nvSpPr>
      <xdr:spPr>
        <a:xfrm>
          <a:off x="2930525" y="6285442"/>
          <a:ext cx="8255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127212</xdr:rowOff>
    </xdr:from>
    <xdr:to>
      <xdr:col>19</xdr:col>
      <xdr:colOff>136525</xdr:colOff>
      <xdr:row>33</xdr:row>
      <xdr:rowOff>106892</xdr:rowOff>
    </xdr:to>
    <xdr:cxnSp macro="">
      <xdr:nvCxnSpPr>
        <xdr:cNvPr id="83" name="直線コネクタ 82"/>
        <xdr:cNvCxnSpPr/>
      </xdr:nvCxnSpPr>
      <xdr:spPr>
        <a:xfrm flipV="1">
          <a:off x="2981325" y="6191462"/>
          <a:ext cx="6858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84" name="n_1aveValue有形固定資産減価償却率"/>
        <xdr:cNvSpPr txBox="1"/>
      </xdr:nvSpPr>
      <xdr:spPr>
        <a:xfrm>
          <a:off x="3470919" y="56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85" name="n_2aveValue有形固定資産減価償却率"/>
        <xdr:cNvSpPr txBox="1"/>
      </xdr:nvSpPr>
      <xdr:spPr>
        <a:xfrm>
          <a:off x="2797819" y="570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169139</xdr:rowOff>
    </xdr:from>
    <xdr:ext cx="405111" cy="259045"/>
    <xdr:sp macro="" textlink="">
      <xdr:nvSpPr>
        <xdr:cNvPr id="87" name="n_1mainValue有形固定資産減価償却率"/>
        <xdr:cNvSpPr txBox="1"/>
      </xdr:nvSpPr>
      <xdr:spPr>
        <a:xfrm>
          <a:off x="3470919" y="622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148819</xdr:rowOff>
    </xdr:from>
    <xdr:ext cx="405111" cy="259045"/>
    <xdr:sp macro="" textlink="">
      <xdr:nvSpPr>
        <xdr:cNvPr id="88" name="n_2mainValue有形固定資産減価償却率"/>
        <xdr:cNvSpPr txBox="1"/>
      </xdr:nvSpPr>
      <xdr:spPr>
        <a:xfrm>
          <a:off x="2797819" y="63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債務償還比率については、類似団体平均をやや下回っている。分子となる将来負担額については、県債の新規発行抑制等による公債費負担の軽減と県債残高の圧縮により低下していくことが想定される。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149813</xdr:rowOff>
    </xdr:from>
    <xdr:ext cx="560923" cy="259045"/>
    <xdr:sp macro="" textlink="">
      <xdr:nvSpPr>
        <xdr:cNvPr id="119" name="債務償還比率平均値テキスト"/>
        <xdr:cNvSpPr txBox="1"/>
      </xdr:nvSpPr>
      <xdr:spPr>
        <a:xfrm>
          <a:off x="13376275" y="555366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158839</xdr:rowOff>
    </xdr:from>
    <xdr:to>
      <xdr:col>76</xdr:col>
      <xdr:colOff>73025</xdr:colOff>
      <xdr:row>32</xdr:row>
      <xdr:rowOff>88989</xdr:rowOff>
    </xdr:to>
    <xdr:sp macro="" textlink="">
      <xdr:nvSpPr>
        <xdr:cNvPr id="127" name="楕円 126"/>
        <xdr:cNvSpPr/>
      </xdr:nvSpPr>
      <xdr:spPr>
        <a:xfrm>
          <a:off x="13293725" y="60579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137266</xdr:rowOff>
    </xdr:from>
    <xdr:ext cx="469744" cy="259045"/>
    <xdr:sp macro="" textlink="">
      <xdr:nvSpPr>
        <xdr:cNvPr id="128" name="債務償還比率該当値テキスト"/>
        <xdr:cNvSpPr txBox="1"/>
      </xdr:nvSpPr>
      <xdr:spPr>
        <a:xfrm>
          <a:off x="13376275" y="603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102921</xdr:rowOff>
    </xdr:from>
    <xdr:to>
      <xdr:col>72</xdr:col>
      <xdr:colOff>123825</xdr:colOff>
      <xdr:row>32</xdr:row>
      <xdr:rowOff>33071</xdr:rowOff>
    </xdr:to>
    <xdr:sp macro="" textlink="">
      <xdr:nvSpPr>
        <xdr:cNvPr id="129" name="楕円 128"/>
        <xdr:cNvSpPr/>
      </xdr:nvSpPr>
      <xdr:spPr>
        <a:xfrm>
          <a:off x="12639675" y="6002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153721</xdr:rowOff>
    </xdr:from>
    <xdr:to>
      <xdr:col>76</xdr:col>
      <xdr:colOff>22225</xdr:colOff>
      <xdr:row>32</xdr:row>
      <xdr:rowOff>38189</xdr:rowOff>
    </xdr:to>
    <xdr:cxnSp macro="">
      <xdr:nvCxnSpPr>
        <xdr:cNvPr id="130" name="直線コネクタ 129"/>
        <xdr:cNvCxnSpPr/>
      </xdr:nvCxnSpPr>
      <xdr:spPr>
        <a:xfrm>
          <a:off x="12690475" y="6052871"/>
          <a:ext cx="635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65841</xdr:rowOff>
    </xdr:from>
    <xdr:ext cx="560923" cy="259045"/>
    <xdr:sp macro="" textlink="">
      <xdr:nvSpPr>
        <xdr:cNvPr id="131" name="n_1aveValue債務償還比率"/>
        <xdr:cNvSpPr txBox="1"/>
      </xdr:nvSpPr>
      <xdr:spPr>
        <a:xfrm>
          <a:off x="12435413" y="54696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24198</xdr:rowOff>
    </xdr:from>
    <xdr:ext cx="560923" cy="259045"/>
    <xdr:sp macro="" textlink="">
      <xdr:nvSpPr>
        <xdr:cNvPr id="132" name="n_1mainValue債務償還比率"/>
        <xdr:cNvSpPr txBox="1"/>
      </xdr:nvSpPr>
      <xdr:spPr>
        <a:xfrm>
          <a:off x="12435413" y="60884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168419</xdr:rowOff>
    </xdr:from>
    <xdr:ext cx="405111" cy="259045"/>
    <xdr:sp macro="" textlink="">
      <xdr:nvSpPr>
        <xdr:cNvPr id="59" name="【道路】&#10;有形固定資産減価償却率平均値テキスト"/>
        <xdr:cNvSpPr txBox="1"/>
      </xdr:nvSpPr>
      <xdr:spPr>
        <a:xfrm>
          <a:off x="4229100" y="644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69" name="楕円 68"/>
        <xdr:cNvSpPr/>
      </xdr:nvSpPr>
      <xdr:spPr>
        <a:xfrm>
          <a:off x="41275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162577</xdr:rowOff>
    </xdr:from>
    <xdr:ext cx="405111" cy="259045"/>
    <xdr:sp macro="" textlink="">
      <xdr:nvSpPr>
        <xdr:cNvPr id="70" name="【道路】&#10;有形固定資産減価償却率該当値テキスト"/>
        <xdr:cNvSpPr txBox="1"/>
      </xdr:nvSpPr>
      <xdr:spPr>
        <a:xfrm>
          <a:off x="42291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84836</xdr:rowOff>
    </xdr:from>
    <xdr:to>
      <xdr:col>20</xdr:col>
      <xdr:colOff>38100</xdr:colOff>
      <xdr:row>41</xdr:row>
      <xdr:rowOff>14986</xdr:rowOff>
    </xdr:to>
    <xdr:sp macro="" textlink="">
      <xdr:nvSpPr>
        <xdr:cNvPr id="71" name="楕円 70"/>
        <xdr:cNvSpPr/>
      </xdr:nvSpPr>
      <xdr:spPr>
        <a:xfrm>
          <a:off x="3384550" y="6695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40</xdr:row>
      <xdr:rowOff>135636</xdr:rowOff>
    </xdr:to>
    <xdr:cxnSp macro="">
      <xdr:nvCxnSpPr>
        <xdr:cNvPr id="72" name="直線コネクタ 71"/>
        <xdr:cNvCxnSpPr/>
      </xdr:nvCxnSpPr>
      <xdr:spPr>
        <a:xfrm flipV="1">
          <a:off x="3429000" y="6464300"/>
          <a:ext cx="749300" cy="2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3" name="n_1aveValue【道路】&#10;有形固定資産減価償却率"/>
        <xdr:cNvSpPr txBox="1"/>
      </xdr:nvSpPr>
      <xdr:spPr>
        <a:xfrm>
          <a:off x="323914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141241</xdr:rowOff>
    </xdr:from>
    <xdr:ext cx="405111" cy="259045"/>
    <xdr:sp macro="" textlink="">
      <xdr:nvSpPr>
        <xdr:cNvPr id="74" name="n_2aveValue【道路】&#10;有形固定資産減価償却率"/>
        <xdr:cNvSpPr txBox="1"/>
      </xdr:nvSpPr>
      <xdr:spPr>
        <a:xfrm>
          <a:off x="2439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5" name="n_3aveValue【道路】&#10;有形固定資産減価償却率"/>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6113</xdr:rowOff>
    </xdr:from>
    <xdr:ext cx="405111" cy="259045"/>
    <xdr:sp macro="" textlink="">
      <xdr:nvSpPr>
        <xdr:cNvPr id="76" name="n_1mainValue【道路】&#10;有形固定資産減価償却率"/>
        <xdr:cNvSpPr txBox="1"/>
      </xdr:nvSpPr>
      <xdr:spPr>
        <a:xfrm>
          <a:off x="3239144" y="678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3" name="テキスト ボックス 82"/>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0" name="直線コネクタ 99"/>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1" name="【道路】&#10;一人当たり延長最小値テキスト"/>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2" name="直線コネクタ 101"/>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3" name="【道路】&#10;一人当たり延長最大値テキスト"/>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4" name="直線コネクタ 103"/>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17906</xdr:rowOff>
    </xdr:from>
    <xdr:ext cx="469744" cy="259045"/>
    <xdr:sp macro="" textlink="">
      <xdr:nvSpPr>
        <xdr:cNvPr id="105" name="【道路】&#10;一人当たり延長平均値テキスト"/>
        <xdr:cNvSpPr txBox="1"/>
      </xdr:nvSpPr>
      <xdr:spPr>
        <a:xfrm>
          <a:off x="9480550" y="61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6" name="フローチャート: 判断 105"/>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07" name="フローチャート: 判断 106"/>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8" name="フローチャート: 判断 107"/>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09" name="フローチャート: 判断 108"/>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95613</xdr:rowOff>
    </xdr:from>
    <xdr:to>
      <xdr:col>55</xdr:col>
      <xdr:colOff>50800</xdr:colOff>
      <xdr:row>39</xdr:row>
      <xdr:rowOff>25763</xdr:rowOff>
    </xdr:to>
    <xdr:sp macro="" textlink="">
      <xdr:nvSpPr>
        <xdr:cNvPr id="115" name="楕円 114"/>
        <xdr:cNvSpPr/>
      </xdr:nvSpPr>
      <xdr:spPr>
        <a:xfrm>
          <a:off x="9398000" y="6375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74040</xdr:rowOff>
    </xdr:from>
    <xdr:ext cx="469744" cy="259045"/>
    <xdr:sp macro="" textlink="">
      <xdr:nvSpPr>
        <xdr:cNvPr id="116" name="【道路】&#10;一人当たり延長該当値テキスト"/>
        <xdr:cNvSpPr txBox="1"/>
      </xdr:nvSpPr>
      <xdr:spPr>
        <a:xfrm>
          <a:off x="9480550" y="635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114227</xdr:rowOff>
    </xdr:from>
    <xdr:to>
      <xdr:col>50</xdr:col>
      <xdr:colOff>165100</xdr:colOff>
      <xdr:row>39</xdr:row>
      <xdr:rowOff>44377</xdr:rowOff>
    </xdr:to>
    <xdr:sp macro="" textlink="">
      <xdr:nvSpPr>
        <xdr:cNvPr id="117" name="楕円 116"/>
        <xdr:cNvSpPr/>
      </xdr:nvSpPr>
      <xdr:spPr>
        <a:xfrm>
          <a:off x="8636000" y="63943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146413</xdr:rowOff>
    </xdr:from>
    <xdr:to>
      <xdr:col>55</xdr:col>
      <xdr:colOff>0</xdr:colOff>
      <xdr:row>38</xdr:row>
      <xdr:rowOff>165027</xdr:rowOff>
    </xdr:to>
    <xdr:cxnSp macro="">
      <xdr:nvCxnSpPr>
        <xdr:cNvPr id="118" name="直線コネクタ 117"/>
        <xdr:cNvCxnSpPr/>
      </xdr:nvCxnSpPr>
      <xdr:spPr>
        <a:xfrm flipV="1">
          <a:off x="8686800" y="6426563"/>
          <a:ext cx="74295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139608</xdr:rowOff>
    </xdr:from>
    <xdr:ext cx="469744" cy="259045"/>
    <xdr:sp macro="" textlink="">
      <xdr:nvSpPr>
        <xdr:cNvPr id="119" name="n_1aveValue【道路】&#10;一人当たり延長"/>
        <xdr:cNvSpPr txBox="1"/>
      </xdr:nvSpPr>
      <xdr:spPr>
        <a:xfrm>
          <a:off x="8458277" y="60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0" name="n_2aveValue【道路】&#10;一人当たり延長"/>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1" name="n_3aveValue【道路】&#10;一人当たり延長"/>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35504</xdr:rowOff>
    </xdr:from>
    <xdr:ext cx="469744" cy="259045"/>
    <xdr:sp macro="" textlink="">
      <xdr:nvSpPr>
        <xdr:cNvPr id="122" name="n_1mainValue【道路】&#10;一人当たり延長"/>
        <xdr:cNvSpPr txBox="1"/>
      </xdr:nvSpPr>
      <xdr:spPr>
        <a:xfrm>
          <a:off x="8458277" y="648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3" name="直線コネクタ 142"/>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4"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5" name="直線コネクタ 144"/>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46" name="【橋りょう・トンネル】&#10;有形固定資産減価償却率最大値テキスト"/>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47" name="直線コネクタ 146"/>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122953</xdr:rowOff>
    </xdr:from>
    <xdr:ext cx="405111" cy="259045"/>
    <xdr:sp macro="" textlink="">
      <xdr:nvSpPr>
        <xdr:cNvPr id="148" name="【橋りょう・トンネル】&#10;有形固定資産減価償却率平均値テキスト"/>
        <xdr:cNvSpPr txBox="1"/>
      </xdr:nvSpPr>
      <xdr:spPr>
        <a:xfrm>
          <a:off x="4229100" y="9870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49" name="フローチャート: 判断 148"/>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0" name="フローチャート: 判断 149"/>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1" name="フローチャート: 判断 150"/>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2" name="フローチャート: 判断 151"/>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58" name="楕円 157"/>
        <xdr:cNvSpPr/>
      </xdr:nvSpPr>
      <xdr:spPr>
        <a:xfrm>
          <a:off x="4127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127017</xdr:rowOff>
    </xdr:from>
    <xdr:ext cx="405111" cy="259045"/>
    <xdr:sp macro="" textlink="">
      <xdr:nvSpPr>
        <xdr:cNvPr id="159" name="【橋りょう・トンネル】&#10;有形固定資産減価償却率該当値テキスト"/>
        <xdr:cNvSpPr txBox="1"/>
      </xdr:nvSpPr>
      <xdr:spPr>
        <a:xfrm>
          <a:off x="4229100" y="1020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170942</xdr:rowOff>
    </xdr:from>
    <xdr:to>
      <xdr:col>20</xdr:col>
      <xdr:colOff>38100</xdr:colOff>
      <xdr:row>64</xdr:row>
      <xdr:rowOff>101092</xdr:rowOff>
    </xdr:to>
    <xdr:sp macro="" textlink="">
      <xdr:nvSpPr>
        <xdr:cNvPr id="160" name="楕円 159"/>
        <xdr:cNvSpPr/>
      </xdr:nvSpPr>
      <xdr:spPr>
        <a:xfrm>
          <a:off x="3384550" y="105722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64</xdr:row>
      <xdr:rowOff>50292</xdr:rowOff>
    </xdr:to>
    <xdr:cxnSp macro="">
      <xdr:nvCxnSpPr>
        <xdr:cNvPr id="161" name="直線コネクタ 160"/>
        <xdr:cNvCxnSpPr/>
      </xdr:nvCxnSpPr>
      <xdr:spPr>
        <a:xfrm flipV="1">
          <a:off x="3429000" y="10333990"/>
          <a:ext cx="749300" cy="2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129049</xdr:rowOff>
    </xdr:from>
    <xdr:ext cx="405111" cy="259045"/>
    <xdr:sp macro="" textlink="">
      <xdr:nvSpPr>
        <xdr:cNvPr id="162" name="n_1aveValue【橋りょう・トンネル】&#10;有形固定資産減価償却率"/>
        <xdr:cNvSpPr txBox="1"/>
      </xdr:nvSpPr>
      <xdr:spPr>
        <a:xfrm>
          <a:off x="32391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142765</xdr:rowOff>
    </xdr:from>
    <xdr:ext cx="405111" cy="259045"/>
    <xdr:sp macro="" textlink="">
      <xdr:nvSpPr>
        <xdr:cNvPr id="163" name="n_2aveValue【橋りょう・トンネル】&#10;有形固定資産減価償却率"/>
        <xdr:cNvSpPr txBox="1"/>
      </xdr:nvSpPr>
      <xdr:spPr>
        <a:xfrm>
          <a:off x="2439044" y="98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64" name="n_3aveValue【橋りょう・トンネル】&#10;有形固定資産減価償却率"/>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92219</xdr:rowOff>
    </xdr:from>
    <xdr:ext cx="405111" cy="259045"/>
    <xdr:sp macro="" textlink="">
      <xdr:nvSpPr>
        <xdr:cNvPr id="165" name="n_1mainValue【橋りょう・トンネル】&#10;有形固定資産減価償却率"/>
        <xdr:cNvSpPr txBox="1"/>
      </xdr:nvSpPr>
      <xdr:spPr>
        <a:xfrm>
          <a:off x="32391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7" name="正方形/長方形 166"/>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8" name="正方形/長方形 167"/>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9" name="正方形/長方形 168"/>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0" name="正方形/長方形 169"/>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4" name="テキスト ボックス 173"/>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76" name="テキスト ボックス 175"/>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86" name="直線コネクタ 185"/>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87" name="【橋りょう・トンネル】&#10;一人当たり有形固定資産（償却資産）額最小値テキスト"/>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88" name="直線コネクタ 187"/>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89" name="【橋りょう・トンネル】&#10;一人当たり有形固定資産（償却資産）額最大値テキスト"/>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0" name="直線コネクタ 189"/>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87699</xdr:rowOff>
    </xdr:from>
    <xdr:ext cx="599010" cy="259045"/>
    <xdr:sp macro="" textlink="">
      <xdr:nvSpPr>
        <xdr:cNvPr id="191" name="【橋りょう・トンネル】&#10;一人当たり有形固定資産（償却資産）額平均値テキスト"/>
        <xdr:cNvSpPr txBox="1"/>
      </xdr:nvSpPr>
      <xdr:spPr>
        <a:xfrm>
          <a:off x="9480550" y="98349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192" name="フローチャート: 判断 191"/>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193" name="フローチャート: 判断 192"/>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194" name="フローチャート: 判断 193"/>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195" name="フローチャート: 判断 194"/>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48609</xdr:rowOff>
    </xdr:from>
    <xdr:to>
      <xdr:col>55</xdr:col>
      <xdr:colOff>50800</xdr:colOff>
      <xdr:row>61</xdr:row>
      <xdr:rowOff>150209</xdr:rowOff>
    </xdr:to>
    <xdr:sp macro="" textlink="">
      <xdr:nvSpPr>
        <xdr:cNvPr id="201" name="楕円 200"/>
        <xdr:cNvSpPr/>
      </xdr:nvSpPr>
      <xdr:spPr>
        <a:xfrm>
          <a:off x="9398000" y="101260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27036</xdr:rowOff>
    </xdr:from>
    <xdr:ext cx="599010" cy="259045"/>
    <xdr:sp macro="" textlink="">
      <xdr:nvSpPr>
        <xdr:cNvPr id="202" name="【橋りょう・トンネル】&#10;一人当たり有形固定資産（償却資産）額該当値テキスト"/>
        <xdr:cNvSpPr txBox="1"/>
      </xdr:nvSpPr>
      <xdr:spPr>
        <a:xfrm>
          <a:off x="9480550" y="1010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48586</xdr:rowOff>
    </xdr:from>
    <xdr:to>
      <xdr:col>50</xdr:col>
      <xdr:colOff>165100</xdr:colOff>
      <xdr:row>60</xdr:row>
      <xdr:rowOff>150186</xdr:rowOff>
    </xdr:to>
    <xdr:sp macro="" textlink="">
      <xdr:nvSpPr>
        <xdr:cNvPr id="203" name="楕円 202"/>
        <xdr:cNvSpPr/>
      </xdr:nvSpPr>
      <xdr:spPr>
        <a:xfrm>
          <a:off x="8636000" y="996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99386</xdr:rowOff>
    </xdr:from>
    <xdr:to>
      <xdr:col>55</xdr:col>
      <xdr:colOff>0</xdr:colOff>
      <xdr:row>61</xdr:row>
      <xdr:rowOff>99409</xdr:rowOff>
    </xdr:to>
    <xdr:cxnSp macro="">
      <xdr:nvCxnSpPr>
        <xdr:cNvPr id="204" name="直線コネクタ 203"/>
        <xdr:cNvCxnSpPr/>
      </xdr:nvCxnSpPr>
      <xdr:spPr>
        <a:xfrm>
          <a:off x="8686800" y="10011736"/>
          <a:ext cx="742950" cy="16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156565</xdr:rowOff>
    </xdr:from>
    <xdr:ext cx="599010" cy="259045"/>
    <xdr:sp macro="" textlink="">
      <xdr:nvSpPr>
        <xdr:cNvPr id="205" name="n_1aveValue【橋りょう・トンネル】&#10;一人当たり有形固定資産（償却資産）額"/>
        <xdr:cNvSpPr txBox="1"/>
      </xdr:nvSpPr>
      <xdr:spPr>
        <a:xfrm>
          <a:off x="8399995" y="100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106839</xdr:rowOff>
    </xdr:from>
    <xdr:ext cx="599010" cy="259045"/>
    <xdr:sp macro="" textlink="">
      <xdr:nvSpPr>
        <xdr:cNvPr id="206" name="n_2aveValue【橋りょう・トンネル】&#10;一人当たり有形固定資産（償却資産）額"/>
        <xdr:cNvSpPr txBox="1"/>
      </xdr:nvSpPr>
      <xdr:spPr>
        <a:xfrm>
          <a:off x="7612595" y="96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07" name="n_3aveValue【橋りょう・トンネル】&#10;一人当たり有形固定資産（償却資産）額"/>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166713</xdr:rowOff>
    </xdr:from>
    <xdr:ext cx="599010" cy="259045"/>
    <xdr:sp macro="" textlink="">
      <xdr:nvSpPr>
        <xdr:cNvPr id="208" name="n_1mainValue【橋りょう・トンネル】&#10;一人当たり有形固定資産（償却資産）額"/>
        <xdr:cNvSpPr txBox="1"/>
      </xdr:nvSpPr>
      <xdr:spPr>
        <a:xfrm>
          <a:off x="8399995" y="97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0" name="正方形/長方形 209"/>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1" name="正方形/長方形 210"/>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2" name="正方形/長方形 211"/>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3" name="正方形/長方形 212"/>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31" name="直線コネクタ 230"/>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32" name="【公営住宅】&#10;有形固定資産減価償却率最小値テキスト"/>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3" name="直線コネクタ 232"/>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34" name="【公営住宅】&#10;有形固定資産減価償却率最大値テキスト"/>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35" name="直線コネクタ 234"/>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16</xdr:rowOff>
    </xdr:from>
    <xdr:ext cx="405111" cy="259045"/>
    <xdr:sp macro="" textlink="">
      <xdr:nvSpPr>
        <xdr:cNvPr id="236" name="【公営住宅】&#10;有形固定資産減価償却率平均値テキスト"/>
        <xdr:cNvSpPr txBox="1"/>
      </xdr:nvSpPr>
      <xdr:spPr>
        <a:xfrm>
          <a:off x="4229100" y="1370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37" name="フローチャート: 判断 236"/>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38" name="フローチャート: 判断 237"/>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39" name="フローチャート: 判断 238"/>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40" name="フローチャート: 判断 239"/>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116839</xdr:rowOff>
    </xdr:from>
    <xdr:to>
      <xdr:col>24</xdr:col>
      <xdr:colOff>114300</xdr:colOff>
      <xdr:row>79</xdr:row>
      <xdr:rowOff>46989</xdr:rowOff>
    </xdr:to>
    <xdr:sp macro="" textlink="">
      <xdr:nvSpPr>
        <xdr:cNvPr id="246" name="楕円 245"/>
        <xdr:cNvSpPr/>
      </xdr:nvSpPr>
      <xdr:spPr>
        <a:xfrm>
          <a:off x="4127500" y="13000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69866</xdr:rowOff>
    </xdr:from>
    <xdr:ext cx="405111" cy="259045"/>
    <xdr:sp macro="" textlink="">
      <xdr:nvSpPr>
        <xdr:cNvPr id="247" name="【公営住宅】&#10;有形固定資産減価償却率該当値テキスト"/>
        <xdr:cNvSpPr txBox="1"/>
      </xdr:nvSpPr>
      <xdr:spPr>
        <a:xfrm>
          <a:off x="4229100" y="1295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48" name="楕円 247"/>
        <xdr:cNvSpPr/>
      </xdr:nvSpPr>
      <xdr:spPr>
        <a:xfrm>
          <a:off x="3384550" y="13177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167639</xdr:rowOff>
    </xdr:from>
    <xdr:to>
      <xdr:col>24</xdr:col>
      <xdr:colOff>63500</xdr:colOff>
      <xdr:row>80</xdr:row>
      <xdr:rowOff>7620</xdr:rowOff>
    </xdr:to>
    <xdr:cxnSp macro="">
      <xdr:nvCxnSpPr>
        <xdr:cNvPr id="249" name="直線コネクタ 248"/>
        <xdr:cNvCxnSpPr/>
      </xdr:nvCxnSpPr>
      <xdr:spPr>
        <a:xfrm flipV="1">
          <a:off x="3429000" y="13051789"/>
          <a:ext cx="749300"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19066</xdr:rowOff>
    </xdr:from>
    <xdr:ext cx="405111" cy="259045"/>
    <xdr:sp macro="" textlink="">
      <xdr:nvSpPr>
        <xdr:cNvPr id="250" name="n_1aveValue【公営住宅】&#10;有形固定資産減価償却率"/>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158766</xdr:rowOff>
    </xdr:from>
    <xdr:ext cx="405111" cy="259045"/>
    <xdr:sp macro="" textlink="">
      <xdr:nvSpPr>
        <xdr:cNvPr id="251" name="n_2aveValue【公営住宅】&#10;有形固定資産減価償却率"/>
        <xdr:cNvSpPr txBox="1"/>
      </xdr:nvSpPr>
      <xdr:spPr>
        <a:xfrm>
          <a:off x="2439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52" name="n_3aveValue【公営住宅】&#10;有形固定資産減価償却率"/>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53" name="n_1mainValue【公営住宅】&#10;有形固定資産減価償却率"/>
        <xdr:cNvSpPr txBox="1"/>
      </xdr:nvSpPr>
      <xdr:spPr>
        <a:xfrm>
          <a:off x="3239144" y="1295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5" name="正方形/長方形 254"/>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6" name="正方形/長方形 255"/>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7" name="正方形/長方形 256"/>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8" name="正方形/長方形 257"/>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2" name="テキスト ボックス 261"/>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76" name="直線コネクタ 275"/>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77" name="【公営住宅】&#10;一人当たり面積最小値テキスト"/>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78" name="直線コネクタ 277"/>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79" name="【公営住宅】&#10;一人当たり面積最大値テキスト"/>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80" name="直線コネクタ 279"/>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17797</xdr:rowOff>
    </xdr:from>
    <xdr:ext cx="469744" cy="259045"/>
    <xdr:sp macro="" textlink="">
      <xdr:nvSpPr>
        <xdr:cNvPr id="281" name="【公営住宅】&#10;一人当たり面積平均値テキスト"/>
        <xdr:cNvSpPr txBox="1"/>
      </xdr:nvSpPr>
      <xdr:spPr>
        <a:xfrm>
          <a:off x="9480550" y="1356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82" name="フローチャート: 判断 281"/>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3" name="フローチャート: 判断 282"/>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84" name="フローチャート: 判断 283"/>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285" name="フローチャート: 判断 284"/>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17780</xdr:rowOff>
    </xdr:from>
    <xdr:to>
      <xdr:col>55</xdr:col>
      <xdr:colOff>50800</xdr:colOff>
      <xdr:row>85</xdr:row>
      <xdr:rowOff>119380</xdr:rowOff>
    </xdr:to>
    <xdr:sp macro="" textlink="">
      <xdr:nvSpPr>
        <xdr:cNvPr id="291" name="楕円 290"/>
        <xdr:cNvSpPr/>
      </xdr:nvSpPr>
      <xdr:spPr>
        <a:xfrm>
          <a:off x="9398000" y="14057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167657</xdr:rowOff>
    </xdr:from>
    <xdr:ext cx="469744" cy="259045"/>
    <xdr:sp macro="" textlink="">
      <xdr:nvSpPr>
        <xdr:cNvPr id="292" name="【公営住宅】&#10;一人当たり面積該当値テキスト"/>
        <xdr:cNvSpPr txBox="1"/>
      </xdr:nvSpPr>
      <xdr:spPr>
        <a:xfrm>
          <a:off x="948055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293" name="楕円 292"/>
        <xdr:cNvSpPr/>
      </xdr:nvSpPr>
      <xdr:spPr>
        <a:xfrm>
          <a:off x="8636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68580</xdr:rowOff>
    </xdr:from>
    <xdr:to>
      <xdr:col>55</xdr:col>
      <xdr:colOff>0</xdr:colOff>
      <xdr:row>85</xdr:row>
      <xdr:rowOff>76200</xdr:rowOff>
    </xdr:to>
    <xdr:cxnSp macro="">
      <xdr:nvCxnSpPr>
        <xdr:cNvPr id="294" name="直線コネクタ 293"/>
        <xdr:cNvCxnSpPr/>
      </xdr:nvCxnSpPr>
      <xdr:spPr>
        <a:xfrm flipV="1">
          <a:off x="8686800" y="1410843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295" name="n_1aveValue【公営住宅】&#10;一人当たり面積"/>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296" name="n_2aveValue【公営住宅】&#10;一人当たり面積"/>
        <xdr:cNvSpPr txBox="1"/>
      </xdr:nvSpPr>
      <xdr:spPr>
        <a:xfrm>
          <a:off x="767722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297" name="n_3aveValue【公営住宅】&#10;一人当たり面積"/>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298" name="n_1mainValue【公営住宅】&#10;一人当たり面積"/>
        <xdr:cNvSpPr txBox="1"/>
      </xdr:nvSpPr>
      <xdr:spPr>
        <a:xfrm>
          <a:off x="8458277" y="141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0" name="正方形/長方形 29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1" name="正方形/長方形 30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2" name="正方形/長方形 30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3" name="正方形/長方形 30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7" name="テキスト ボックス 306"/>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9" name="テキスト ボックス 308"/>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19" name="テキスト ボックス 318"/>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1" name="テキスト ボックス 320"/>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23" name="直線コネクタ 322"/>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24" name="【港湾・漁港】&#10;有形固定資産減価償却率最小値テキスト"/>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25" name="直線コネクタ 324"/>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26" name="【港湾・漁港】&#10;有形固定資産減価償却率最大値テキスト"/>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27" name="直線コネクタ 326"/>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20519</xdr:rowOff>
    </xdr:from>
    <xdr:ext cx="405111" cy="259045"/>
    <xdr:sp macro="" textlink="">
      <xdr:nvSpPr>
        <xdr:cNvPr id="328" name="【港湾・漁港】&#10;有形固定資産減価償却率平均値テキスト"/>
        <xdr:cNvSpPr txBox="1"/>
      </xdr:nvSpPr>
      <xdr:spPr>
        <a:xfrm>
          <a:off x="4229100" y="1693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29" name="フローチャート: 判断 328"/>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30" name="フローチャート: 判断 329"/>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31" name="フローチャート: 判断 330"/>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37" name="楕円 336"/>
        <xdr:cNvSpPr/>
      </xdr:nvSpPr>
      <xdr:spPr>
        <a:xfrm>
          <a:off x="4127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72407</xdr:rowOff>
    </xdr:from>
    <xdr:ext cx="405111" cy="259045"/>
    <xdr:sp macro="" textlink="">
      <xdr:nvSpPr>
        <xdr:cNvPr id="338" name="【港湾・漁港】&#10;有形固定資産減価償却率該当値テキスト"/>
        <xdr:cNvSpPr txBox="1"/>
      </xdr:nvSpPr>
      <xdr:spPr>
        <a:xfrm>
          <a:off x="4229100"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39" name="楕円 338"/>
        <xdr:cNvSpPr/>
      </xdr:nvSpPr>
      <xdr:spPr>
        <a:xfrm>
          <a:off x="3384550" y="17536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156211</xdr:rowOff>
    </xdr:to>
    <xdr:cxnSp macro="">
      <xdr:nvCxnSpPr>
        <xdr:cNvPr id="340" name="直線コネクタ 339"/>
        <xdr:cNvCxnSpPr/>
      </xdr:nvCxnSpPr>
      <xdr:spPr>
        <a:xfrm flipV="1">
          <a:off x="3429000" y="17404080"/>
          <a:ext cx="7493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12898</xdr:rowOff>
    </xdr:from>
    <xdr:ext cx="405111" cy="259045"/>
    <xdr:sp macro="" textlink="">
      <xdr:nvSpPr>
        <xdr:cNvPr id="341" name="n_1aveValue【港湾・漁港】&#10;有形固定資産減価償却率"/>
        <xdr:cNvSpPr txBox="1"/>
      </xdr:nvSpPr>
      <xdr:spPr>
        <a:xfrm>
          <a:off x="32391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342" name="n_2aveValue【港湾・漁港】&#10;有形固定資産減価償却率"/>
        <xdr:cNvSpPr txBox="1"/>
      </xdr:nvSpPr>
      <xdr:spPr>
        <a:xfrm>
          <a:off x="2439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343" name="n_1mainValue【港湾・漁港】&#10;有形固定資産減価償却率"/>
        <xdr:cNvSpPr txBox="1"/>
      </xdr:nvSpPr>
      <xdr:spPr>
        <a:xfrm>
          <a:off x="32391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5" name="正方形/長方形 344"/>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6" name="正方形/長方形 345"/>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7" name="正方形/長方形 346"/>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8" name="正方形/長方形 347"/>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2" name="直線コネクタ 351"/>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3" name="テキスト ボックス 352"/>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4" name="直線コネクタ 353"/>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5" name="テキスト ボックス 354"/>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6" name="直線コネクタ 355"/>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7" name="テキスト ボックス 356"/>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8" name="直線コネクタ 357"/>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59" name="テキスト ボックス 358"/>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0" name="直線コネクタ 359"/>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61" name="テキスト ボックス 360"/>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2" name="直線コネクタ 361"/>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3" name="テキスト ボックス 362"/>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5" name="テキスト ボックス 364"/>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67" name="直線コネクタ 366"/>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68" name="【港湾・漁港】&#10;一人当たり有形固定資産（償却資産）額最小値テキスト"/>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69" name="直線コネクタ 368"/>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70" name="【港湾・漁港】&#10;一人当たり有形固定資産（償却資産）額最大値テキスト"/>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71" name="直線コネクタ 370"/>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68831</xdr:rowOff>
    </xdr:from>
    <xdr:ext cx="599010" cy="259045"/>
    <xdr:sp macro="" textlink="">
      <xdr:nvSpPr>
        <xdr:cNvPr id="372" name="【港湾・漁港】&#10;一人当たり有形固定資産（償却資産）額平均値テキスト"/>
        <xdr:cNvSpPr txBox="1"/>
      </xdr:nvSpPr>
      <xdr:spPr>
        <a:xfrm>
          <a:off x="9480550" y="17328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73" name="フローチャート: 判断 372"/>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74" name="フローチャート: 判断 373"/>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75" name="フローチャート: 判断 374"/>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17878</xdr:rowOff>
    </xdr:from>
    <xdr:to>
      <xdr:col>55</xdr:col>
      <xdr:colOff>50800</xdr:colOff>
      <xdr:row>106</xdr:row>
      <xdr:rowOff>119478</xdr:rowOff>
    </xdr:to>
    <xdr:sp macro="" textlink="">
      <xdr:nvSpPr>
        <xdr:cNvPr id="381" name="楕円 380"/>
        <xdr:cNvSpPr/>
      </xdr:nvSpPr>
      <xdr:spPr>
        <a:xfrm>
          <a:off x="9398000" y="176200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167755</xdr:rowOff>
    </xdr:from>
    <xdr:ext cx="599010" cy="259045"/>
    <xdr:sp macro="" textlink="">
      <xdr:nvSpPr>
        <xdr:cNvPr id="382" name="【港湾・漁港】&#10;一人当たり有形固定資産（償却資産）額該当値テキスト"/>
        <xdr:cNvSpPr txBox="1"/>
      </xdr:nvSpPr>
      <xdr:spPr>
        <a:xfrm>
          <a:off x="9480550" y="1759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11823</xdr:rowOff>
    </xdr:from>
    <xdr:to>
      <xdr:col>50</xdr:col>
      <xdr:colOff>165100</xdr:colOff>
      <xdr:row>106</xdr:row>
      <xdr:rowOff>113423</xdr:rowOff>
    </xdr:to>
    <xdr:sp macro="" textlink="">
      <xdr:nvSpPr>
        <xdr:cNvPr id="383" name="楕円 382"/>
        <xdr:cNvSpPr/>
      </xdr:nvSpPr>
      <xdr:spPr>
        <a:xfrm>
          <a:off x="8636000" y="17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62623</xdr:rowOff>
    </xdr:from>
    <xdr:to>
      <xdr:col>55</xdr:col>
      <xdr:colOff>0</xdr:colOff>
      <xdr:row>106</xdr:row>
      <xdr:rowOff>68678</xdr:rowOff>
    </xdr:to>
    <xdr:cxnSp macro="">
      <xdr:nvCxnSpPr>
        <xdr:cNvPr id="384" name="直線コネクタ 383"/>
        <xdr:cNvCxnSpPr/>
      </xdr:nvCxnSpPr>
      <xdr:spPr>
        <a:xfrm>
          <a:off x="8686800" y="17664823"/>
          <a:ext cx="742950" cy="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23779</xdr:rowOff>
    </xdr:from>
    <xdr:ext cx="599010" cy="259045"/>
    <xdr:sp macro="" textlink="">
      <xdr:nvSpPr>
        <xdr:cNvPr id="385" name="n_1aveValue【港湾・漁港】&#10;一人当たり有形固定資産（償却資産）額"/>
        <xdr:cNvSpPr txBox="1"/>
      </xdr:nvSpPr>
      <xdr:spPr>
        <a:xfrm>
          <a:off x="8399995" y="172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31844</xdr:rowOff>
    </xdr:from>
    <xdr:ext cx="599010" cy="259045"/>
    <xdr:sp macro="" textlink="">
      <xdr:nvSpPr>
        <xdr:cNvPr id="386" name="n_2aveValue【港湾・漁港】&#10;一人当たり有形固定資産（償却資産）額"/>
        <xdr:cNvSpPr txBox="1"/>
      </xdr:nvSpPr>
      <xdr:spPr>
        <a:xfrm>
          <a:off x="7612595" y="172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104550</xdr:rowOff>
    </xdr:from>
    <xdr:ext cx="599010" cy="259045"/>
    <xdr:sp macro="" textlink="">
      <xdr:nvSpPr>
        <xdr:cNvPr id="387" name="n_1mainValue【港湾・漁港】&#10;一人当たり有形固定資産（償却資産）額"/>
        <xdr:cNvSpPr txBox="1"/>
      </xdr:nvSpPr>
      <xdr:spPr>
        <a:xfrm>
          <a:off x="8399995" y="177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9" name="正方形/長方形 388"/>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0" name="正方形/長方形 389"/>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1" name="正方形/長方形 390"/>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2" name="正方形/長方形 391"/>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7" name="テキスト ボックス 396"/>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09" name="直線コネクタ 408"/>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10" name="【空港】&#10;有形固定資産減価償却率最小値テキスト"/>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11" name="直線コネクタ 410"/>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12" name="【空港】&#10;有形固定資産減価償却率最大値テキスト"/>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13" name="直線コネクタ 412"/>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144797</xdr:rowOff>
    </xdr:from>
    <xdr:ext cx="405111" cy="259045"/>
    <xdr:sp macro="" textlink="">
      <xdr:nvSpPr>
        <xdr:cNvPr id="414" name="【空港】&#10;有形固定資産減価償却率平均値テキスト"/>
        <xdr:cNvSpPr txBox="1"/>
      </xdr:nvSpPr>
      <xdr:spPr>
        <a:xfrm>
          <a:off x="14744700" y="576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15" name="フローチャート: 判断 414"/>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16" name="フローチャート: 判断 415"/>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17" name="フローチャート: 判断 416"/>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73025</xdr:rowOff>
    </xdr:from>
    <xdr:to>
      <xdr:col>85</xdr:col>
      <xdr:colOff>177800</xdr:colOff>
      <xdr:row>33</xdr:row>
      <xdr:rowOff>3175</xdr:rowOff>
    </xdr:to>
    <xdr:sp macro="" textlink="">
      <xdr:nvSpPr>
        <xdr:cNvPr id="423" name="楕円 422"/>
        <xdr:cNvSpPr/>
      </xdr:nvSpPr>
      <xdr:spPr>
        <a:xfrm>
          <a:off x="14649450" y="536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26052</xdr:rowOff>
    </xdr:from>
    <xdr:ext cx="405111" cy="259045"/>
    <xdr:sp macro="" textlink="">
      <xdr:nvSpPr>
        <xdr:cNvPr id="424" name="【空港】&#10;有形固定資産減価償却率該当値テキスト"/>
        <xdr:cNvSpPr txBox="1"/>
      </xdr:nvSpPr>
      <xdr:spPr>
        <a:xfrm>
          <a:off x="14744700"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74930</xdr:rowOff>
    </xdr:from>
    <xdr:to>
      <xdr:col>81</xdr:col>
      <xdr:colOff>101600</xdr:colOff>
      <xdr:row>33</xdr:row>
      <xdr:rowOff>5080</xdr:rowOff>
    </xdr:to>
    <xdr:sp macro="" textlink="">
      <xdr:nvSpPr>
        <xdr:cNvPr id="425" name="楕円 424"/>
        <xdr:cNvSpPr/>
      </xdr:nvSpPr>
      <xdr:spPr>
        <a:xfrm>
          <a:off x="13887450" y="5364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123825</xdr:rowOff>
    </xdr:from>
    <xdr:to>
      <xdr:col>85</xdr:col>
      <xdr:colOff>127000</xdr:colOff>
      <xdr:row>32</xdr:row>
      <xdr:rowOff>125730</xdr:rowOff>
    </xdr:to>
    <xdr:cxnSp macro="">
      <xdr:nvCxnSpPr>
        <xdr:cNvPr id="426" name="直線コネクタ 425"/>
        <xdr:cNvCxnSpPr/>
      </xdr:nvCxnSpPr>
      <xdr:spPr>
        <a:xfrm flipV="1">
          <a:off x="13938250" y="5413375"/>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121937</xdr:rowOff>
    </xdr:from>
    <xdr:ext cx="405111" cy="259045"/>
    <xdr:sp macro="" textlink="">
      <xdr:nvSpPr>
        <xdr:cNvPr id="427" name="n_1aveValue【空港】&#10;有形固定資産減価償却率"/>
        <xdr:cNvSpPr txBox="1"/>
      </xdr:nvSpPr>
      <xdr:spPr>
        <a:xfrm>
          <a:off x="137420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28" name="n_2aveValue【空港】&#10;有形固定資産減価償却率"/>
        <xdr:cNvSpPr txBox="1"/>
      </xdr:nvSpPr>
      <xdr:spPr>
        <a:xfrm>
          <a:off x="129609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21607</xdr:rowOff>
    </xdr:from>
    <xdr:ext cx="405111" cy="259045"/>
    <xdr:sp macro="" textlink="">
      <xdr:nvSpPr>
        <xdr:cNvPr id="429" name="n_1mainValue【空港】&#10;有形固定資産減価償却率"/>
        <xdr:cNvSpPr txBox="1"/>
      </xdr:nvSpPr>
      <xdr:spPr>
        <a:xfrm>
          <a:off x="13742044" y="51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1" name="正方形/長方形 43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2" name="正方形/長方形 43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3" name="正方形/長方形 43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4" name="正方形/長方形 43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41" name="テキスト ボックス 440"/>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43" name="テキスト ボックス 442"/>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45" name="テキスト ボックス 444"/>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47" name="テキスト ボックス 446"/>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49" name="直線コネクタ 448"/>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50" name="【空港】&#10;一人当たり有形固定資産（償却資産）額最小値テキスト"/>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51" name="直線コネクタ 450"/>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52" name="【空港】&#10;一人当たり有形固定資産（償却資産）額最大値テキスト"/>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53" name="直線コネクタ 452"/>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89872</xdr:rowOff>
    </xdr:from>
    <xdr:ext cx="534377" cy="259045"/>
    <xdr:sp macro="" textlink="">
      <xdr:nvSpPr>
        <xdr:cNvPr id="454" name="【空港】&#10;一人当たり有形固定資産（償却資産）額平均値テキスト"/>
        <xdr:cNvSpPr txBox="1"/>
      </xdr:nvSpPr>
      <xdr:spPr>
        <a:xfrm>
          <a:off x="20002500" y="6370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55" name="フローチャート: 判断 454"/>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56" name="フローチャート: 判断 455"/>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57" name="フローチャート: 判断 456"/>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6975</xdr:rowOff>
    </xdr:from>
    <xdr:to>
      <xdr:col>116</xdr:col>
      <xdr:colOff>114300</xdr:colOff>
      <xdr:row>38</xdr:row>
      <xdr:rowOff>108575</xdr:rowOff>
    </xdr:to>
    <xdr:sp macro="" textlink="">
      <xdr:nvSpPr>
        <xdr:cNvPr id="463" name="楕円 462"/>
        <xdr:cNvSpPr/>
      </xdr:nvSpPr>
      <xdr:spPr>
        <a:xfrm>
          <a:off x="19900900" y="6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29852</xdr:rowOff>
    </xdr:from>
    <xdr:ext cx="534377" cy="259045"/>
    <xdr:sp macro="" textlink="">
      <xdr:nvSpPr>
        <xdr:cNvPr id="464" name="【空港】&#10;一人当たり有形固定資産（償却資産）額該当値テキスト"/>
        <xdr:cNvSpPr txBox="1"/>
      </xdr:nvSpPr>
      <xdr:spPr>
        <a:xfrm>
          <a:off x="20002500" y="614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23206</xdr:rowOff>
    </xdr:from>
    <xdr:to>
      <xdr:col>112</xdr:col>
      <xdr:colOff>38100</xdr:colOff>
      <xdr:row>38</xdr:row>
      <xdr:rowOff>124806</xdr:rowOff>
    </xdr:to>
    <xdr:sp macro="" textlink="">
      <xdr:nvSpPr>
        <xdr:cNvPr id="465" name="楕円 464"/>
        <xdr:cNvSpPr/>
      </xdr:nvSpPr>
      <xdr:spPr>
        <a:xfrm>
          <a:off x="19157950" y="63033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57775</xdr:rowOff>
    </xdr:from>
    <xdr:to>
      <xdr:col>116</xdr:col>
      <xdr:colOff>63500</xdr:colOff>
      <xdr:row>38</xdr:row>
      <xdr:rowOff>74006</xdr:rowOff>
    </xdr:to>
    <xdr:cxnSp macro="">
      <xdr:nvCxnSpPr>
        <xdr:cNvPr id="466" name="直線コネクタ 465"/>
        <xdr:cNvCxnSpPr/>
      </xdr:nvCxnSpPr>
      <xdr:spPr>
        <a:xfrm flipV="1">
          <a:off x="19202400" y="6337925"/>
          <a:ext cx="7493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69710</xdr:rowOff>
    </xdr:from>
    <xdr:ext cx="469744" cy="259045"/>
    <xdr:sp macro="" textlink="">
      <xdr:nvSpPr>
        <xdr:cNvPr id="467" name="n_1aveValue【空港】&#10;一人当たり有形固定資産（償却資産）額"/>
        <xdr:cNvSpPr txBox="1"/>
      </xdr:nvSpPr>
      <xdr:spPr>
        <a:xfrm>
          <a:off x="18980228" y="651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468" name="n_2aveValue【空港】&#10;一人当たり有形固定資産（償却資産）額"/>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141333</xdr:rowOff>
    </xdr:from>
    <xdr:ext cx="534377" cy="259045"/>
    <xdr:sp macro="" textlink="">
      <xdr:nvSpPr>
        <xdr:cNvPr id="469" name="n_1mainValue【空港】&#10;一人当たり有形固定資産（償却資産）額"/>
        <xdr:cNvSpPr txBox="1"/>
      </xdr:nvSpPr>
      <xdr:spPr>
        <a:xfrm>
          <a:off x="18947911" y="60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71" name="正方形/長方形 470"/>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72" name="正方形/長方形 471"/>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3" name="正方形/長方形 472"/>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4" name="正方形/長方形 473"/>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492" name="直線コネクタ 491"/>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493" name="【学校施設】&#10;有形固定資産減価償却率最小値テキスト"/>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94" name="直線コネクタ 493"/>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495" name="【学校施設】&#10;有形固定資産減価償却率最大値テキスト"/>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496" name="直線コネクタ 495"/>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128287</xdr:rowOff>
    </xdr:from>
    <xdr:ext cx="405111" cy="259045"/>
    <xdr:sp macro="" textlink="">
      <xdr:nvSpPr>
        <xdr:cNvPr id="497" name="【学校施設】&#10;有形固定資産減価償却率平均値テキスト"/>
        <xdr:cNvSpPr txBox="1"/>
      </xdr:nvSpPr>
      <xdr:spPr>
        <a:xfrm>
          <a:off x="147447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498" name="フローチャート: 判断 497"/>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99" name="フローチャート: 判断 498"/>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00" name="フローチャート: 判断 499"/>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01" name="フローチャート: 判断 500"/>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07" name="楕円 506"/>
        <xdr:cNvSpPr/>
      </xdr:nvSpPr>
      <xdr:spPr>
        <a:xfrm>
          <a:off x="14649450" y="9952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19067</xdr:rowOff>
    </xdr:from>
    <xdr:ext cx="405111" cy="259045"/>
    <xdr:sp macro="" textlink="">
      <xdr:nvSpPr>
        <xdr:cNvPr id="508" name="【学校施設】&#10;有形固定資産減価償却率該当値テキスト"/>
        <xdr:cNvSpPr txBox="1"/>
      </xdr:nvSpPr>
      <xdr:spPr>
        <a:xfrm>
          <a:off x="147447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09" name="楕円 508"/>
        <xdr:cNvSpPr/>
      </xdr:nvSpPr>
      <xdr:spPr>
        <a:xfrm>
          <a:off x="13887450" y="10025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163830</xdr:rowOff>
    </xdr:to>
    <xdr:cxnSp macro="">
      <xdr:nvCxnSpPr>
        <xdr:cNvPr id="510" name="直線コネクタ 509"/>
        <xdr:cNvCxnSpPr/>
      </xdr:nvCxnSpPr>
      <xdr:spPr>
        <a:xfrm flipV="1">
          <a:off x="13938250" y="1000379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11" name="n_1aveValue【学校施設】&#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12" name="n_2aveValue【学校施設】&#10;有形固定資産減価償却率"/>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13"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14" name="n_1mainValue【学校施設】&#10;有形固定資産減価償却率"/>
        <xdr:cNvSpPr txBox="1"/>
      </xdr:nvSpPr>
      <xdr:spPr>
        <a:xfrm>
          <a:off x="1374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6" name="正方形/長方形 515"/>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7" name="正方形/長方形 516"/>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8" name="正方形/長方形 517"/>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9" name="正方形/長方形 518"/>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37" name="直線コネクタ 536"/>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38" name="【学校施設】&#10;一人当たり面積最小値テキスト"/>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39" name="直線コネクタ 538"/>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40" name="【学校施設】&#10;一人当たり面積最大値テキスト"/>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41" name="直線コネクタ 540"/>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166387</xdr:rowOff>
    </xdr:from>
    <xdr:ext cx="469744" cy="259045"/>
    <xdr:sp macro="" textlink="">
      <xdr:nvSpPr>
        <xdr:cNvPr id="542" name="【学校施設】&#10;一人当たり面積平均値テキスト"/>
        <xdr:cNvSpPr txBox="1"/>
      </xdr:nvSpPr>
      <xdr:spPr>
        <a:xfrm>
          <a:off x="200025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43" name="フローチャート: 判断 542"/>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44" name="フローチャート: 判断 543"/>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45" name="フローチャート: 判断 544"/>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46" name="フローチャート: 判断 545"/>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52" name="楕円 551"/>
        <xdr:cNvSpPr/>
      </xdr:nvSpPr>
      <xdr:spPr>
        <a:xfrm>
          <a:off x="1990090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133367</xdr:rowOff>
    </xdr:from>
    <xdr:ext cx="469744" cy="259045"/>
    <xdr:sp macro="" textlink="">
      <xdr:nvSpPr>
        <xdr:cNvPr id="553" name="【学校施設】&#10;一人当たり面積該当値テキスト"/>
        <xdr:cNvSpPr txBox="1"/>
      </xdr:nvSpPr>
      <xdr:spPr>
        <a:xfrm>
          <a:off x="20002500"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54" name="楕円 553"/>
        <xdr:cNvSpPr/>
      </xdr:nvSpPr>
      <xdr:spPr>
        <a:xfrm>
          <a:off x="19157950" y="1008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57150</xdr:rowOff>
    </xdr:to>
    <xdr:cxnSp macro="">
      <xdr:nvCxnSpPr>
        <xdr:cNvPr id="555" name="直線コネクタ 554"/>
        <xdr:cNvCxnSpPr/>
      </xdr:nvCxnSpPr>
      <xdr:spPr>
        <a:xfrm flipV="1">
          <a:off x="19202400" y="1011174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109237</xdr:rowOff>
    </xdr:from>
    <xdr:ext cx="469744" cy="259045"/>
    <xdr:sp macro="" textlink="">
      <xdr:nvSpPr>
        <xdr:cNvPr id="556" name="n_1aveValue【学校施設】&#10;一人当たり面積"/>
        <xdr:cNvSpPr txBox="1"/>
      </xdr:nvSpPr>
      <xdr:spPr>
        <a:xfrm>
          <a:off x="189802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557" name="n_2aveValue【学校施設】&#10;一人当たり面積"/>
        <xdr:cNvSpPr txBox="1"/>
      </xdr:nvSpPr>
      <xdr:spPr>
        <a:xfrm>
          <a:off x="18180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58" name="n_3aveValue【学校施設】&#10;一人当たり面積"/>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559" name="n_1mainValue【学校施設】&#10;一人当たり面積"/>
        <xdr:cNvSpPr txBox="1"/>
      </xdr:nvSpPr>
      <xdr:spPr>
        <a:xfrm>
          <a:off x="189802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61" name="正方形/長方形 560"/>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62" name="正方形/長方形 561"/>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63" name="正方形/長方形 562"/>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64" name="正方形/長方形 563"/>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583" name="直線コネクタ 582"/>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584" name="【図書館】&#10;有形固定資産減価償却率最小値テキスト"/>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85" name="直線コネクタ 584"/>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586" name="【図書館】&#10;有形固定資産減価償却率最大値テキスト"/>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587" name="直線コネクタ 586"/>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588" name="【図書館】&#10;有形固定資産減価償却率平均値テキスト"/>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89" name="フローチャート: 判断 588"/>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590" name="フローチャート: 判断 589"/>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91" name="フローチャート: 判断 590"/>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592" name="フローチャート: 判断 591"/>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598" name="楕円 597"/>
        <xdr:cNvSpPr/>
      </xdr:nvSpPr>
      <xdr:spPr>
        <a:xfrm>
          <a:off x="14649450" y="135349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6911</xdr:rowOff>
    </xdr:from>
    <xdr:ext cx="405111" cy="259045"/>
    <xdr:sp macro="" textlink="">
      <xdr:nvSpPr>
        <xdr:cNvPr id="599" name="【図書館】&#10;有形固定資産減価償却率該当値テキスト"/>
        <xdr:cNvSpPr txBox="1"/>
      </xdr:nvSpPr>
      <xdr:spPr>
        <a:xfrm>
          <a:off x="14744700" y="1338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600" name="楕円 599"/>
        <xdr:cNvSpPr/>
      </xdr:nvSpPr>
      <xdr:spPr>
        <a:xfrm>
          <a:off x="1388745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67492</xdr:rowOff>
    </xdr:to>
    <xdr:cxnSp macro="">
      <xdr:nvCxnSpPr>
        <xdr:cNvPr id="601" name="直線コネクタ 600"/>
        <xdr:cNvCxnSpPr/>
      </xdr:nvCxnSpPr>
      <xdr:spPr>
        <a:xfrm flipV="1">
          <a:off x="13938250" y="13579384"/>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103795</xdr:rowOff>
    </xdr:from>
    <xdr:ext cx="405111" cy="259045"/>
    <xdr:sp macro="" textlink="">
      <xdr:nvSpPr>
        <xdr:cNvPr id="602" name="n_1aveValue【図書館】&#10;有形固定資産減価償却率"/>
        <xdr:cNvSpPr txBox="1"/>
      </xdr:nvSpPr>
      <xdr:spPr>
        <a:xfrm>
          <a:off x="13742044" y="1331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03" name="n_2aveValue【図書館】&#10;有形固定資産減価償却率"/>
        <xdr:cNvSpPr txBox="1"/>
      </xdr:nvSpPr>
      <xdr:spPr>
        <a:xfrm>
          <a:off x="12960994" y="13395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04" name="n_3aveValue【図書館】&#10;有形固定資産減価償却率"/>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109419</xdr:rowOff>
    </xdr:from>
    <xdr:ext cx="405111" cy="259045"/>
    <xdr:sp macro="" textlink="">
      <xdr:nvSpPr>
        <xdr:cNvPr id="605" name="n_1mainValue【図書館】&#10;有形固定資産減価償却率"/>
        <xdr:cNvSpPr txBox="1"/>
      </xdr:nvSpPr>
      <xdr:spPr>
        <a:xfrm>
          <a:off x="13742044" y="1365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7" name="正方形/長方形 60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8" name="正方形/長方形 60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9" name="正方形/長方形 60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10" name="正方形/長方形 60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4" name="テキスト ボックス 613"/>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15" name="直線コネクタ 614"/>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6" name="テキスト ボックス 615"/>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7" name="直線コネクタ 616"/>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8" name="テキスト ボックス 617"/>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9" name="直線コネクタ 618"/>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0" name="テキスト ボックス 619"/>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1" name="直線コネクタ 620"/>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2" name="テキスト ボックス 621"/>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26" name="直線コネクタ 625"/>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27" name="【図書館】&#10;一人当たり面積最小値テキスト"/>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28" name="直線コネクタ 627"/>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29" name="【図書館】&#10;一人当たり面積最大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0" name="直線コネクタ 629"/>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631" name="【図書館】&#10;一人当たり面積平均値テキスト"/>
        <xdr:cNvSpPr txBox="1"/>
      </xdr:nvSpPr>
      <xdr:spPr>
        <a:xfrm>
          <a:off x="20002500" y="13526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32" name="フローチャート: 判断 631"/>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33" name="フローチャート: 判断 632"/>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34" name="フローチャート: 判断 633"/>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35" name="フローチャート: 判断 634"/>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41" name="楕円 640"/>
        <xdr:cNvSpPr/>
      </xdr:nvSpPr>
      <xdr:spPr>
        <a:xfrm>
          <a:off x="199009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34307</xdr:rowOff>
    </xdr:from>
    <xdr:ext cx="469744" cy="259045"/>
    <xdr:sp macro="" textlink="">
      <xdr:nvSpPr>
        <xdr:cNvPr id="642" name="【図書館】&#10;一人当たり面積該当値テキスト"/>
        <xdr:cNvSpPr txBox="1"/>
      </xdr:nvSpPr>
      <xdr:spPr>
        <a:xfrm>
          <a:off x="200025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43" name="楕円 642"/>
        <xdr:cNvSpPr/>
      </xdr:nvSpPr>
      <xdr:spPr>
        <a:xfrm>
          <a:off x="19157950" y="1393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44" name="直線コネクタ 643"/>
        <xdr:cNvCxnSpPr/>
      </xdr:nvCxnSpPr>
      <xdr:spPr>
        <a:xfrm>
          <a:off x="19202400" y="139814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45" name="n_1aveValue【図書館】&#10;一人当たり面積"/>
        <xdr:cNvSpPr txBox="1"/>
      </xdr:nvSpPr>
      <xdr:spPr>
        <a:xfrm>
          <a:off x="189802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46" name="n_2aveValue【図書館】&#10;一人当たり面積"/>
        <xdr:cNvSpPr txBox="1"/>
      </xdr:nvSpPr>
      <xdr:spPr>
        <a:xfrm>
          <a:off x="181801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47" name="n_3aveValue【図書館】&#10;一人当たり面積"/>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48" name="n_1mainValue【図書館】&#10;一人当たり面積"/>
        <xdr:cNvSpPr txBox="1"/>
      </xdr:nvSpPr>
      <xdr:spPr>
        <a:xfrm>
          <a:off x="189802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50" name="正方形/長方形 649"/>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51" name="正方形/長方形 650"/>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52" name="正方形/長方形 651"/>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53" name="正方形/長方形 652"/>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7" name="テキスト ボックス 656"/>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8" name="直線コネクタ 65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9" name="テキスト ボックス 658"/>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0" name="直線コネクタ 65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1" name="テキスト ボックス 66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2" name="直線コネクタ 66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3" name="テキスト ボックス 66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4" name="直線コネクタ 66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5" name="テキスト ボックス 66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669" name="直線コネクタ 668"/>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670" name="【博物館】&#10;有形固定資産減価償却率最小値テキスト"/>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671" name="直線コネクタ 670"/>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672" name="【博物館】&#10;有形固定資産減価償却率最大値テキスト"/>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673" name="直線コネクタ 672"/>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18559</xdr:rowOff>
    </xdr:from>
    <xdr:ext cx="405111" cy="259045"/>
    <xdr:sp macro="" textlink="">
      <xdr:nvSpPr>
        <xdr:cNvPr id="674" name="【博物館】&#10;有形固定資産減価償却率平均値テキスト"/>
        <xdr:cNvSpPr txBox="1"/>
      </xdr:nvSpPr>
      <xdr:spPr>
        <a:xfrm>
          <a:off x="14744700" y="1727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75" name="フローチャート: 判断 674"/>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676" name="フローチャート: 判断 675"/>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677" name="フローチャート: 判断 676"/>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678" name="フローチャート: 判断 677"/>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11685</xdr:rowOff>
    </xdr:from>
    <xdr:to>
      <xdr:col>85</xdr:col>
      <xdr:colOff>177800</xdr:colOff>
      <xdr:row>105</xdr:row>
      <xdr:rowOff>113285</xdr:rowOff>
    </xdr:to>
    <xdr:sp macro="" textlink="">
      <xdr:nvSpPr>
        <xdr:cNvPr id="684" name="楕円 683"/>
        <xdr:cNvSpPr/>
      </xdr:nvSpPr>
      <xdr:spPr>
        <a:xfrm>
          <a:off x="14649450" y="174424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161562</xdr:rowOff>
    </xdr:from>
    <xdr:ext cx="405111" cy="259045"/>
    <xdr:sp macro="" textlink="">
      <xdr:nvSpPr>
        <xdr:cNvPr id="685" name="【博物館】&#10;有形固定資産減価償却率該当値テキスト"/>
        <xdr:cNvSpPr txBox="1"/>
      </xdr:nvSpPr>
      <xdr:spPr>
        <a:xfrm>
          <a:off x="14744700" y="1742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73406</xdr:rowOff>
    </xdr:from>
    <xdr:to>
      <xdr:col>81</xdr:col>
      <xdr:colOff>101600</xdr:colOff>
      <xdr:row>106</xdr:row>
      <xdr:rowOff>3556</xdr:rowOff>
    </xdr:to>
    <xdr:sp macro="" textlink="">
      <xdr:nvSpPr>
        <xdr:cNvPr id="686" name="楕円 685"/>
        <xdr:cNvSpPr/>
      </xdr:nvSpPr>
      <xdr:spPr>
        <a:xfrm>
          <a:off x="1388745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62485</xdr:rowOff>
    </xdr:from>
    <xdr:to>
      <xdr:col>85</xdr:col>
      <xdr:colOff>127000</xdr:colOff>
      <xdr:row>105</xdr:row>
      <xdr:rowOff>124206</xdr:rowOff>
    </xdr:to>
    <xdr:cxnSp macro="">
      <xdr:nvCxnSpPr>
        <xdr:cNvPr id="687" name="直線コネクタ 686"/>
        <xdr:cNvCxnSpPr/>
      </xdr:nvCxnSpPr>
      <xdr:spPr>
        <a:xfrm flipV="1">
          <a:off x="13938250" y="17493235"/>
          <a:ext cx="762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125240</xdr:rowOff>
    </xdr:from>
    <xdr:ext cx="405111" cy="259045"/>
    <xdr:sp macro="" textlink="">
      <xdr:nvSpPr>
        <xdr:cNvPr id="688" name="n_1aveValue【博物館】&#10;有形固定資産減価償却率"/>
        <xdr:cNvSpPr txBox="1"/>
      </xdr:nvSpPr>
      <xdr:spPr>
        <a:xfrm>
          <a:off x="1374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159529</xdr:rowOff>
    </xdr:from>
    <xdr:ext cx="405111" cy="259045"/>
    <xdr:sp macro="" textlink="">
      <xdr:nvSpPr>
        <xdr:cNvPr id="689" name="n_2aveValue【博物館】&#10;有形固定資産減価償却率"/>
        <xdr:cNvSpPr txBox="1"/>
      </xdr:nvSpPr>
      <xdr:spPr>
        <a:xfrm>
          <a:off x="1296099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690" name="n_3aveValue【博物館】&#10;有形固定資産減価償却率"/>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166133</xdr:rowOff>
    </xdr:from>
    <xdr:ext cx="405111" cy="259045"/>
    <xdr:sp macro="" textlink="">
      <xdr:nvSpPr>
        <xdr:cNvPr id="691" name="n_1mainValue【博物館】&#10;有形固定資産減価償却率"/>
        <xdr:cNvSpPr txBox="1"/>
      </xdr:nvSpPr>
      <xdr:spPr>
        <a:xfrm>
          <a:off x="13742044" y="1759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93" name="正方形/長方形 692"/>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94" name="正方形/長方形 693"/>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95" name="正方形/長方形 694"/>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96" name="正方形/長方形 695"/>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0" name="テキスト ボックス 699"/>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14" name="直線コネクタ 713"/>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15" name="【博物館】&#10;一人当たり面積最小値テキスト"/>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16" name="直線コネクタ 715"/>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17" name="【博物館】&#10;一人当たり面積最大値テキスト"/>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18" name="直線コネクタ 717"/>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719" name="【博物館】&#10;一人当たり面積平均値テキスト"/>
        <xdr:cNvSpPr txBox="1"/>
      </xdr:nvSpPr>
      <xdr:spPr>
        <a:xfrm>
          <a:off x="20002500" y="1728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20" name="フローチャート: 判断 719"/>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21" name="フローチャート: 判断 720"/>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22" name="フローチャート: 判断 721"/>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23" name="フローチャート: 判断 722"/>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29" name="楕円 728"/>
        <xdr:cNvSpPr/>
      </xdr:nvSpPr>
      <xdr:spPr>
        <a:xfrm>
          <a:off x="199009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60977</xdr:rowOff>
    </xdr:from>
    <xdr:ext cx="469744" cy="259045"/>
    <xdr:sp macro="" textlink="">
      <xdr:nvSpPr>
        <xdr:cNvPr id="730" name="【博物館】&#10;一人当たり面積該当値テキスト"/>
        <xdr:cNvSpPr txBox="1"/>
      </xdr:nvSpPr>
      <xdr:spPr>
        <a:xfrm>
          <a:off x="20002500"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31" name="楕円 730"/>
        <xdr:cNvSpPr/>
      </xdr:nvSpPr>
      <xdr:spPr>
        <a:xfrm>
          <a:off x="1915795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106</xdr:row>
      <xdr:rowOff>38100</xdr:rowOff>
    </xdr:to>
    <xdr:cxnSp macro="">
      <xdr:nvCxnSpPr>
        <xdr:cNvPr id="732" name="直線コネクタ 731"/>
        <xdr:cNvCxnSpPr/>
      </xdr:nvCxnSpPr>
      <xdr:spPr>
        <a:xfrm flipV="1">
          <a:off x="19202400" y="175641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733" name="n_1aveValue【博物館】&#10;一人当たり面積"/>
        <xdr:cNvSpPr txBox="1"/>
      </xdr:nvSpPr>
      <xdr:spPr>
        <a:xfrm>
          <a:off x="189802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34" name="n_2aveValue【博物館】&#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35" name="n_3aveValue【博物館】&#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36" name="n_1mainValue【博物館】&#10;一人当たり面積"/>
        <xdr:cNvSpPr txBox="1"/>
      </xdr:nvSpPr>
      <xdr:spPr>
        <a:xfrm>
          <a:off x="18980227"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累計施設ごとの有形固定資産減価償却率については、多くの類型で類似団体平均を下回っている。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有形固定資産減価償却率が類似団体に比べて高い水準にある公営住宅については、建築から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年以上が経過し、老朽化が著しいこと等を踏まえ、計画的な建替を進めている。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同様に、有形固定資産減価償却率が類似団体に比べて高い水準にある空港については、滑走路等について減価償却期間が満了しているが、計画的に維持補修を行い施設の供用性を確保している。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1,292,709
1,287,029
9,645.65
664,102,223
645,938,484
2,650,564
382,995,293
1,108,385,460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101617</xdr:rowOff>
    </xdr:from>
    <xdr:ext cx="405111" cy="259045"/>
    <xdr:sp macro="" textlink="">
      <xdr:nvSpPr>
        <xdr:cNvPr id="61" name="【体育館・プール】&#10;有形固定資産減価償却率平均値テキスト"/>
        <xdr:cNvSpPr txBox="1"/>
      </xdr:nvSpPr>
      <xdr:spPr>
        <a:xfrm>
          <a:off x="42291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1" name="楕円 70"/>
        <xdr:cNvSpPr/>
      </xdr:nvSpPr>
      <xdr:spPr>
        <a:xfrm>
          <a:off x="4127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26687</xdr:rowOff>
    </xdr:from>
    <xdr:ext cx="405111" cy="259045"/>
    <xdr:sp macro="" textlink="">
      <xdr:nvSpPr>
        <xdr:cNvPr id="72" name="【体育館・プール】&#10;有形固定資産減価償却率該当値テキスト"/>
        <xdr:cNvSpPr txBox="1"/>
      </xdr:nvSpPr>
      <xdr:spPr>
        <a:xfrm>
          <a:off x="4229100"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3" name="楕円 72"/>
        <xdr:cNvSpPr/>
      </xdr:nvSpPr>
      <xdr:spPr>
        <a:xfrm>
          <a:off x="3384550" y="6584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40</xdr:row>
      <xdr:rowOff>19050</xdr:rowOff>
    </xdr:to>
    <xdr:cxnSp macro="">
      <xdr:nvCxnSpPr>
        <xdr:cNvPr id="74" name="直線コネクタ 73"/>
        <xdr:cNvCxnSpPr/>
      </xdr:nvCxnSpPr>
      <xdr:spPr>
        <a:xfrm flipV="1">
          <a:off x="3429000" y="6544310"/>
          <a:ext cx="7493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82567</xdr:rowOff>
    </xdr:from>
    <xdr:ext cx="405111" cy="259045"/>
    <xdr:sp macro="" textlink="">
      <xdr:nvSpPr>
        <xdr:cNvPr id="75" name="n_1aveValue【体育館・プール】&#10;有形固定資産減価償却率"/>
        <xdr:cNvSpPr txBox="1"/>
      </xdr:nvSpPr>
      <xdr:spPr>
        <a:xfrm>
          <a:off x="32391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6" name="n_2aveValue【体育館・プール】&#10;有形固定資産減価償却率"/>
        <xdr:cNvSpPr txBox="1"/>
      </xdr:nvSpPr>
      <xdr:spPr>
        <a:xfrm>
          <a:off x="2439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77" name="n_3aveValue【体育館・プール】&#10;有形固定資産減価償却率"/>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78" name="n_1mainValue【体育館・プール】&#10;有形固定資産減価償却率"/>
        <xdr:cNvSpPr txBox="1"/>
      </xdr:nvSpPr>
      <xdr:spPr>
        <a:xfrm>
          <a:off x="32391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0" name="直線コネクタ 99"/>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1" name="【体育館・プール】&#10;一人当たり面積最小値テキスト"/>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2" name="直線コネクタ 101"/>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3" name="【体育館・プール】&#10;一人当たり面積最大値テキスト"/>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4" name="直線コネクタ 103"/>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3827</xdr:rowOff>
    </xdr:from>
    <xdr:ext cx="469744" cy="259045"/>
    <xdr:sp macro="" textlink="">
      <xdr:nvSpPr>
        <xdr:cNvPr id="105" name="【体育館・プール】&#10;一人当たり面積平均値テキスト"/>
        <xdr:cNvSpPr txBox="1"/>
      </xdr:nvSpPr>
      <xdr:spPr>
        <a:xfrm>
          <a:off x="948055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6" name="フローチャート: 判断 105"/>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7" name="フローチャート: 判断 106"/>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08" name="フローチャート: 判断 107"/>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09" name="フローチャート: 判断 108"/>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5" name="楕円 114"/>
        <xdr:cNvSpPr/>
      </xdr:nvSpPr>
      <xdr:spPr>
        <a:xfrm>
          <a:off x="9398000" y="6089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162577</xdr:rowOff>
    </xdr:from>
    <xdr:ext cx="469744" cy="259045"/>
    <xdr:sp macro="" textlink="">
      <xdr:nvSpPr>
        <xdr:cNvPr id="116" name="【体育館・プール】&#10;一人当たり面積該当値テキスト"/>
        <xdr:cNvSpPr txBox="1"/>
      </xdr:nvSpPr>
      <xdr:spPr>
        <a:xfrm>
          <a:off x="948055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17" name="楕円 116"/>
        <xdr:cNvSpPr/>
      </xdr:nvSpPr>
      <xdr:spPr>
        <a:xfrm>
          <a:off x="863600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38100</xdr:rowOff>
    </xdr:to>
    <xdr:cxnSp macro="">
      <xdr:nvCxnSpPr>
        <xdr:cNvPr id="118" name="直線コネクタ 117"/>
        <xdr:cNvCxnSpPr/>
      </xdr:nvCxnSpPr>
      <xdr:spPr>
        <a:xfrm flipV="1">
          <a:off x="8686800" y="61341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19" name="n_1aveValue【体育館・プール】&#10;一人当たり面積"/>
        <xdr:cNvSpPr txBox="1"/>
      </xdr:nvSpPr>
      <xdr:spPr>
        <a:xfrm>
          <a:off x="84582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20" name="n_2aveValue【体育館・プール】&#10;一人当たり面積"/>
        <xdr:cNvSpPr txBox="1"/>
      </xdr:nvSpPr>
      <xdr:spPr>
        <a:xfrm>
          <a:off x="76772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21" name="n_3aveValue【体育館・プール】&#10;一人当たり面積"/>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22" name="n_1mainValue【体育館・プール】&#10;一人当たり面積"/>
        <xdr:cNvSpPr txBox="1"/>
      </xdr:nvSpPr>
      <xdr:spPr>
        <a:xfrm>
          <a:off x="8458277" y="58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45" name="直線コネクタ 144"/>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46" name="【陸上競技場・野球場・球技場】&#10;有形固定資産減価償却率最小値テキスト"/>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47" name="直線コネクタ 146"/>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48" name="【陸上競技場・野球場・球技場】&#10;有形固定資産減価償却率最大値テキスト"/>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49" name="直線コネクタ 148"/>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82567</xdr:rowOff>
    </xdr:from>
    <xdr:ext cx="405111" cy="259045"/>
    <xdr:sp macro="" textlink="">
      <xdr:nvSpPr>
        <xdr:cNvPr id="150" name="【陸上競技場・野球場・球技場】&#10;有形固定資産減価償却率平均値テキスト"/>
        <xdr:cNvSpPr txBox="1"/>
      </xdr:nvSpPr>
      <xdr:spPr>
        <a:xfrm>
          <a:off x="4229100" y="9994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1" name="フローチャート: 判断 150"/>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2" name="フローチャート: 判断 151"/>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53" name="フローチャート: 判断 152"/>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54" name="フローチャート: 判断 153"/>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60" name="楕円 159"/>
        <xdr:cNvSpPr/>
      </xdr:nvSpPr>
      <xdr:spPr>
        <a:xfrm>
          <a:off x="41275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150512</xdr:rowOff>
    </xdr:from>
    <xdr:ext cx="405111" cy="259045"/>
    <xdr:sp macro="" textlink="">
      <xdr:nvSpPr>
        <xdr:cNvPr id="161" name="【陸上競技場・野球場・球技場】&#10;有形固定資産減価償却率該当値テキスト"/>
        <xdr:cNvSpPr txBox="1"/>
      </xdr:nvSpPr>
      <xdr:spPr>
        <a:xfrm>
          <a:off x="42291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62" name="楕円 161"/>
        <xdr:cNvSpPr/>
      </xdr:nvSpPr>
      <xdr:spPr>
        <a:xfrm>
          <a:off x="3384550" y="10302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51435</xdr:rowOff>
    </xdr:from>
    <xdr:to>
      <xdr:col>24</xdr:col>
      <xdr:colOff>63500</xdr:colOff>
      <xdr:row>62</xdr:row>
      <xdr:rowOff>110490</xdr:rowOff>
    </xdr:to>
    <xdr:cxnSp macro="">
      <xdr:nvCxnSpPr>
        <xdr:cNvPr id="163" name="直線コネクタ 162"/>
        <xdr:cNvCxnSpPr/>
      </xdr:nvCxnSpPr>
      <xdr:spPr>
        <a:xfrm flipV="1">
          <a:off x="3429000" y="10293985"/>
          <a:ext cx="7493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40657</xdr:rowOff>
    </xdr:from>
    <xdr:ext cx="405111" cy="259045"/>
    <xdr:sp macro="" textlink="">
      <xdr:nvSpPr>
        <xdr:cNvPr id="164" name="n_1aveValue【陸上競技場・野球場・球技場】&#10;有形固定資産減価償却率"/>
        <xdr:cNvSpPr txBox="1"/>
      </xdr:nvSpPr>
      <xdr:spPr>
        <a:xfrm>
          <a:off x="3239144" y="995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6367</xdr:rowOff>
    </xdr:from>
    <xdr:ext cx="405111" cy="259045"/>
    <xdr:sp macro="" textlink="">
      <xdr:nvSpPr>
        <xdr:cNvPr id="165" name="n_2aveValue【陸上競技場・野球場・球技場】&#10;有形固定資産減価償却率"/>
        <xdr:cNvSpPr txBox="1"/>
      </xdr:nvSpPr>
      <xdr:spPr>
        <a:xfrm>
          <a:off x="243904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61612</xdr:rowOff>
    </xdr:from>
    <xdr:ext cx="405111" cy="259045"/>
    <xdr:sp macro="" textlink="">
      <xdr:nvSpPr>
        <xdr:cNvPr id="166" name="n_3aveValue【陸上競技場・野球場・球技場】&#10;有形固定資産減価償却率"/>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167" name="n_1mainValue【陸上競技場・野球場・球技場】&#10;有形固定資産減価償却率"/>
        <xdr:cNvSpPr txBox="1"/>
      </xdr:nvSpPr>
      <xdr:spPr>
        <a:xfrm>
          <a:off x="3239144"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9" name="正方形/長方形 168"/>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0" name="正方形/長方形 169"/>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1" name="正方形/長方形 170"/>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2" name="正方形/長方形 171"/>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191" name="直線コネクタ 190"/>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192" name="【陸上競技場・野球場・球技場】&#10;一人当たり面積最小値テキスト"/>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193" name="直線コネクタ 192"/>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194" name="【陸上競技場・野球場・球技場】&#10;一人当たり面積最大値テキスト"/>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195" name="直線コネクタ 194"/>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24328</xdr:rowOff>
    </xdr:from>
    <xdr:ext cx="469744" cy="259045"/>
    <xdr:sp macro="" textlink="">
      <xdr:nvSpPr>
        <xdr:cNvPr id="196" name="【陸上競技場・野球場・球技場】&#10;一人当たり面積平均値テキスト"/>
        <xdr:cNvSpPr txBox="1"/>
      </xdr:nvSpPr>
      <xdr:spPr>
        <a:xfrm>
          <a:off x="9480550" y="1010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197" name="フローチャート: 判断 196"/>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198" name="フローチャート: 判断 197"/>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99" name="フローチャート: 判断 198"/>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200" name="フローチャート: 判断 199"/>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60234</xdr:rowOff>
    </xdr:from>
    <xdr:to>
      <xdr:col>55</xdr:col>
      <xdr:colOff>50800</xdr:colOff>
      <xdr:row>64</xdr:row>
      <xdr:rowOff>161834</xdr:rowOff>
    </xdr:to>
    <xdr:sp macro="" textlink="">
      <xdr:nvSpPr>
        <xdr:cNvPr id="206" name="楕円 205"/>
        <xdr:cNvSpPr/>
      </xdr:nvSpPr>
      <xdr:spPr>
        <a:xfrm>
          <a:off x="9398000" y="106329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146611</xdr:rowOff>
    </xdr:from>
    <xdr:ext cx="469744" cy="259045"/>
    <xdr:sp macro="" textlink="">
      <xdr:nvSpPr>
        <xdr:cNvPr id="207" name="【陸上競技場・野球場・球技場】&#10;一人当たり面積該当値テキスト"/>
        <xdr:cNvSpPr txBox="1"/>
      </xdr:nvSpPr>
      <xdr:spPr>
        <a:xfrm>
          <a:off x="9480550"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60234</xdr:rowOff>
    </xdr:from>
    <xdr:to>
      <xdr:col>50</xdr:col>
      <xdr:colOff>165100</xdr:colOff>
      <xdr:row>64</xdr:row>
      <xdr:rowOff>161834</xdr:rowOff>
    </xdr:to>
    <xdr:sp macro="" textlink="">
      <xdr:nvSpPr>
        <xdr:cNvPr id="208" name="楕円 207"/>
        <xdr:cNvSpPr/>
      </xdr:nvSpPr>
      <xdr:spPr>
        <a:xfrm>
          <a:off x="86360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111034</xdr:rowOff>
    </xdr:from>
    <xdr:to>
      <xdr:col>55</xdr:col>
      <xdr:colOff>0</xdr:colOff>
      <xdr:row>64</xdr:row>
      <xdr:rowOff>111034</xdr:rowOff>
    </xdr:to>
    <xdr:cxnSp macro="">
      <xdr:nvCxnSpPr>
        <xdr:cNvPr id="209" name="直線コネクタ 208"/>
        <xdr:cNvCxnSpPr/>
      </xdr:nvCxnSpPr>
      <xdr:spPr>
        <a:xfrm>
          <a:off x="8686800" y="106837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158767</xdr:rowOff>
    </xdr:from>
    <xdr:ext cx="469744" cy="259045"/>
    <xdr:sp macro="" textlink="">
      <xdr:nvSpPr>
        <xdr:cNvPr id="210" name="n_1aveValue【陸上競技場・野球場・球技場】&#10;一人当たり面積"/>
        <xdr:cNvSpPr txBox="1"/>
      </xdr:nvSpPr>
      <xdr:spPr>
        <a:xfrm>
          <a:off x="84582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11" name="n_2aveValue【陸上競技場・野球場・球技場】&#10;一人当たり面積"/>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212" name="n_3aveValue【陸上競技場・野球場・球技場】&#10;一人当たり面積"/>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152961</xdr:rowOff>
    </xdr:from>
    <xdr:ext cx="469744" cy="259045"/>
    <xdr:sp macro="" textlink="">
      <xdr:nvSpPr>
        <xdr:cNvPr id="213" name="n_1mainValue【陸上競技場・野球場・球技場】&#10;一人当たり面積"/>
        <xdr:cNvSpPr txBox="1"/>
      </xdr:nvSpPr>
      <xdr:spPr>
        <a:xfrm>
          <a:off x="8458277" y="1072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5" name="正方形/長方形 214"/>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6" name="正方形/長方形 215"/>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7" name="正方形/長方形 216"/>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8" name="正方形/長方形 217"/>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1" name="正方形/長方形 22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2" name="正方形/長方形 22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23" name="正方形/長方形 22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24" name="正方形/長方形 22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7" name="正方形/長方形 22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28" name="正方形/長方形 22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29" name="正方形/長方形 22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30" name="正方形/長方形 22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5" name="テキスト ボックス 23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43" name="テキスト ボックス 24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247" name="直線コネクタ 246"/>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248" name="【保健所】&#10;有形固定資産減価償却率最小値テキスト"/>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249" name="直線コネクタ 248"/>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250" name="【保健所】&#10;有形固定資産減価償却率最大値テキスト"/>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251" name="直線コネクタ 250"/>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135907</xdr:rowOff>
    </xdr:from>
    <xdr:ext cx="405111" cy="259045"/>
    <xdr:sp macro="" textlink="">
      <xdr:nvSpPr>
        <xdr:cNvPr id="252" name="【保健所】&#10;有形固定資産減価償却率平均値テキスト"/>
        <xdr:cNvSpPr txBox="1"/>
      </xdr:nvSpPr>
      <xdr:spPr>
        <a:xfrm>
          <a:off x="4229100" y="1688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253" name="フローチャート: 判断 252"/>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254" name="フローチャート: 判断 253"/>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255" name="フローチャート: 判断 254"/>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256" name="フローチャート: 判断 255"/>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7" name="テキスト ボックス 25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38736</xdr:rowOff>
    </xdr:from>
    <xdr:to>
      <xdr:col>24</xdr:col>
      <xdr:colOff>114300</xdr:colOff>
      <xdr:row>107</xdr:row>
      <xdr:rowOff>140336</xdr:rowOff>
    </xdr:to>
    <xdr:sp macro="" textlink="">
      <xdr:nvSpPr>
        <xdr:cNvPr id="262" name="楕円 261"/>
        <xdr:cNvSpPr/>
      </xdr:nvSpPr>
      <xdr:spPr>
        <a:xfrm>
          <a:off x="4127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125113</xdr:rowOff>
    </xdr:from>
    <xdr:ext cx="405111" cy="259045"/>
    <xdr:sp macro="" textlink="">
      <xdr:nvSpPr>
        <xdr:cNvPr id="263" name="【保健所】&#10;有形固定資産減価償却率該当値テキスト"/>
        <xdr:cNvSpPr txBox="1"/>
      </xdr:nvSpPr>
      <xdr:spPr>
        <a:xfrm>
          <a:off x="4229100" y="1772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264" name="楕円 263"/>
        <xdr:cNvSpPr/>
      </xdr:nvSpPr>
      <xdr:spPr>
        <a:xfrm>
          <a:off x="3384550"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89536</xdr:rowOff>
    </xdr:from>
    <xdr:to>
      <xdr:col>24</xdr:col>
      <xdr:colOff>63500</xdr:colOff>
      <xdr:row>107</xdr:row>
      <xdr:rowOff>133350</xdr:rowOff>
    </xdr:to>
    <xdr:cxnSp macro="">
      <xdr:nvCxnSpPr>
        <xdr:cNvPr id="265" name="直線コネクタ 264"/>
        <xdr:cNvCxnSpPr/>
      </xdr:nvCxnSpPr>
      <xdr:spPr>
        <a:xfrm flipV="1">
          <a:off x="3429000" y="17863186"/>
          <a:ext cx="7493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50182</xdr:rowOff>
    </xdr:from>
    <xdr:ext cx="405111" cy="259045"/>
    <xdr:sp macro="" textlink="">
      <xdr:nvSpPr>
        <xdr:cNvPr id="266" name="n_1aveValue【保健所】&#10;有形固定資産減価償却率"/>
        <xdr:cNvSpPr txBox="1"/>
      </xdr:nvSpPr>
      <xdr:spPr>
        <a:xfrm>
          <a:off x="323914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652</xdr:rowOff>
    </xdr:from>
    <xdr:ext cx="405111" cy="259045"/>
    <xdr:sp macro="" textlink="">
      <xdr:nvSpPr>
        <xdr:cNvPr id="267" name="n_2aveValue【保健所】&#10;有形固定資産減価償却率"/>
        <xdr:cNvSpPr txBox="1"/>
      </xdr:nvSpPr>
      <xdr:spPr>
        <a:xfrm>
          <a:off x="24390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268" name="n_3aveValue【保健所】&#10;有形固定資産減価償却率"/>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269" name="n_1mainValue【保健所】&#10;有形固定資産減価償却率"/>
        <xdr:cNvSpPr txBox="1"/>
      </xdr:nvSpPr>
      <xdr:spPr>
        <a:xfrm>
          <a:off x="32391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71" name="正方形/長方形 27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72" name="正方形/長方形 27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73" name="正方形/長方形 272"/>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74" name="正方形/長方形 273"/>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78" name="テキスト ボックス 277"/>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279" name="直線コネクタ 278"/>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0" name="テキスト ボックス 279"/>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1" name="直線コネクタ 280"/>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2" name="テキスト ボックス 281"/>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3" name="直線コネクタ 282"/>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4" name="テキスト ボックス 283"/>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5" name="直線コネクタ 284"/>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6" name="テキスト ボックス 285"/>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7" name="直線コネクタ 286"/>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8" name="テキスト ボックス 287"/>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9"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290" name="直線コネクタ 289"/>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291" name="【保健所】&#10;一人当たり面積最小値テキスト"/>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292" name="直線コネクタ 291"/>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293" name="【保健所】&#10;一人当たり面積最大値テキスト"/>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294" name="直線コネクタ 293"/>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295" name="【保健所】&#10;一人当たり面積平均値テキスト"/>
        <xdr:cNvSpPr txBox="1"/>
      </xdr:nvSpPr>
      <xdr:spPr>
        <a:xfrm>
          <a:off x="948055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296" name="フローチャート: 判断 295"/>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297" name="フローチャート: 判断 296"/>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298" name="フローチャート: 判断 297"/>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299" name="フローチャート: 判断 298"/>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0" name="テキスト ボックス 29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1" name="テキスト ボックス 30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2" name="テキスト ボックス 30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3" name="テキスト ボックス 30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4" name="テキスト ボックス 30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05" name="楕円 304"/>
        <xdr:cNvSpPr/>
      </xdr:nvSpPr>
      <xdr:spPr>
        <a:xfrm>
          <a:off x="9398000" y="17879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306" name="【保健所】&#10;一人当たり面積該当値テキスト"/>
        <xdr:cNvSpPr txBox="1"/>
      </xdr:nvSpPr>
      <xdr:spPr>
        <a:xfrm>
          <a:off x="948055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307" name="楕円 306"/>
        <xdr:cNvSpPr/>
      </xdr:nvSpPr>
      <xdr:spPr>
        <a:xfrm>
          <a:off x="86360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308" name="直線コネクタ 307"/>
        <xdr:cNvCxnSpPr/>
      </xdr:nvCxnSpPr>
      <xdr:spPr>
        <a:xfrm>
          <a:off x="8686800" y="179298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309" name="n_1aveValue【保健所】&#10;一人当たり面積"/>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10" name="n_2aveValue【保健所】&#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52088</xdr:rowOff>
    </xdr:from>
    <xdr:ext cx="469744" cy="259045"/>
    <xdr:sp macro="" textlink="">
      <xdr:nvSpPr>
        <xdr:cNvPr id="311" name="n_3aveValue【保健所】&#10;一人当たり面積"/>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312" name="n_1mainValue【保健所】&#10;一人当たり面積"/>
        <xdr:cNvSpPr txBox="1"/>
      </xdr:nvSpPr>
      <xdr:spPr>
        <a:xfrm>
          <a:off x="845827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14" name="正方形/長方形 313"/>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15" name="正方形/長方形 314"/>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16" name="正方形/長方形 315"/>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17" name="正方形/長方形 316"/>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20" name="正方形/長方形 319"/>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21" name="正方形/長方形 320"/>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22" name="正方形/長方形 321"/>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23" name="正方形/長方形 322"/>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5" name="正方形/長方形 32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26" name="正方形/長方形 325"/>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27" name="正方形/長方形 326"/>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28" name="正方形/長方形 327"/>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29" name="正方形/長方形 328"/>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0" name="正方形/長方形 32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1" name="テキスト ボックス 33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2" name="直線コネクタ 33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3" name="テキスト ボックス 33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4" name="直線コネクタ 33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5" name="テキスト ボックス 334"/>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6" name="直線コネクタ 33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37" name="テキスト ボックス 33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8" name="直線コネクタ 33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9" name="テキスト ボックス 33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0" name="直線コネクタ 33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1" name="テキスト ボックス 34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2" name="直線コネクタ 34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3" name="テキスト ボックス 342"/>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4" name="直線コネクタ 34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45" name="テキスト ボックス 34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347" name="直線コネクタ 346"/>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348" name="【警察施設】&#10;有形固定資産減価償却率最小値テキスト"/>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349" name="直線コネクタ 348"/>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350" name="【警察施設】&#10;有形固定資産減価償却率最大値テキスト"/>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351" name="直線コネクタ 350"/>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352" name="【警察施設】&#10;有形固定資産減価償却率平均値テキスト"/>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353" name="フローチャート: 判断 352"/>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354" name="フローチャート: 判断 353"/>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355" name="フローチャート: 判断 354"/>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356" name="フローチャート: 判断 355"/>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7" name="テキスト ボックス 35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8" name="テキスト ボックス 35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9" name="テキスト ボックス 35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0" name="テキスト ボックス 35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1" name="テキスト ボックス 36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62" name="楕円 361"/>
        <xdr:cNvSpPr/>
      </xdr:nvSpPr>
      <xdr:spPr>
        <a:xfrm>
          <a:off x="14649450" y="9875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106697</xdr:rowOff>
    </xdr:from>
    <xdr:ext cx="405111" cy="259045"/>
    <xdr:sp macro="" textlink="">
      <xdr:nvSpPr>
        <xdr:cNvPr id="363" name="【警察施設】&#10;有形固定資産減価償却率該当値テキスト"/>
        <xdr:cNvSpPr txBox="1"/>
      </xdr:nvSpPr>
      <xdr:spPr>
        <a:xfrm>
          <a:off x="14744700" y="985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364" name="楕円 363"/>
        <xdr:cNvSpPr/>
      </xdr:nvSpPr>
      <xdr:spPr>
        <a:xfrm>
          <a:off x="1388745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60</xdr:row>
      <xdr:rowOff>7620</xdr:rowOff>
    </xdr:to>
    <xdr:cxnSp macro="">
      <xdr:nvCxnSpPr>
        <xdr:cNvPr id="365" name="直線コネクタ 364"/>
        <xdr:cNvCxnSpPr/>
      </xdr:nvCxnSpPr>
      <xdr:spPr>
        <a:xfrm>
          <a:off x="13938250" y="9838690"/>
          <a:ext cx="762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144797</xdr:rowOff>
    </xdr:from>
    <xdr:ext cx="405111" cy="259045"/>
    <xdr:sp macro="" textlink="">
      <xdr:nvSpPr>
        <xdr:cNvPr id="366" name="n_1aveValue【警察施設】&#10;有形固定資産減価償却率"/>
        <xdr:cNvSpPr txBox="1"/>
      </xdr:nvSpPr>
      <xdr:spPr>
        <a:xfrm>
          <a:off x="1374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367" name="n_2aveValue【警察施設】&#10;有形固定資産減価償却率"/>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368" name="n_3aveValue【警察施設】&#10;有形固定資産減価償却率"/>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369" name="n_1mainValue【警察施設】&#10;有形固定資産減価償却率"/>
        <xdr:cNvSpPr txBox="1"/>
      </xdr:nvSpPr>
      <xdr:spPr>
        <a:xfrm>
          <a:off x="1374204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71" name="正方形/長方形 37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72" name="正方形/長方形 37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73" name="正方形/長方形 37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74" name="正方形/長方形 37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8" name="テキスト ボックス 37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392" name="直線コネクタ 391"/>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393" name="【警察施設】&#10;一人当たり面積最小値テキスト"/>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94" name="直線コネクタ 393"/>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395" name="【警察施設】&#10;一人当たり面積最大値テキスト"/>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396" name="直線コネクタ 395"/>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162577</xdr:rowOff>
    </xdr:from>
    <xdr:ext cx="469744" cy="259045"/>
    <xdr:sp macro="" textlink="">
      <xdr:nvSpPr>
        <xdr:cNvPr id="397" name="【警察施設】&#10;一人当たり面積平均値テキスト"/>
        <xdr:cNvSpPr txBox="1"/>
      </xdr:nvSpPr>
      <xdr:spPr>
        <a:xfrm>
          <a:off x="200025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398" name="フローチャート: 判断 397"/>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399" name="フローチャート: 判断 398"/>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400" name="フローチャート: 判断 399"/>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401" name="フローチャート: 判断 400"/>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158750</xdr:rowOff>
    </xdr:from>
    <xdr:to>
      <xdr:col>116</xdr:col>
      <xdr:colOff>114300</xdr:colOff>
      <xdr:row>61</xdr:row>
      <xdr:rowOff>88900</xdr:rowOff>
    </xdr:to>
    <xdr:sp macro="" textlink="">
      <xdr:nvSpPr>
        <xdr:cNvPr id="407" name="楕円 406"/>
        <xdr:cNvSpPr/>
      </xdr:nvSpPr>
      <xdr:spPr>
        <a:xfrm>
          <a:off x="19900900" y="1007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137177</xdr:rowOff>
    </xdr:from>
    <xdr:ext cx="469744" cy="259045"/>
    <xdr:sp macro="" textlink="">
      <xdr:nvSpPr>
        <xdr:cNvPr id="408" name="【警察施設】&#10;一人当たり面積該当値テキスト"/>
        <xdr:cNvSpPr txBox="1"/>
      </xdr:nvSpPr>
      <xdr:spPr>
        <a:xfrm>
          <a:off x="20002500"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409" name="楕円 408"/>
        <xdr:cNvSpPr/>
      </xdr:nvSpPr>
      <xdr:spPr>
        <a:xfrm>
          <a:off x="1915795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38100</xdr:rowOff>
    </xdr:from>
    <xdr:to>
      <xdr:col>116</xdr:col>
      <xdr:colOff>63500</xdr:colOff>
      <xdr:row>61</xdr:row>
      <xdr:rowOff>95250</xdr:rowOff>
    </xdr:to>
    <xdr:cxnSp macro="">
      <xdr:nvCxnSpPr>
        <xdr:cNvPr id="410" name="直線コネクタ 409"/>
        <xdr:cNvCxnSpPr/>
      </xdr:nvCxnSpPr>
      <xdr:spPr>
        <a:xfrm flipV="1">
          <a:off x="19202400" y="1011555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105427</xdr:rowOff>
    </xdr:from>
    <xdr:ext cx="469744" cy="259045"/>
    <xdr:sp macro="" textlink="">
      <xdr:nvSpPr>
        <xdr:cNvPr id="411" name="n_1aveValue【警察施設】&#10;一人当たり面積"/>
        <xdr:cNvSpPr txBox="1"/>
      </xdr:nvSpPr>
      <xdr:spPr>
        <a:xfrm>
          <a:off x="18980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412" name="n_2aveValue【警察施設】&#10;一人当たり面積"/>
        <xdr:cNvSpPr txBox="1"/>
      </xdr:nvSpPr>
      <xdr:spPr>
        <a:xfrm>
          <a:off x="181801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413" name="n_3aveValue【警察施設】&#10;一人当たり面積"/>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414" name="n_1mainValue【警察施設】&#10;一人当たり面積"/>
        <xdr:cNvSpPr txBox="1"/>
      </xdr:nvSpPr>
      <xdr:spPr>
        <a:xfrm>
          <a:off x="189802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16" name="正方形/長方形 41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17" name="正方形/長方形 41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18" name="正方形/長方形 41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19" name="正方形/長方形 41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23" name="テキスト ボックス 42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4" name="直線コネクタ 42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5" name="テキスト ボックス 424"/>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6" name="直線コネクタ 42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7" name="テキスト ボックス 42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8" name="直線コネクタ 42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9" name="テキスト ボックス 42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0" name="直線コネクタ 42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1" name="テキスト ボックス 43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2" name="直線コネクタ 43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3" name="テキスト ボックス 432"/>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35" name="テキスト ボックス 434"/>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6"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437" name="直線コネクタ 436"/>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438" name="【庁舎】&#10;有形固定資産減価償却率最小値テキスト"/>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439" name="直線コネクタ 438"/>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440" name="【庁舎】&#10;有形固定資産減価償却率最大値テキスト"/>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441" name="直線コネクタ 440"/>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101616</xdr:rowOff>
    </xdr:from>
    <xdr:ext cx="405111" cy="259045"/>
    <xdr:sp macro="" textlink="">
      <xdr:nvSpPr>
        <xdr:cNvPr id="442" name="【庁舎】&#10;有形固定資産減価償却率平均値テキスト"/>
        <xdr:cNvSpPr txBox="1"/>
      </xdr:nvSpPr>
      <xdr:spPr>
        <a:xfrm>
          <a:off x="14744700" y="13481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443" name="フローチャート: 判断 442"/>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444" name="フローチャート: 判断 443"/>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445" name="フローチャート: 判断 444"/>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446" name="フローチャート: 判断 445"/>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7" name="テキスト ボックス 44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120650</xdr:rowOff>
    </xdr:from>
    <xdr:to>
      <xdr:col>85</xdr:col>
      <xdr:colOff>177800</xdr:colOff>
      <xdr:row>85</xdr:row>
      <xdr:rowOff>50800</xdr:rowOff>
    </xdr:to>
    <xdr:sp macro="" textlink="">
      <xdr:nvSpPr>
        <xdr:cNvPr id="452" name="楕円 451"/>
        <xdr:cNvSpPr/>
      </xdr:nvSpPr>
      <xdr:spPr>
        <a:xfrm>
          <a:off x="14649450" y="13995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99077</xdr:rowOff>
    </xdr:from>
    <xdr:ext cx="405111" cy="259045"/>
    <xdr:sp macro="" textlink="">
      <xdr:nvSpPr>
        <xdr:cNvPr id="453" name="【庁舎】&#10;有形固定資産減価償却率該当値テキスト"/>
        <xdr:cNvSpPr txBox="1"/>
      </xdr:nvSpPr>
      <xdr:spPr>
        <a:xfrm>
          <a:off x="14744700"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454" name="楕円 453"/>
        <xdr:cNvSpPr/>
      </xdr:nvSpPr>
      <xdr:spPr>
        <a:xfrm>
          <a:off x="13887450" y="1368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85</xdr:row>
      <xdr:rowOff>0</xdr:rowOff>
    </xdr:to>
    <xdr:cxnSp macro="">
      <xdr:nvCxnSpPr>
        <xdr:cNvPr id="455" name="直線コネクタ 454"/>
        <xdr:cNvCxnSpPr/>
      </xdr:nvCxnSpPr>
      <xdr:spPr>
        <a:xfrm>
          <a:off x="13938250" y="13728700"/>
          <a:ext cx="7620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456" name="n_1aveValue【庁舎】&#10;有形固定資産減価償却率"/>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457" name="n_2aveValue【庁舎】&#10;有形固定資産減価償却率"/>
        <xdr:cNvSpPr txBox="1"/>
      </xdr:nvSpPr>
      <xdr:spPr>
        <a:xfrm>
          <a:off x="129609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458" name="n_3aveValue【庁舎】&#10;有形固定資産減価償却率"/>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86377</xdr:rowOff>
    </xdr:from>
    <xdr:ext cx="405111" cy="259045"/>
    <xdr:sp macro="" textlink="">
      <xdr:nvSpPr>
        <xdr:cNvPr id="459" name="n_1mainValue【庁舎】&#10;有形固定資産減価償却率"/>
        <xdr:cNvSpPr txBox="1"/>
      </xdr:nvSpPr>
      <xdr:spPr>
        <a:xfrm>
          <a:off x="13742044"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61" name="正方形/長方形 460"/>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62" name="正方形/長方形 461"/>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63" name="正方形/長方形 462"/>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64" name="正方形/長方形 463"/>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8" name="直線コネクタ 467"/>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9" name="テキスト ボックス 468"/>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0" name="直線コネクタ 469"/>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1" name="テキスト ボックス 470"/>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2" name="直線コネクタ 471"/>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3" name="テキスト ボックス 472"/>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4" name="直線コネクタ 473"/>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5" name="テキスト ボックス 474"/>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479" name="直線コネクタ 478"/>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480" name="【庁舎】&#10;一人当たり面積最小値テキスト"/>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481" name="直線コネクタ 480"/>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482" name="【庁舎】&#10;一人当たり面積最大値テキスト"/>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483" name="直線コネクタ 482"/>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154195</xdr:rowOff>
    </xdr:from>
    <xdr:ext cx="469744" cy="259045"/>
    <xdr:sp macro="" textlink="">
      <xdr:nvSpPr>
        <xdr:cNvPr id="484" name="【庁舎】&#10;一人当たり面積平均値テキスト"/>
        <xdr:cNvSpPr txBox="1"/>
      </xdr:nvSpPr>
      <xdr:spPr>
        <a:xfrm>
          <a:off x="20002500" y="133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485" name="フローチャート: 判断 484"/>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486" name="フローチャート: 判断 485"/>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487" name="フローチャート: 判断 486"/>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488" name="フローチャート: 判断 487"/>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9" name="テキスト ボックス 48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494" name="楕円 493"/>
        <xdr:cNvSpPr/>
      </xdr:nvSpPr>
      <xdr:spPr>
        <a:xfrm>
          <a:off x="199009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160038</xdr:rowOff>
    </xdr:from>
    <xdr:ext cx="469744" cy="259045"/>
    <xdr:sp macro="" textlink="">
      <xdr:nvSpPr>
        <xdr:cNvPr id="495" name="【庁舎】&#10;一人当たり面積該当値テキスト"/>
        <xdr:cNvSpPr txBox="1"/>
      </xdr:nvSpPr>
      <xdr:spPr>
        <a:xfrm>
          <a:off x="20002500"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496" name="楕円 495"/>
        <xdr:cNvSpPr/>
      </xdr:nvSpPr>
      <xdr:spPr>
        <a:xfrm>
          <a:off x="19157950" y="1355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497" name="直線コネクタ 496"/>
        <xdr:cNvCxnSpPr/>
      </xdr:nvCxnSpPr>
      <xdr:spPr>
        <a:xfrm>
          <a:off x="19202400" y="1360551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77995</xdr:rowOff>
    </xdr:from>
    <xdr:ext cx="469744" cy="259045"/>
    <xdr:sp macro="" textlink="">
      <xdr:nvSpPr>
        <xdr:cNvPr id="498" name="n_1aveValue【庁舎】&#10;一人当たり面積"/>
        <xdr:cNvSpPr txBox="1"/>
      </xdr:nvSpPr>
      <xdr:spPr>
        <a:xfrm>
          <a:off x="18980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73423</xdr:rowOff>
    </xdr:from>
    <xdr:ext cx="469744" cy="259045"/>
    <xdr:sp macro="" textlink="">
      <xdr:nvSpPr>
        <xdr:cNvPr id="499" name="n_2aveValue【庁舎】&#10;一人当たり面積"/>
        <xdr:cNvSpPr txBox="1"/>
      </xdr:nvSpPr>
      <xdr:spPr>
        <a:xfrm>
          <a:off x="181801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500" name="n_3aveValue【庁舎】&#10;一人当たり面積"/>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102888</xdr:rowOff>
    </xdr:from>
    <xdr:ext cx="469744" cy="259045"/>
    <xdr:sp macro="" textlink="">
      <xdr:nvSpPr>
        <xdr:cNvPr id="501" name="n_1mainValue【庁舎】&#10;一人当たり面積"/>
        <xdr:cNvSpPr txBox="1"/>
      </xdr:nvSpPr>
      <xdr:spPr>
        <a:xfrm>
          <a:off x="18980227" y="1364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2" name="正方形/長方形 50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3" name="正方形/長方形 50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4" name="テキスト ボックス 50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累計施設ごとの有形固定資産減価償却率については、多くの類型で類似団体平均を下回っている。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保健所については、有形固定資産減価償却率が類似団体に比べて著しく低い水準にあるが、平成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年度に弘前地区健康福祉庁舎の新築を行い移転集約化を行ったためである。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tx1"/>
              </a:solidFill>
              <a:effectLst/>
              <a:latin typeface="ＭＳ Ｐゴシック" panose="020B0600070205080204" pitchFamily="50" charset="-128"/>
              <a:ea typeface="ＭＳ Ｐゴシック" panose="020B0600070205080204" pitchFamily="50" charset="-128"/>
            </a:rPr>
            <a:t>庁舎については、平成</a:t>
          </a:r>
          <a:r>
            <a:rPr lang="en-US" altLang="ja-JP" sz="1100">
              <a:solidFill>
                <a:schemeClr val="tx1"/>
              </a:solidFill>
              <a:effectLst/>
              <a:latin typeface="ＭＳ Ｐゴシック" panose="020B0600070205080204" pitchFamily="50" charset="-128"/>
              <a:ea typeface="ＭＳ Ｐゴシック" panose="020B0600070205080204" pitchFamily="50" charset="-128"/>
            </a:rPr>
            <a:t>30</a:t>
          </a:r>
          <a:r>
            <a:rPr lang="ja-JP" altLang="en-US" sz="1100">
              <a:solidFill>
                <a:schemeClr val="tx1"/>
              </a:solidFill>
              <a:effectLst/>
              <a:latin typeface="ＭＳ Ｐゴシック" panose="020B0600070205080204" pitchFamily="50" charset="-128"/>
              <a:ea typeface="ＭＳ Ｐゴシック" panose="020B0600070205080204" pitchFamily="50" charset="-128"/>
            </a:rPr>
            <a:t>年度に本庁舎の長寿命化改修工事が終了し、分母となる有形固定資産が増加したため低下している。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20001_&#38738;&#26862;&#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133.30000000000001</v>
          </cell>
          <cell r="CN51">
            <v>127.3</v>
          </cell>
          <cell r="CV51">
            <v>118.1</v>
          </cell>
        </row>
        <row r="53">
          <cell r="CF53">
            <v>48</v>
          </cell>
          <cell r="CN53">
            <v>50.1</v>
          </cell>
          <cell r="CV53">
            <v>51.8</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153.19999999999999</v>
          </cell>
          <cell r="BX73">
            <v>139.6</v>
          </cell>
          <cell r="CF73">
            <v>133.30000000000001</v>
          </cell>
          <cell r="CN73">
            <v>127.3</v>
          </cell>
          <cell r="CV73">
            <v>118.1</v>
          </cell>
        </row>
        <row r="75">
          <cell r="BP75">
            <v>15.5</v>
          </cell>
          <cell r="BX75">
            <v>14.4</v>
          </cell>
          <cell r="CF75">
            <v>13.6</v>
          </cell>
          <cell r="CN75">
            <v>13.4</v>
          </cell>
          <cell r="CV75">
            <v>13.1</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77</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79</v>
      </c>
      <c r="C3" s="397"/>
      <c r="D3" s="398"/>
      <c r="E3" s="398"/>
      <c r="F3" s="398"/>
      <c r="G3" s="398"/>
      <c r="H3" s="398"/>
      <c r="I3" s="398"/>
      <c r="J3" s="398"/>
      <c r="K3" s="398"/>
      <c r="L3" s="398" t="s">
        <v>80</v>
      </c>
      <c r="M3" s="398"/>
      <c r="N3" s="398"/>
      <c r="O3" s="398"/>
      <c r="P3" s="398"/>
      <c r="Q3" s="398"/>
      <c r="R3" s="402"/>
      <c r="S3" s="402"/>
      <c r="T3" s="402"/>
      <c r="U3" s="402"/>
      <c r="V3" s="403"/>
      <c r="W3" s="409" t="s">
        <v>81</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82</v>
      </c>
      <c r="BO3" s="416"/>
      <c r="BP3" s="416"/>
      <c r="BQ3" s="416"/>
      <c r="BR3" s="416"/>
      <c r="BS3" s="416"/>
      <c r="BT3" s="416"/>
      <c r="BU3" s="417"/>
      <c r="BV3" s="415" t="s">
        <v>83</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84</v>
      </c>
      <c r="CU3" s="416"/>
      <c r="CV3" s="416"/>
      <c r="CW3" s="416"/>
      <c r="CX3" s="416"/>
      <c r="CY3" s="416"/>
      <c r="CZ3" s="416"/>
      <c r="DA3" s="417"/>
      <c r="DB3" s="415" t="s">
        <v>85</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86</v>
      </c>
      <c r="X4" s="470"/>
      <c r="Y4" s="471"/>
      <c r="Z4" s="478" t="s">
        <v>1</v>
      </c>
      <c r="AA4" s="456"/>
      <c r="AB4" s="456"/>
      <c r="AC4" s="456"/>
      <c r="AD4" s="456"/>
      <c r="AE4" s="456"/>
      <c r="AF4" s="456"/>
      <c r="AG4" s="456"/>
      <c r="AH4" s="457"/>
      <c r="AI4" s="478" t="s">
        <v>87</v>
      </c>
      <c r="AJ4" s="481"/>
      <c r="AK4" s="481"/>
      <c r="AL4" s="481"/>
      <c r="AM4" s="481"/>
      <c r="AN4" s="481"/>
      <c r="AO4" s="481"/>
      <c r="AP4" s="482"/>
      <c r="AQ4" s="486" t="s">
        <v>88</v>
      </c>
      <c r="AR4" s="487"/>
      <c r="AS4" s="481"/>
      <c r="AT4" s="481"/>
      <c r="AU4" s="481"/>
      <c r="AV4" s="481"/>
      <c r="AW4" s="481"/>
      <c r="AX4" s="481"/>
      <c r="AY4" s="488"/>
      <c r="AZ4" s="439" t="s">
        <v>89</v>
      </c>
      <c r="BA4" s="440"/>
      <c r="BB4" s="440"/>
      <c r="BC4" s="440"/>
      <c r="BD4" s="440"/>
      <c r="BE4" s="440"/>
      <c r="BF4" s="440"/>
      <c r="BG4" s="440"/>
      <c r="BH4" s="440"/>
      <c r="BI4" s="440"/>
      <c r="BJ4" s="440"/>
      <c r="BK4" s="440"/>
      <c r="BL4" s="440"/>
      <c r="BM4" s="441"/>
      <c r="BN4" s="418">
        <v>664102223</v>
      </c>
      <c r="BO4" s="419"/>
      <c r="BP4" s="419"/>
      <c r="BQ4" s="419"/>
      <c r="BR4" s="419"/>
      <c r="BS4" s="419"/>
      <c r="BT4" s="419"/>
      <c r="BU4" s="420"/>
      <c r="BV4" s="418">
        <v>692129270</v>
      </c>
      <c r="BW4" s="419"/>
      <c r="BX4" s="419"/>
      <c r="BY4" s="419"/>
      <c r="BZ4" s="419"/>
      <c r="CA4" s="419"/>
      <c r="CB4" s="419"/>
      <c r="CC4" s="420"/>
      <c r="CD4" s="421" t="s">
        <v>90</v>
      </c>
      <c r="CE4" s="422"/>
      <c r="CF4" s="422"/>
      <c r="CG4" s="422"/>
      <c r="CH4" s="422"/>
      <c r="CI4" s="422"/>
      <c r="CJ4" s="422"/>
      <c r="CK4" s="422"/>
      <c r="CL4" s="422"/>
      <c r="CM4" s="422"/>
      <c r="CN4" s="422"/>
      <c r="CO4" s="422"/>
      <c r="CP4" s="422"/>
      <c r="CQ4" s="422"/>
      <c r="CR4" s="422"/>
      <c r="CS4" s="423"/>
      <c r="CT4" s="424">
        <v>0.7</v>
      </c>
      <c r="CU4" s="425"/>
      <c r="CV4" s="425"/>
      <c r="CW4" s="425"/>
      <c r="CX4" s="425"/>
      <c r="CY4" s="425"/>
      <c r="CZ4" s="425"/>
      <c r="DA4" s="426"/>
      <c r="DB4" s="424">
        <v>0.6</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91</v>
      </c>
      <c r="BA5" s="428"/>
      <c r="BB5" s="428"/>
      <c r="BC5" s="428"/>
      <c r="BD5" s="428"/>
      <c r="BE5" s="428"/>
      <c r="BF5" s="428"/>
      <c r="BG5" s="428"/>
      <c r="BH5" s="428"/>
      <c r="BI5" s="428"/>
      <c r="BJ5" s="428"/>
      <c r="BK5" s="428"/>
      <c r="BL5" s="428"/>
      <c r="BM5" s="429"/>
      <c r="BN5" s="430">
        <v>645938484</v>
      </c>
      <c r="BO5" s="431"/>
      <c r="BP5" s="431"/>
      <c r="BQ5" s="431"/>
      <c r="BR5" s="431"/>
      <c r="BS5" s="431"/>
      <c r="BT5" s="431"/>
      <c r="BU5" s="432"/>
      <c r="BV5" s="430">
        <v>670924221</v>
      </c>
      <c r="BW5" s="431"/>
      <c r="BX5" s="431"/>
      <c r="BY5" s="431"/>
      <c r="BZ5" s="431"/>
      <c r="CA5" s="431"/>
      <c r="CB5" s="431"/>
      <c r="CC5" s="432"/>
      <c r="CD5" s="433" t="s">
        <v>92</v>
      </c>
      <c r="CE5" s="434"/>
      <c r="CF5" s="434"/>
      <c r="CG5" s="434"/>
      <c r="CH5" s="434"/>
      <c r="CI5" s="434"/>
      <c r="CJ5" s="434"/>
      <c r="CK5" s="434"/>
      <c r="CL5" s="434"/>
      <c r="CM5" s="434"/>
      <c r="CN5" s="434"/>
      <c r="CO5" s="434"/>
      <c r="CP5" s="434"/>
      <c r="CQ5" s="434"/>
      <c r="CR5" s="434"/>
      <c r="CS5" s="435"/>
      <c r="CT5" s="436">
        <v>96.9</v>
      </c>
      <c r="CU5" s="437"/>
      <c r="CV5" s="437"/>
      <c r="CW5" s="437"/>
      <c r="CX5" s="437"/>
      <c r="CY5" s="437"/>
      <c r="CZ5" s="437"/>
      <c r="DA5" s="438"/>
      <c r="DB5" s="436">
        <v>96.3</v>
      </c>
      <c r="DC5" s="437"/>
      <c r="DD5" s="437"/>
      <c r="DE5" s="437"/>
      <c r="DF5" s="437"/>
      <c r="DG5" s="437"/>
      <c r="DH5" s="437"/>
      <c r="DI5" s="438"/>
      <c r="DJ5" s="157"/>
      <c r="DK5" s="157"/>
      <c r="DL5" s="157"/>
      <c r="DM5" s="157"/>
      <c r="DN5" s="157"/>
      <c r="DO5" s="157"/>
    </row>
    <row r="6" spans="1:119" ht="18.75" customHeight="1" x14ac:dyDescent="0.2">
      <c r="A6" s="158"/>
      <c r="B6" s="415" t="s">
        <v>93</v>
      </c>
      <c r="C6" s="416"/>
      <c r="D6" s="416"/>
      <c r="E6" s="416"/>
      <c r="F6" s="416"/>
      <c r="G6" s="416"/>
      <c r="H6" s="416"/>
      <c r="I6" s="416"/>
      <c r="J6" s="416"/>
      <c r="K6" s="397"/>
      <c r="L6" s="398" t="s">
        <v>94</v>
      </c>
      <c r="M6" s="398"/>
      <c r="N6" s="398"/>
      <c r="O6" s="398"/>
      <c r="P6" s="398"/>
      <c r="Q6" s="398"/>
      <c r="R6" s="402"/>
      <c r="S6" s="402"/>
      <c r="T6" s="402"/>
      <c r="U6" s="402"/>
      <c r="V6" s="403"/>
      <c r="W6" s="472"/>
      <c r="X6" s="473"/>
      <c r="Y6" s="474"/>
      <c r="Z6" s="442" t="s">
        <v>95</v>
      </c>
      <c r="AA6" s="443"/>
      <c r="AB6" s="443"/>
      <c r="AC6" s="443"/>
      <c r="AD6" s="443"/>
      <c r="AE6" s="443"/>
      <c r="AF6" s="443"/>
      <c r="AG6" s="443"/>
      <c r="AH6" s="444"/>
      <c r="AI6" s="445">
        <v>1</v>
      </c>
      <c r="AJ6" s="446"/>
      <c r="AK6" s="446"/>
      <c r="AL6" s="446"/>
      <c r="AM6" s="446"/>
      <c r="AN6" s="446"/>
      <c r="AO6" s="446"/>
      <c r="AP6" s="447"/>
      <c r="AQ6" s="445">
        <v>12600</v>
      </c>
      <c r="AR6" s="446"/>
      <c r="AS6" s="446"/>
      <c r="AT6" s="446"/>
      <c r="AU6" s="446"/>
      <c r="AV6" s="446"/>
      <c r="AW6" s="446"/>
      <c r="AX6" s="446"/>
      <c r="AY6" s="448"/>
      <c r="AZ6" s="427" t="s">
        <v>96</v>
      </c>
      <c r="BA6" s="428"/>
      <c r="BB6" s="428"/>
      <c r="BC6" s="428"/>
      <c r="BD6" s="428"/>
      <c r="BE6" s="428"/>
      <c r="BF6" s="428"/>
      <c r="BG6" s="428"/>
      <c r="BH6" s="428"/>
      <c r="BI6" s="428"/>
      <c r="BJ6" s="428"/>
      <c r="BK6" s="428"/>
      <c r="BL6" s="428"/>
      <c r="BM6" s="429"/>
      <c r="BN6" s="430">
        <v>18163739</v>
      </c>
      <c r="BO6" s="431"/>
      <c r="BP6" s="431"/>
      <c r="BQ6" s="431"/>
      <c r="BR6" s="431"/>
      <c r="BS6" s="431"/>
      <c r="BT6" s="431"/>
      <c r="BU6" s="432"/>
      <c r="BV6" s="430">
        <v>21205049</v>
      </c>
      <c r="BW6" s="431"/>
      <c r="BX6" s="431"/>
      <c r="BY6" s="431"/>
      <c r="BZ6" s="431"/>
      <c r="CA6" s="431"/>
      <c r="CB6" s="431"/>
      <c r="CC6" s="432"/>
      <c r="CD6" s="433" t="s">
        <v>97</v>
      </c>
      <c r="CE6" s="434"/>
      <c r="CF6" s="434"/>
      <c r="CG6" s="434"/>
      <c r="CH6" s="434"/>
      <c r="CI6" s="434"/>
      <c r="CJ6" s="434"/>
      <c r="CK6" s="434"/>
      <c r="CL6" s="434"/>
      <c r="CM6" s="434"/>
      <c r="CN6" s="434"/>
      <c r="CO6" s="434"/>
      <c r="CP6" s="434"/>
      <c r="CQ6" s="434"/>
      <c r="CR6" s="434"/>
      <c r="CS6" s="435"/>
      <c r="CT6" s="452">
        <v>104.4</v>
      </c>
      <c r="CU6" s="453"/>
      <c r="CV6" s="453"/>
      <c r="CW6" s="453"/>
      <c r="CX6" s="453"/>
      <c r="CY6" s="453"/>
      <c r="CZ6" s="453"/>
      <c r="DA6" s="454"/>
      <c r="DB6" s="452">
        <v>104.4</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98</v>
      </c>
      <c r="AA7" s="443"/>
      <c r="AB7" s="443"/>
      <c r="AC7" s="443"/>
      <c r="AD7" s="443"/>
      <c r="AE7" s="443"/>
      <c r="AF7" s="443"/>
      <c r="AG7" s="443"/>
      <c r="AH7" s="444"/>
      <c r="AI7" s="445">
        <v>2</v>
      </c>
      <c r="AJ7" s="446"/>
      <c r="AK7" s="446"/>
      <c r="AL7" s="446"/>
      <c r="AM7" s="446"/>
      <c r="AN7" s="446"/>
      <c r="AO7" s="446"/>
      <c r="AP7" s="447"/>
      <c r="AQ7" s="445">
        <v>9700</v>
      </c>
      <c r="AR7" s="446"/>
      <c r="AS7" s="446"/>
      <c r="AT7" s="446"/>
      <c r="AU7" s="446"/>
      <c r="AV7" s="446"/>
      <c r="AW7" s="446"/>
      <c r="AX7" s="446"/>
      <c r="AY7" s="448"/>
      <c r="AZ7" s="427" t="s">
        <v>99</v>
      </c>
      <c r="BA7" s="428"/>
      <c r="BB7" s="428"/>
      <c r="BC7" s="428"/>
      <c r="BD7" s="428"/>
      <c r="BE7" s="428"/>
      <c r="BF7" s="428"/>
      <c r="BG7" s="428"/>
      <c r="BH7" s="428"/>
      <c r="BI7" s="428"/>
      <c r="BJ7" s="428"/>
      <c r="BK7" s="428"/>
      <c r="BL7" s="428"/>
      <c r="BM7" s="429"/>
      <c r="BN7" s="430">
        <v>15513175</v>
      </c>
      <c r="BO7" s="431"/>
      <c r="BP7" s="431"/>
      <c r="BQ7" s="431"/>
      <c r="BR7" s="431"/>
      <c r="BS7" s="431"/>
      <c r="BT7" s="431"/>
      <c r="BU7" s="432"/>
      <c r="BV7" s="430">
        <v>18869202</v>
      </c>
      <c r="BW7" s="431"/>
      <c r="BX7" s="431"/>
      <c r="BY7" s="431"/>
      <c r="BZ7" s="431"/>
      <c r="CA7" s="431"/>
      <c r="CB7" s="431"/>
      <c r="CC7" s="432"/>
      <c r="CD7" s="433" t="s">
        <v>100</v>
      </c>
      <c r="CE7" s="434"/>
      <c r="CF7" s="434"/>
      <c r="CG7" s="434"/>
      <c r="CH7" s="434"/>
      <c r="CI7" s="434"/>
      <c r="CJ7" s="434"/>
      <c r="CK7" s="434"/>
      <c r="CL7" s="434"/>
      <c r="CM7" s="434"/>
      <c r="CN7" s="434"/>
      <c r="CO7" s="434"/>
      <c r="CP7" s="434"/>
      <c r="CQ7" s="434"/>
      <c r="CR7" s="434"/>
      <c r="CS7" s="435"/>
      <c r="CT7" s="430">
        <v>382995293</v>
      </c>
      <c r="CU7" s="431"/>
      <c r="CV7" s="431"/>
      <c r="CW7" s="431"/>
      <c r="CX7" s="431"/>
      <c r="CY7" s="431"/>
      <c r="CZ7" s="431"/>
      <c r="DA7" s="432"/>
      <c r="DB7" s="430">
        <v>385727260</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101</v>
      </c>
      <c r="AA8" s="443"/>
      <c r="AB8" s="443"/>
      <c r="AC8" s="443"/>
      <c r="AD8" s="443"/>
      <c r="AE8" s="443"/>
      <c r="AF8" s="443"/>
      <c r="AG8" s="443"/>
      <c r="AH8" s="444"/>
      <c r="AI8" s="445">
        <v>1</v>
      </c>
      <c r="AJ8" s="446"/>
      <c r="AK8" s="446"/>
      <c r="AL8" s="446"/>
      <c r="AM8" s="446"/>
      <c r="AN8" s="446"/>
      <c r="AO8" s="446"/>
      <c r="AP8" s="447"/>
      <c r="AQ8" s="445">
        <v>8100</v>
      </c>
      <c r="AR8" s="446"/>
      <c r="AS8" s="446"/>
      <c r="AT8" s="446"/>
      <c r="AU8" s="446"/>
      <c r="AV8" s="446"/>
      <c r="AW8" s="446"/>
      <c r="AX8" s="446"/>
      <c r="AY8" s="448"/>
      <c r="AZ8" s="427" t="s">
        <v>102</v>
      </c>
      <c r="BA8" s="428"/>
      <c r="BB8" s="428"/>
      <c r="BC8" s="428"/>
      <c r="BD8" s="428"/>
      <c r="BE8" s="428"/>
      <c r="BF8" s="428"/>
      <c r="BG8" s="428"/>
      <c r="BH8" s="428"/>
      <c r="BI8" s="428"/>
      <c r="BJ8" s="428"/>
      <c r="BK8" s="428"/>
      <c r="BL8" s="428"/>
      <c r="BM8" s="429"/>
      <c r="BN8" s="430">
        <v>2650564</v>
      </c>
      <c r="BO8" s="431"/>
      <c r="BP8" s="431"/>
      <c r="BQ8" s="431"/>
      <c r="BR8" s="431"/>
      <c r="BS8" s="431"/>
      <c r="BT8" s="431"/>
      <c r="BU8" s="432"/>
      <c r="BV8" s="430">
        <v>2335847</v>
      </c>
      <c r="BW8" s="431"/>
      <c r="BX8" s="431"/>
      <c r="BY8" s="431"/>
      <c r="BZ8" s="431"/>
      <c r="CA8" s="431"/>
      <c r="CB8" s="431"/>
      <c r="CC8" s="432"/>
      <c r="CD8" s="433" t="s">
        <v>103</v>
      </c>
      <c r="CE8" s="434"/>
      <c r="CF8" s="434"/>
      <c r="CG8" s="434"/>
      <c r="CH8" s="434"/>
      <c r="CI8" s="434"/>
      <c r="CJ8" s="434"/>
      <c r="CK8" s="434"/>
      <c r="CL8" s="434"/>
      <c r="CM8" s="434"/>
      <c r="CN8" s="434"/>
      <c r="CO8" s="434"/>
      <c r="CP8" s="434"/>
      <c r="CQ8" s="434"/>
      <c r="CR8" s="434"/>
      <c r="CS8" s="435"/>
      <c r="CT8" s="449">
        <v>0.34804000000000002</v>
      </c>
      <c r="CU8" s="450"/>
      <c r="CV8" s="450"/>
      <c r="CW8" s="450"/>
      <c r="CX8" s="450"/>
      <c r="CY8" s="450"/>
      <c r="CZ8" s="450"/>
      <c r="DA8" s="451"/>
      <c r="DB8" s="449">
        <v>0.34638000000000002</v>
      </c>
      <c r="DC8" s="450"/>
      <c r="DD8" s="450"/>
      <c r="DE8" s="450"/>
      <c r="DF8" s="450"/>
      <c r="DG8" s="450"/>
      <c r="DH8" s="450"/>
      <c r="DI8" s="451"/>
      <c r="DJ8" s="157"/>
      <c r="DK8" s="157"/>
      <c r="DL8" s="157"/>
      <c r="DM8" s="157"/>
      <c r="DN8" s="157"/>
      <c r="DO8" s="157"/>
    </row>
    <row r="9" spans="1:119" ht="18.75" customHeight="1" thickBot="1" x14ac:dyDescent="0.25">
      <c r="A9" s="158"/>
      <c r="B9" s="455" t="s">
        <v>104</v>
      </c>
      <c r="C9" s="456"/>
      <c r="D9" s="456"/>
      <c r="E9" s="456"/>
      <c r="F9" s="456"/>
      <c r="G9" s="456"/>
      <c r="H9" s="456"/>
      <c r="I9" s="456"/>
      <c r="J9" s="456"/>
      <c r="K9" s="457"/>
      <c r="L9" s="463" t="s">
        <v>105</v>
      </c>
      <c r="M9" s="464"/>
      <c r="N9" s="464"/>
      <c r="O9" s="464"/>
      <c r="P9" s="464"/>
      <c r="Q9" s="465"/>
      <c r="R9" s="466">
        <v>1308265</v>
      </c>
      <c r="S9" s="467"/>
      <c r="T9" s="467"/>
      <c r="U9" s="467"/>
      <c r="V9" s="468"/>
      <c r="W9" s="472"/>
      <c r="X9" s="473"/>
      <c r="Y9" s="474"/>
      <c r="Z9" s="442" t="s">
        <v>106</v>
      </c>
      <c r="AA9" s="443"/>
      <c r="AB9" s="443"/>
      <c r="AC9" s="443"/>
      <c r="AD9" s="443"/>
      <c r="AE9" s="443"/>
      <c r="AF9" s="443"/>
      <c r="AG9" s="443"/>
      <c r="AH9" s="444"/>
      <c r="AI9" s="445">
        <v>1</v>
      </c>
      <c r="AJ9" s="446"/>
      <c r="AK9" s="446"/>
      <c r="AL9" s="446"/>
      <c r="AM9" s="446"/>
      <c r="AN9" s="446"/>
      <c r="AO9" s="446"/>
      <c r="AP9" s="447"/>
      <c r="AQ9" s="445">
        <v>9100</v>
      </c>
      <c r="AR9" s="446"/>
      <c r="AS9" s="446"/>
      <c r="AT9" s="446"/>
      <c r="AU9" s="446"/>
      <c r="AV9" s="446"/>
      <c r="AW9" s="446"/>
      <c r="AX9" s="446"/>
      <c r="AY9" s="448"/>
      <c r="AZ9" s="427" t="s">
        <v>107</v>
      </c>
      <c r="BA9" s="428"/>
      <c r="BB9" s="428"/>
      <c r="BC9" s="428"/>
      <c r="BD9" s="428"/>
      <c r="BE9" s="428"/>
      <c r="BF9" s="428"/>
      <c r="BG9" s="428"/>
      <c r="BH9" s="428"/>
      <c r="BI9" s="428"/>
      <c r="BJ9" s="428"/>
      <c r="BK9" s="428"/>
      <c r="BL9" s="428"/>
      <c r="BM9" s="429"/>
      <c r="BN9" s="430">
        <v>314717</v>
      </c>
      <c r="BO9" s="431"/>
      <c r="BP9" s="431"/>
      <c r="BQ9" s="431"/>
      <c r="BR9" s="431"/>
      <c r="BS9" s="431"/>
      <c r="BT9" s="431"/>
      <c r="BU9" s="432"/>
      <c r="BV9" s="430">
        <v>-61335</v>
      </c>
      <c r="BW9" s="431"/>
      <c r="BX9" s="431"/>
      <c r="BY9" s="431"/>
      <c r="BZ9" s="431"/>
      <c r="CA9" s="431"/>
      <c r="CB9" s="431"/>
      <c r="CC9" s="432"/>
      <c r="CD9" s="496" t="s">
        <v>108</v>
      </c>
      <c r="CE9" s="497"/>
      <c r="CF9" s="497"/>
      <c r="CG9" s="497"/>
      <c r="CH9" s="497"/>
      <c r="CI9" s="497"/>
      <c r="CJ9" s="497"/>
      <c r="CK9" s="497"/>
      <c r="CL9" s="497"/>
      <c r="CM9" s="497"/>
      <c r="CN9" s="497"/>
      <c r="CO9" s="497"/>
      <c r="CP9" s="497"/>
      <c r="CQ9" s="497"/>
      <c r="CR9" s="497"/>
      <c r="CS9" s="498"/>
      <c r="CT9" s="436">
        <v>24.7</v>
      </c>
      <c r="CU9" s="437"/>
      <c r="CV9" s="437"/>
      <c r="CW9" s="437"/>
      <c r="CX9" s="437"/>
      <c r="CY9" s="437"/>
      <c r="CZ9" s="437"/>
      <c r="DA9" s="438"/>
      <c r="DB9" s="436">
        <v>24.3</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109</v>
      </c>
      <c r="M10" s="500"/>
      <c r="N10" s="500"/>
      <c r="O10" s="500"/>
      <c r="P10" s="500"/>
      <c r="Q10" s="501"/>
      <c r="R10" s="445">
        <v>1373339</v>
      </c>
      <c r="S10" s="446"/>
      <c r="T10" s="446"/>
      <c r="U10" s="446"/>
      <c r="V10" s="448"/>
      <c r="W10" s="472"/>
      <c r="X10" s="473"/>
      <c r="Y10" s="474"/>
      <c r="Z10" s="442" t="s">
        <v>110</v>
      </c>
      <c r="AA10" s="443"/>
      <c r="AB10" s="443"/>
      <c r="AC10" s="443"/>
      <c r="AD10" s="443"/>
      <c r="AE10" s="443"/>
      <c r="AF10" s="443"/>
      <c r="AG10" s="443"/>
      <c r="AH10" s="444"/>
      <c r="AI10" s="445">
        <v>1</v>
      </c>
      <c r="AJ10" s="446"/>
      <c r="AK10" s="446"/>
      <c r="AL10" s="446"/>
      <c r="AM10" s="446"/>
      <c r="AN10" s="446"/>
      <c r="AO10" s="446"/>
      <c r="AP10" s="447"/>
      <c r="AQ10" s="445">
        <v>8100</v>
      </c>
      <c r="AR10" s="446"/>
      <c r="AS10" s="446"/>
      <c r="AT10" s="446"/>
      <c r="AU10" s="446"/>
      <c r="AV10" s="446"/>
      <c r="AW10" s="446"/>
      <c r="AX10" s="446"/>
      <c r="AY10" s="448"/>
      <c r="AZ10" s="427" t="s">
        <v>111</v>
      </c>
      <c r="BA10" s="428"/>
      <c r="BB10" s="428"/>
      <c r="BC10" s="428"/>
      <c r="BD10" s="428"/>
      <c r="BE10" s="428"/>
      <c r="BF10" s="428"/>
      <c r="BG10" s="428"/>
      <c r="BH10" s="428"/>
      <c r="BI10" s="428"/>
      <c r="BJ10" s="428"/>
      <c r="BK10" s="428"/>
      <c r="BL10" s="428"/>
      <c r="BM10" s="429"/>
      <c r="BN10" s="430">
        <v>2953</v>
      </c>
      <c r="BO10" s="431"/>
      <c r="BP10" s="431"/>
      <c r="BQ10" s="431"/>
      <c r="BR10" s="431"/>
      <c r="BS10" s="431"/>
      <c r="BT10" s="431"/>
      <c r="BU10" s="432"/>
      <c r="BV10" s="430">
        <v>7300</v>
      </c>
      <c r="BW10" s="431"/>
      <c r="BX10" s="431"/>
      <c r="BY10" s="431"/>
      <c r="BZ10" s="431"/>
      <c r="CA10" s="431"/>
      <c r="CB10" s="431"/>
      <c r="CC10" s="432"/>
      <c r="CD10" s="421" t="s">
        <v>112</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113</v>
      </c>
      <c r="M11" s="491"/>
      <c r="N11" s="491"/>
      <c r="O11" s="491"/>
      <c r="P11" s="491"/>
      <c r="Q11" s="492"/>
      <c r="R11" s="493" t="s">
        <v>114</v>
      </c>
      <c r="S11" s="494"/>
      <c r="T11" s="494"/>
      <c r="U11" s="494"/>
      <c r="V11" s="495"/>
      <c r="W11" s="475"/>
      <c r="X11" s="476"/>
      <c r="Y11" s="477"/>
      <c r="Z11" s="442" t="s">
        <v>115</v>
      </c>
      <c r="AA11" s="443"/>
      <c r="AB11" s="443"/>
      <c r="AC11" s="443"/>
      <c r="AD11" s="443"/>
      <c r="AE11" s="443"/>
      <c r="AF11" s="443"/>
      <c r="AG11" s="443"/>
      <c r="AH11" s="444"/>
      <c r="AI11" s="445">
        <v>46</v>
      </c>
      <c r="AJ11" s="446"/>
      <c r="AK11" s="446"/>
      <c r="AL11" s="446"/>
      <c r="AM11" s="446"/>
      <c r="AN11" s="446"/>
      <c r="AO11" s="446"/>
      <c r="AP11" s="447"/>
      <c r="AQ11" s="445">
        <v>7800</v>
      </c>
      <c r="AR11" s="446"/>
      <c r="AS11" s="446"/>
      <c r="AT11" s="446"/>
      <c r="AU11" s="446"/>
      <c r="AV11" s="446"/>
      <c r="AW11" s="446"/>
      <c r="AX11" s="446"/>
      <c r="AY11" s="448"/>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117</v>
      </c>
      <c r="CE11" s="434"/>
      <c r="CF11" s="434"/>
      <c r="CG11" s="434"/>
      <c r="CH11" s="434"/>
      <c r="CI11" s="434"/>
      <c r="CJ11" s="434"/>
      <c r="CK11" s="434"/>
      <c r="CL11" s="434"/>
      <c r="CM11" s="434"/>
      <c r="CN11" s="434"/>
      <c r="CO11" s="434"/>
      <c r="CP11" s="434"/>
      <c r="CQ11" s="434"/>
      <c r="CR11" s="434"/>
      <c r="CS11" s="435"/>
      <c r="CT11" s="502" t="s">
        <v>118</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x14ac:dyDescent="0.2">
      <c r="A12" s="158"/>
      <c r="B12" s="505" t="s">
        <v>120</v>
      </c>
      <c r="C12" s="506"/>
      <c r="D12" s="506"/>
      <c r="E12" s="506"/>
      <c r="F12" s="506"/>
      <c r="G12" s="506"/>
      <c r="H12" s="506"/>
      <c r="I12" s="506"/>
      <c r="J12" s="506"/>
      <c r="K12" s="507"/>
      <c r="L12" s="514" t="s">
        <v>121</v>
      </c>
      <c r="M12" s="515"/>
      <c r="N12" s="515"/>
      <c r="O12" s="515"/>
      <c r="P12" s="515"/>
      <c r="Q12" s="516"/>
      <c r="R12" s="517">
        <v>1292709</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128</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129</v>
      </c>
      <c r="N13" s="525"/>
      <c r="O13" s="525"/>
      <c r="P13" s="525"/>
      <c r="Q13" s="526"/>
      <c r="R13" s="527">
        <v>1287029</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317670</v>
      </c>
      <c r="BO13" s="431"/>
      <c r="BP13" s="431"/>
      <c r="BQ13" s="431"/>
      <c r="BR13" s="431"/>
      <c r="BS13" s="431"/>
      <c r="BT13" s="431"/>
      <c r="BU13" s="432"/>
      <c r="BV13" s="430">
        <v>-54035</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13.1</v>
      </c>
      <c r="CU13" s="437"/>
      <c r="CV13" s="437"/>
      <c r="CW13" s="437"/>
      <c r="CX13" s="437"/>
      <c r="CY13" s="437"/>
      <c r="CZ13" s="437"/>
      <c r="DA13" s="438"/>
      <c r="DB13" s="436">
        <v>13.4</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132</v>
      </c>
      <c r="M14" s="543"/>
      <c r="N14" s="543"/>
      <c r="O14" s="543"/>
      <c r="P14" s="543"/>
      <c r="Q14" s="544"/>
      <c r="R14" s="545">
        <v>1308707</v>
      </c>
      <c r="S14" s="546"/>
      <c r="T14" s="546"/>
      <c r="U14" s="546"/>
      <c r="V14" s="547"/>
      <c r="W14" s="472"/>
      <c r="X14" s="473"/>
      <c r="Y14" s="474"/>
      <c r="Z14" s="499" t="s">
        <v>133</v>
      </c>
      <c r="AA14" s="500"/>
      <c r="AB14" s="500"/>
      <c r="AC14" s="500"/>
      <c r="AD14" s="500"/>
      <c r="AE14" s="500"/>
      <c r="AF14" s="500"/>
      <c r="AG14" s="500"/>
      <c r="AH14" s="501"/>
      <c r="AI14" s="445">
        <v>5305</v>
      </c>
      <c r="AJ14" s="446"/>
      <c r="AK14" s="446"/>
      <c r="AL14" s="446"/>
      <c r="AM14" s="447"/>
      <c r="AN14" s="445">
        <v>16769105</v>
      </c>
      <c r="AO14" s="446"/>
      <c r="AP14" s="446"/>
      <c r="AQ14" s="446"/>
      <c r="AR14" s="446"/>
      <c r="AS14" s="447"/>
      <c r="AT14" s="445">
        <v>3161</v>
      </c>
      <c r="AU14" s="446"/>
      <c r="AV14" s="446"/>
      <c r="AW14" s="446"/>
      <c r="AX14" s="446"/>
      <c r="AY14" s="448"/>
      <c r="AZ14" s="439" t="s">
        <v>134</v>
      </c>
      <c r="BA14" s="440"/>
      <c r="BB14" s="440"/>
      <c r="BC14" s="440"/>
      <c r="BD14" s="440"/>
      <c r="BE14" s="440"/>
      <c r="BF14" s="440"/>
      <c r="BG14" s="440"/>
      <c r="BH14" s="440"/>
      <c r="BI14" s="440"/>
      <c r="BJ14" s="440"/>
      <c r="BK14" s="440"/>
      <c r="BL14" s="440"/>
      <c r="BM14" s="441"/>
      <c r="BN14" s="418">
        <v>117184780</v>
      </c>
      <c r="BO14" s="419"/>
      <c r="BP14" s="419"/>
      <c r="BQ14" s="419"/>
      <c r="BR14" s="419"/>
      <c r="BS14" s="419"/>
      <c r="BT14" s="419"/>
      <c r="BU14" s="420"/>
      <c r="BV14" s="418">
        <v>113051115</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118.1</v>
      </c>
      <c r="CU14" s="540"/>
      <c r="CV14" s="540"/>
      <c r="CW14" s="540"/>
      <c r="CX14" s="540"/>
      <c r="CY14" s="540"/>
      <c r="CZ14" s="540"/>
      <c r="DA14" s="541"/>
      <c r="DB14" s="539">
        <v>127.3</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136</v>
      </c>
      <c r="N15" s="525"/>
      <c r="O15" s="525"/>
      <c r="P15" s="525"/>
      <c r="Q15" s="526"/>
      <c r="R15" s="545">
        <v>1303668</v>
      </c>
      <c r="S15" s="546"/>
      <c r="T15" s="546"/>
      <c r="U15" s="546"/>
      <c r="V15" s="547"/>
      <c r="W15" s="472"/>
      <c r="X15" s="473"/>
      <c r="Y15" s="474"/>
      <c r="Z15" s="499" t="s">
        <v>137</v>
      </c>
      <c r="AA15" s="500"/>
      <c r="AB15" s="500"/>
      <c r="AC15" s="500"/>
      <c r="AD15" s="500"/>
      <c r="AE15" s="500"/>
      <c r="AF15" s="500"/>
      <c r="AG15" s="500"/>
      <c r="AH15" s="501"/>
      <c r="AI15" s="445" t="s">
        <v>128</v>
      </c>
      <c r="AJ15" s="446"/>
      <c r="AK15" s="446"/>
      <c r="AL15" s="446"/>
      <c r="AM15" s="447"/>
      <c r="AN15" s="445" t="s">
        <v>138</v>
      </c>
      <c r="AO15" s="446"/>
      <c r="AP15" s="446"/>
      <c r="AQ15" s="446"/>
      <c r="AR15" s="446"/>
      <c r="AS15" s="447"/>
      <c r="AT15" s="445" t="s">
        <v>119</v>
      </c>
      <c r="AU15" s="446"/>
      <c r="AV15" s="446"/>
      <c r="AW15" s="446"/>
      <c r="AX15" s="446"/>
      <c r="AY15" s="448"/>
      <c r="AZ15" s="427" t="s">
        <v>139</v>
      </c>
      <c r="BA15" s="428"/>
      <c r="BB15" s="428"/>
      <c r="BC15" s="428"/>
      <c r="BD15" s="428"/>
      <c r="BE15" s="428"/>
      <c r="BF15" s="428"/>
      <c r="BG15" s="428"/>
      <c r="BH15" s="428"/>
      <c r="BI15" s="428"/>
      <c r="BJ15" s="428"/>
      <c r="BK15" s="428"/>
      <c r="BL15" s="428"/>
      <c r="BM15" s="429"/>
      <c r="BN15" s="430">
        <v>326934818</v>
      </c>
      <c r="BO15" s="431"/>
      <c r="BP15" s="431"/>
      <c r="BQ15" s="431"/>
      <c r="BR15" s="431"/>
      <c r="BS15" s="431"/>
      <c r="BT15" s="431"/>
      <c r="BU15" s="432"/>
      <c r="BV15" s="430">
        <v>328473520</v>
      </c>
      <c r="BW15" s="431"/>
      <c r="BX15" s="431"/>
      <c r="BY15" s="431"/>
      <c r="BZ15" s="431"/>
      <c r="CA15" s="431"/>
      <c r="CB15" s="431"/>
      <c r="CC15" s="432"/>
      <c r="CD15" s="550" t="s">
        <v>140</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141</v>
      </c>
      <c r="M16" s="559"/>
      <c r="N16" s="559"/>
      <c r="O16" s="559"/>
      <c r="P16" s="559"/>
      <c r="Q16" s="560"/>
      <c r="R16" s="556" t="s">
        <v>142</v>
      </c>
      <c r="S16" s="557"/>
      <c r="T16" s="557"/>
      <c r="U16" s="557"/>
      <c r="V16" s="558"/>
      <c r="W16" s="472"/>
      <c r="X16" s="473"/>
      <c r="Y16" s="474"/>
      <c r="Z16" s="499" t="s">
        <v>143</v>
      </c>
      <c r="AA16" s="500"/>
      <c r="AB16" s="500"/>
      <c r="AC16" s="500"/>
      <c r="AD16" s="500"/>
      <c r="AE16" s="500"/>
      <c r="AF16" s="500"/>
      <c r="AG16" s="500"/>
      <c r="AH16" s="501"/>
      <c r="AI16" s="445">
        <v>283</v>
      </c>
      <c r="AJ16" s="446"/>
      <c r="AK16" s="446"/>
      <c r="AL16" s="446"/>
      <c r="AM16" s="447"/>
      <c r="AN16" s="445">
        <v>852113</v>
      </c>
      <c r="AO16" s="446"/>
      <c r="AP16" s="446"/>
      <c r="AQ16" s="446"/>
      <c r="AR16" s="446"/>
      <c r="AS16" s="447"/>
      <c r="AT16" s="445">
        <v>3011</v>
      </c>
      <c r="AU16" s="446"/>
      <c r="AV16" s="446"/>
      <c r="AW16" s="446"/>
      <c r="AX16" s="446"/>
      <c r="AY16" s="448"/>
      <c r="AZ16" s="427" t="s">
        <v>144</v>
      </c>
      <c r="BA16" s="428"/>
      <c r="BB16" s="428"/>
      <c r="BC16" s="428"/>
      <c r="BD16" s="428"/>
      <c r="BE16" s="428"/>
      <c r="BF16" s="428"/>
      <c r="BG16" s="428"/>
      <c r="BH16" s="428"/>
      <c r="BI16" s="428"/>
      <c r="BJ16" s="428"/>
      <c r="BK16" s="428"/>
      <c r="BL16" s="428"/>
      <c r="BM16" s="429"/>
      <c r="BN16" s="430">
        <v>146784859</v>
      </c>
      <c r="BO16" s="431"/>
      <c r="BP16" s="431"/>
      <c r="BQ16" s="431"/>
      <c r="BR16" s="431"/>
      <c r="BS16" s="431"/>
      <c r="BT16" s="431"/>
      <c r="BU16" s="432"/>
      <c r="BV16" s="430">
        <v>141617690</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145</v>
      </c>
      <c r="N17" s="554"/>
      <c r="O17" s="554"/>
      <c r="P17" s="554"/>
      <c r="Q17" s="555"/>
      <c r="R17" s="556" t="s">
        <v>146</v>
      </c>
      <c r="S17" s="557"/>
      <c r="T17" s="557"/>
      <c r="U17" s="557"/>
      <c r="V17" s="558"/>
      <c r="W17" s="472"/>
      <c r="X17" s="473"/>
      <c r="Y17" s="474"/>
      <c r="Z17" s="499" t="s">
        <v>147</v>
      </c>
      <c r="AA17" s="500"/>
      <c r="AB17" s="500"/>
      <c r="AC17" s="500"/>
      <c r="AD17" s="500"/>
      <c r="AE17" s="500"/>
      <c r="AF17" s="500"/>
      <c r="AG17" s="500"/>
      <c r="AH17" s="501"/>
      <c r="AI17" s="445">
        <v>2329</v>
      </c>
      <c r="AJ17" s="446"/>
      <c r="AK17" s="446"/>
      <c r="AL17" s="446"/>
      <c r="AM17" s="447"/>
      <c r="AN17" s="445">
        <v>7045225</v>
      </c>
      <c r="AO17" s="446"/>
      <c r="AP17" s="446"/>
      <c r="AQ17" s="446"/>
      <c r="AR17" s="446"/>
      <c r="AS17" s="447"/>
      <c r="AT17" s="445">
        <v>3025</v>
      </c>
      <c r="AU17" s="446"/>
      <c r="AV17" s="446"/>
      <c r="AW17" s="446"/>
      <c r="AX17" s="446"/>
      <c r="AY17" s="448"/>
      <c r="AZ17" s="427" t="s">
        <v>148</v>
      </c>
      <c r="BA17" s="428"/>
      <c r="BB17" s="428"/>
      <c r="BC17" s="428"/>
      <c r="BD17" s="428"/>
      <c r="BE17" s="428"/>
      <c r="BF17" s="428"/>
      <c r="BG17" s="428"/>
      <c r="BH17" s="428"/>
      <c r="BI17" s="428"/>
      <c r="BJ17" s="428"/>
      <c r="BK17" s="428"/>
      <c r="BL17" s="428"/>
      <c r="BM17" s="429"/>
      <c r="BN17" s="430">
        <v>371627876</v>
      </c>
      <c r="BO17" s="431"/>
      <c r="BP17" s="431"/>
      <c r="BQ17" s="431"/>
      <c r="BR17" s="431"/>
      <c r="BS17" s="431"/>
      <c r="BT17" s="431"/>
      <c r="BU17" s="432"/>
      <c r="BV17" s="430">
        <v>374526299</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149</v>
      </c>
      <c r="C18" s="413"/>
      <c r="D18" s="413"/>
      <c r="E18" s="413"/>
      <c r="F18" s="413"/>
      <c r="G18" s="413"/>
      <c r="H18" s="413"/>
      <c r="I18" s="413"/>
      <c r="J18" s="413"/>
      <c r="K18" s="561"/>
      <c r="L18" s="562">
        <v>9646</v>
      </c>
      <c r="M18" s="563"/>
      <c r="N18" s="563"/>
      <c r="O18" s="563"/>
      <c r="P18" s="563"/>
      <c r="Q18" s="563"/>
      <c r="R18" s="563"/>
      <c r="S18" s="563"/>
      <c r="T18" s="563"/>
      <c r="U18" s="563"/>
      <c r="V18" s="563"/>
      <c r="W18" s="472"/>
      <c r="X18" s="473"/>
      <c r="Y18" s="474"/>
      <c r="Z18" s="499" t="s">
        <v>150</v>
      </c>
      <c r="AA18" s="500"/>
      <c r="AB18" s="500"/>
      <c r="AC18" s="500"/>
      <c r="AD18" s="500"/>
      <c r="AE18" s="500"/>
      <c r="AF18" s="500"/>
      <c r="AG18" s="500"/>
      <c r="AH18" s="501"/>
      <c r="AI18" s="445">
        <v>10121</v>
      </c>
      <c r="AJ18" s="446"/>
      <c r="AK18" s="446"/>
      <c r="AL18" s="446"/>
      <c r="AM18" s="447"/>
      <c r="AN18" s="445">
        <v>38389961</v>
      </c>
      <c r="AO18" s="446"/>
      <c r="AP18" s="446"/>
      <c r="AQ18" s="446"/>
      <c r="AR18" s="446"/>
      <c r="AS18" s="447"/>
      <c r="AT18" s="445">
        <v>3793</v>
      </c>
      <c r="AU18" s="446"/>
      <c r="AV18" s="446"/>
      <c r="AW18" s="446"/>
      <c r="AX18" s="446"/>
      <c r="AY18" s="448"/>
      <c r="AZ18" s="530" t="s">
        <v>151</v>
      </c>
      <c r="BA18" s="531"/>
      <c r="BB18" s="531"/>
      <c r="BC18" s="531"/>
      <c r="BD18" s="531"/>
      <c r="BE18" s="531"/>
      <c r="BF18" s="531"/>
      <c r="BG18" s="531"/>
      <c r="BH18" s="531"/>
      <c r="BI18" s="531"/>
      <c r="BJ18" s="531"/>
      <c r="BK18" s="531"/>
      <c r="BL18" s="531"/>
      <c r="BM18" s="532"/>
      <c r="BN18" s="564">
        <v>462893222</v>
      </c>
      <c r="BO18" s="565"/>
      <c r="BP18" s="565"/>
      <c r="BQ18" s="565"/>
      <c r="BR18" s="565"/>
      <c r="BS18" s="565"/>
      <c r="BT18" s="565"/>
      <c r="BU18" s="566"/>
      <c r="BV18" s="564">
        <v>475140147</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152</v>
      </c>
      <c r="C19" s="413"/>
      <c r="D19" s="413"/>
      <c r="E19" s="413"/>
      <c r="F19" s="413"/>
      <c r="G19" s="413"/>
      <c r="H19" s="413"/>
      <c r="I19" s="413"/>
      <c r="J19" s="413"/>
      <c r="K19" s="561"/>
      <c r="L19" s="562">
        <v>134</v>
      </c>
      <c r="M19" s="563"/>
      <c r="N19" s="563"/>
      <c r="O19" s="563"/>
      <c r="P19" s="563"/>
      <c r="Q19" s="563"/>
      <c r="R19" s="563"/>
      <c r="S19" s="563"/>
      <c r="T19" s="563"/>
      <c r="U19" s="563"/>
      <c r="V19" s="563"/>
      <c r="W19" s="472"/>
      <c r="X19" s="473"/>
      <c r="Y19" s="474"/>
      <c r="Z19" s="499" t="s">
        <v>153</v>
      </c>
      <c r="AA19" s="500"/>
      <c r="AB19" s="500"/>
      <c r="AC19" s="500"/>
      <c r="AD19" s="500"/>
      <c r="AE19" s="500"/>
      <c r="AF19" s="500"/>
      <c r="AG19" s="500"/>
      <c r="AH19" s="501"/>
      <c r="AI19" s="445" t="s">
        <v>119</v>
      </c>
      <c r="AJ19" s="446"/>
      <c r="AK19" s="446"/>
      <c r="AL19" s="446"/>
      <c r="AM19" s="447"/>
      <c r="AN19" s="445" t="s">
        <v>119</v>
      </c>
      <c r="AO19" s="446"/>
      <c r="AP19" s="446"/>
      <c r="AQ19" s="446"/>
      <c r="AR19" s="446"/>
      <c r="AS19" s="447"/>
      <c r="AT19" s="445" t="s">
        <v>119</v>
      </c>
      <c r="AU19" s="446"/>
      <c r="AV19" s="446"/>
      <c r="AW19" s="446"/>
      <c r="AX19" s="446"/>
      <c r="AY19" s="448"/>
      <c r="AZ19" s="439" t="s">
        <v>154</v>
      </c>
      <c r="BA19" s="440"/>
      <c r="BB19" s="440"/>
      <c r="BC19" s="440"/>
      <c r="BD19" s="440"/>
      <c r="BE19" s="440"/>
      <c r="BF19" s="440"/>
      <c r="BG19" s="440"/>
      <c r="BH19" s="440"/>
      <c r="BI19" s="440"/>
      <c r="BJ19" s="440"/>
      <c r="BK19" s="440"/>
      <c r="BL19" s="440"/>
      <c r="BM19" s="441"/>
      <c r="BN19" s="418">
        <v>1108385460</v>
      </c>
      <c r="BO19" s="419"/>
      <c r="BP19" s="419"/>
      <c r="BQ19" s="419"/>
      <c r="BR19" s="419"/>
      <c r="BS19" s="419"/>
      <c r="BT19" s="419"/>
      <c r="BU19" s="420"/>
      <c r="BV19" s="418">
        <v>1152368301</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155</v>
      </c>
      <c r="C20" s="413"/>
      <c r="D20" s="413"/>
      <c r="E20" s="413"/>
      <c r="F20" s="413"/>
      <c r="G20" s="413"/>
      <c r="H20" s="413"/>
      <c r="I20" s="413"/>
      <c r="J20" s="413"/>
      <c r="K20" s="561"/>
      <c r="L20" s="562">
        <v>510945</v>
      </c>
      <c r="M20" s="563"/>
      <c r="N20" s="563"/>
      <c r="O20" s="563"/>
      <c r="P20" s="563"/>
      <c r="Q20" s="563"/>
      <c r="R20" s="563"/>
      <c r="S20" s="563"/>
      <c r="T20" s="563"/>
      <c r="U20" s="563"/>
      <c r="V20" s="563"/>
      <c r="W20" s="475"/>
      <c r="X20" s="476"/>
      <c r="Y20" s="477"/>
      <c r="Z20" s="499" t="s">
        <v>156</v>
      </c>
      <c r="AA20" s="500"/>
      <c r="AB20" s="500"/>
      <c r="AC20" s="500"/>
      <c r="AD20" s="500"/>
      <c r="AE20" s="500"/>
      <c r="AF20" s="500"/>
      <c r="AG20" s="500"/>
      <c r="AH20" s="501"/>
      <c r="AI20" s="445">
        <v>17755</v>
      </c>
      <c r="AJ20" s="446"/>
      <c r="AK20" s="446"/>
      <c r="AL20" s="446"/>
      <c r="AM20" s="447"/>
      <c r="AN20" s="445">
        <v>62204291</v>
      </c>
      <c r="AO20" s="446"/>
      <c r="AP20" s="446"/>
      <c r="AQ20" s="446"/>
      <c r="AR20" s="446"/>
      <c r="AS20" s="447"/>
      <c r="AT20" s="445">
        <v>3503</v>
      </c>
      <c r="AU20" s="446"/>
      <c r="AV20" s="446"/>
      <c r="AW20" s="446"/>
      <c r="AX20" s="446"/>
      <c r="AY20" s="448"/>
      <c r="AZ20" s="530" t="s">
        <v>157</v>
      </c>
      <c r="BA20" s="531"/>
      <c r="BB20" s="531"/>
      <c r="BC20" s="531"/>
      <c r="BD20" s="531"/>
      <c r="BE20" s="531"/>
      <c r="BF20" s="531"/>
      <c r="BG20" s="531"/>
      <c r="BH20" s="531"/>
      <c r="BI20" s="531"/>
      <c r="BJ20" s="531"/>
      <c r="BK20" s="531"/>
      <c r="BL20" s="531"/>
      <c r="BM20" s="532"/>
      <c r="BN20" s="564">
        <v>325551235</v>
      </c>
      <c r="BO20" s="565"/>
      <c r="BP20" s="565"/>
      <c r="BQ20" s="565"/>
      <c r="BR20" s="565"/>
      <c r="BS20" s="565"/>
      <c r="BT20" s="565"/>
      <c r="BU20" s="566"/>
      <c r="BV20" s="564">
        <v>353788059</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158</v>
      </c>
      <c r="X21" s="568"/>
      <c r="Y21" s="568"/>
      <c r="Z21" s="568"/>
      <c r="AA21" s="568"/>
      <c r="AB21" s="568"/>
      <c r="AC21" s="568"/>
      <c r="AD21" s="568"/>
      <c r="AE21" s="568"/>
      <c r="AF21" s="568"/>
      <c r="AG21" s="568"/>
      <c r="AH21" s="569"/>
      <c r="AI21" s="570">
        <v>97.4</v>
      </c>
      <c r="AJ21" s="571"/>
      <c r="AK21" s="571"/>
      <c r="AL21" s="571"/>
      <c r="AM21" s="571"/>
      <c r="AN21" s="571"/>
      <c r="AO21" s="571"/>
      <c r="AP21" s="571"/>
      <c r="AQ21" s="571"/>
      <c r="AR21" s="571"/>
      <c r="AS21" s="571"/>
      <c r="AT21" s="571"/>
      <c r="AU21" s="571"/>
      <c r="AV21" s="571"/>
      <c r="AW21" s="571"/>
      <c r="AX21" s="571"/>
      <c r="AY21" s="572"/>
      <c r="AZ21" s="439" t="s">
        <v>159</v>
      </c>
      <c r="BA21" s="440"/>
      <c r="BB21" s="440"/>
      <c r="BC21" s="440"/>
      <c r="BD21" s="440"/>
      <c r="BE21" s="440"/>
      <c r="BF21" s="440"/>
      <c r="BG21" s="440"/>
      <c r="BH21" s="440"/>
      <c r="BI21" s="440"/>
      <c r="BJ21" s="440"/>
      <c r="BK21" s="440"/>
      <c r="BL21" s="440"/>
      <c r="BM21" s="441"/>
      <c r="BN21" s="418">
        <v>65917805</v>
      </c>
      <c r="BO21" s="419"/>
      <c r="BP21" s="419"/>
      <c r="BQ21" s="419"/>
      <c r="BR21" s="419"/>
      <c r="BS21" s="419"/>
      <c r="BT21" s="419"/>
      <c r="BU21" s="420"/>
      <c r="BV21" s="418">
        <v>29077358</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160</v>
      </c>
      <c r="BA22" s="428"/>
      <c r="BB22" s="428"/>
      <c r="BC22" s="428"/>
      <c r="BD22" s="428"/>
      <c r="BE22" s="428"/>
      <c r="BF22" s="428"/>
      <c r="BG22" s="428"/>
      <c r="BH22" s="428"/>
      <c r="BI22" s="428"/>
      <c r="BJ22" s="428"/>
      <c r="BK22" s="428"/>
      <c r="BL22" s="428"/>
      <c r="BM22" s="429"/>
      <c r="BN22" s="430">
        <v>3364828</v>
      </c>
      <c r="BO22" s="431"/>
      <c r="BP22" s="431"/>
      <c r="BQ22" s="431"/>
      <c r="BR22" s="431"/>
      <c r="BS22" s="431"/>
      <c r="BT22" s="431"/>
      <c r="BU22" s="432"/>
      <c r="BV22" s="430">
        <v>3378951</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161</v>
      </c>
      <c r="BA23" s="428"/>
      <c r="BB23" s="428"/>
      <c r="BC23" s="428"/>
      <c r="BD23" s="428"/>
      <c r="BE23" s="428"/>
      <c r="BF23" s="428"/>
      <c r="BG23" s="428"/>
      <c r="BH23" s="428"/>
      <c r="BI23" s="428"/>
      <c r="BJ23" s="428"/>
      <c r="BK23" s="428"/>
      <c r="BL23" s="428"/>
      <c r="BM23" s="429"/>
      <c r="BN23" s="430">
        <v>12227658</v>
      </c>
      <c r="BO23" s="431"/>
      <c r="BP23" s="431"/>
      <c r="BQ23" s="431"/>
      <c r="BR23" s="431"/>
      <c r="BS23" s="431"/>
      <c r="BT23" s="431"/>
      <c r="BU23" s="432"/>
      <c r="BV23" s="430">
        <v>12227658</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162</v>
      </c>
      <c r="BA24" s="497"/>
      <c r="BB24" s="497"/>
      <c r="BC24" s="497"/>
      <c r="BD24" s="497"/>
      <c r="BE24" s="497"/>
      <c r="BF24" s="497"/>
      <c r="BG24" s="497"/>
      <c r="BH24" s="497"/>
      <c r="BI24" s="497"/>
      <c r="BJ24" s="497"/>
      <c r="BK24" s="497"/>
      <c r="BL24" s="497"/>
      <c r="BM24" s="498"/>
      <c r="BN24" s="564">
        <v>5073000</v>
      </c>
      <c r="BO24" s="565"/>
      <c r="BP24" s="565"/>
      <c r="BQ24" s="565"/>
      <c r="BR24" s="565"/>
      <c r="BS24" s="565"/>
      <c r="BT24" s="565"/>
      <c r="BU24" s="566"/>
      <c r="BV24" s="564">
        <v>5073000</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163</v>
      </c>
      <c r="BA25" s="574"/>
      <c r="BB25" s="574"/>
      <c r="BC25" s="575"/>
      <c r="BD25" s="439" t="s">
        <v>44</v>
      </c>
      <c r="BE25" s="440"/>
      <c r="BF25" s="440"/>
      <c r="BG25" s="440"/>
      <c r="BH25" s="440"/>
      <c r="BI25" s="440"/>
      <c r="BJ25" s="440"/>
      <c r="BK25" s="440"/>
      <c r="BL25" s="440"/>
      <c r="BM25" s="441"/>
      <c r="BN25" s="418">
        <v>15143658</v>
      </c>
      <c r="BO25" s="419"/>
      <c r="BP25" s="419"/>
      <c r="BQ25" s="419"/>
      <c r="BR25" s="419"/>
      <c r="BS25" s="419"/>
      <c r="BT25" s="419"/>
      <c r="BU25" s="420"/>
      <c r="BV25" s="418">
        <v>14113766</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164</v>
      </c>
      <c r="BE26" s="428"/>
      <c r="BF26" s="428"/>
      <c r="BG26" s="428"/>
      <c r="BH26" s="428"/>
      <c r="BI26" s="428"/>
      <c r="BJ26" s="428"/>
      <c r="BK26" s="428"/>
      <c r="BL26" s="428"/>
      <c r="BM26" s="429"/>
      <c r="BN26" s="430">
        <v>18731859</v>
      </c>
      <c r="BO26" s="431"/>
      <c r="BP26" s="431"/>
      <c r="BQ26" s="431"/>
      <c r="BR26" s="431"/>
      <c r="BS26" s="431"/>
      <c r="BT26" s="431"/>
      <c r="BU26" s="432"/>
      <c r="BV26" s="430">
        <v>18721772</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46</v>
      </c>
      <c r="BE27" s="531"/>
      <c r="BF27" s="531"/>
      <c r="BG27" s="531"/>
      <c r="BH27" s="531"/>
      <c r="BI27" s="531"/>
      <c r="BJ27" s="531"/>
      <c r="BK27" s="531"/>
      <c r="BL27" s="531"/>
      <c r="BM27" s="532"/>
      <c r="BN27" s="564">
        <v>53623167</v>
      </c>
      <c r="BO27" s="565"/>
      <c r="BP27" s="565"/>
      <c r="BQ27" s="565"/>
      <c r="BR27" s="565"/>
      <c r="BS27" s="565"/>
      <c r="BT27" s="565"/>
      <c r="BU27" s="566"/>
      <c r="BV27" s="564">
        <v>56573129</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171</v>
      </c>
      <c r="D30" s="587"/>
      <c r="E30" s="459" t="s">
        <v>172</v>
      </c>
      <c r="F30" s="459"/>
      <c r="G30" s="459"/>
      <c r="H30" s="459"/>
      <c r="I30" s="459"/>
      <c r="J30" s="459"/>
      <c r="K30" s="459"/>
      <c r="L30" s="459"/>
      <c r="M30" s="459"/>
      <c r="N30" s="459"/>
      <c r="O30" s="459"/>
      <c r="P30" s="459"/>
      <c r="Q30" s="459"/>
      <c r="R30" s="459"/>
      <c r="S30" s="459"/>
      <c r="T30" s="175"/>
      <c r="U30" s="587" t="s">
        <v>173</v>
      </c>
      <c r="V30" s="587"/>
      <c r="W30" s="459" t="s">
        <v>174</v>
      </c>
      <c r="X30" s="459"/>
      <c r="Y30" s="459"/>
      <c r="Z30" s="459"/>
      <c r="AA30" s="459"/>
      <c r="AB30" s="459"/>
      <c r="AC30" s="459"/>
      <c r="AD30" s="459"/>
      <c r="AE30" s="459"/>
      <c r="AF30" s="459"/>
      <c r="AG30" s="459"/>
      <c r="AH30" s="459"/>
      <c r="AI30" s="459"/>
      <c r="AJ30" s="459"/>
      <c r="AK30" s="459"/>
      <c r="AL30" s="175"/>
      <c r="AM30" s="587" t="s">
        <v>171</v>
      </c>
      <c r="AN30" s="587"/>
      <c r="AO30" s="459" t="s">
        <v>172</v>
      </c>
      <c r="AP30" s="459"/>
      <c r="AQ30" s="459"/>
      <c r="AR30" s="459"/>
      <c r="AS30" s="459"/>
      <c r="AT30" s="459"/>
      <c r="AU30" s="459"/>
      <c r="AV30" s="459"/>
      <c r="AW30" s="459"/>
      <c r="AX30" s="459"/>
      <c r="AY30" s="459"/>
      <c r="AZ30" s="459"/>
      <c r="BA30" s="459"/>
      <c r="BB30" s="459"/>
      <c r="BC30" s="459"/>
      <c r="BD30" s="200"/>
      <c r="BE30" s="587" t="s">
        <v>175</v>
      </c>
      <c r="BF30" s="587"/>
      <c r="BG30" s="459" t="s">
        <v>176</v>
      </c>
      <c r="BH30" s="459"/>
      <c r="BI30" s="459"/>
      <c r="BJ30" s="459"/>
      <c r="BK30" s="459"/>
      <c r="BL30" s="459"/>
      <c r="BM30" s="459"/>
      <c r="BN30" s="459"/>
      <c r="BO30" s="459"/>
      <c r="BP30" s="459"/>
      <c r="BQ30" s="459"/>
      <c r="BR30" s="459"/>
      <c r="BS30" s="459"/>
      <c r="BT30" s="459"/>
      <c r="BU30" s="459"/>
      <c r="BV30" s="201"/>
      <c r="BW30" s="587" t="s">
        <v>175</v>
      </c>
      <c r="BX30" s="587"/>
      <c r="BY30" s="459" t="s">
        <v>177</v>
      </c>
      <c r="BZ30" s="459"/>
      <c r="CA30" s="459"/>
      <c r="CB30" s="459"/>
      <c r="CC30" s="459"/>
      <c r="CD30" s="459"/>
      <c r="CE30" s="459"/>
      <c r="CF30" s="459"/>
      <c r="CG30" s="459"/>
      <c r="CH30" s="459"/>
      <c r="CI30" s="459"/>
      <c r="CJ30" s="459"/>
      <c r="CK30" s="459"/>
      <c r="CL30" s="459"/>
      <c r="CM30" s="459"/>
      <c r="CN30" s="175"/>
      <c r="CO30" s="587" t="s">
        <v>171</v>
      </c>
      <c r="CP30" s="587"/>
      <c r="CQ30" s="459" t="s">
        <v>178</v>
      </c>
      <c r="CR30" s="459"/>
      <c r="CS30" s="459"/>
      <c r="CT30" s="459"/>
      <c r="CU30" s="459"/>
      <c r="CV30" s="459"/>
      <c r="CW30" s="459"/>
      <c r="CX30" s="459"/>
      <c r="CY30" s="459"/>
      <c r="CZ30" s="459"/>
      <c r="DA30" s="459"/>
      <c r="DB30" s="459"/>
      <c r="DC30" s="459"/>
      <c r="DD30" s="459"/>
      <c r="DE30" s="459"/>
      <c r="DF30" s="175"/>
      <c r="DG30" s="584" t="s">
        <v>179</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青森県駐車場事業特別会計</v>
      </c>
      <c r="X31" s="586"/>
      <c r="Y31" s="586"/>
      <c r="Z31" s="586"/>
      <c r="AA31" s="586"/>
      <c r="AB31" s="586"/>
      <c r="AC31" s="586"/>
      <c r="AD31" s="586"/>
      <c r="AE31" s="586"/>
      <c r="AF31" s="586"/>
      <c r="AG31" s="586"/>
      <c r="AH31" s="586"/>
      <c r="AI31" s="586"/>
      <c r="AJ31" s="586"/>
      <c r="AK31" s="586"/>
      <c r="AL31" s="199"/>
      <c r="AM31" s="585">
        <f>IF(AO31="","",MAX(C31:D40,U31:V40)+1)</f>
        <v>13</v>
      </c>
      <c r="AN31" s="585"/>
      <c r="AO31" s="586" t="str">
        <f>IF('各会計、関係団体の財政状況及び健全化判断比率'!B30="","",'各会計、関係団体の財政状況及び健全化判断比率'!B30)</f>
        <v>青森県病院事業会計</v>
      </c>
      <c r="AP31" s="586"/>
      <c r="AQ31" s="586"/>
      <c r="AR31" s="586"/>
      <c r="AS31" s="586"/>
      <c r="AT31" s="586"/>
      <c r="AU31" s="586"/>
      <c r="AV31" s="586"/>
      <c r="AW31" s="586"/>
      <c r="AX31" s="586"/>
      <c r="AY31" s="586"/>
      <c r="AZ31" s="586"/>
      <c r="BA31" s="586"/>
      <c r="BB31" s="586"/>
      <c r="BC31" s="586"/>
      <c r="BD31" s="199"/>
      <c r="BE31" s="585">
        <f>IF(BG31="","",MAX(C31:D40,U31:V40,AM31:AN40)+1)</f>
        <v>15</v>
      </c>
      <c r="BF31" s="585"/>
      <c r="BG31" s="586" t="str">
        <f>IF('各会計、関係団体の財政状況及び健全化判断比率'!B32="","",'各会計、関係団体の財政状況及び健全化判断比率'!B32)</f>
        <v>青森県下水道事業特別会計</v>
      </c>
      <c r="BH31" s="586"/>
      <c r="BI31" s="586"/>
      <c r="BJ31" s="586"/>
      <c r="BK31" s="586"/>
      <c r="BL31" s="586"/>
      <c r="BM31" s="586"/>
      <c r="BN31" s="586"/>
      <c r="BO31" s="586"/>
      <c r="BP31" s="586"/>
      <c r="BQ31" s="586"/>
      <c r="BR31" s="586"/>
      <c r="BS31" s="586"/>
      <c r="BT31" s="586"/>
      <c r="BU31" s="586"/>
      <c r="BV31" s="199"/>
      <c r="BW31" s="585">
        <f>IF(BY31="","",MAX(C31:D40,U31:V40,AM31:AN40,BE31:BF40)+1)</f>
        <v>17</v>
      </c>
      <c r="BX31" s="585"/>
      <c r="BY31" s="586" t="str">
        <f>IF('各会計、関係団体の財政状況及び健全化判断比率'!B68="","",'各会計、関係団体の財政状況及び健全化判断比率'!B68)</f>
        <v>青森県新産業都市建設事業団</v>
      </c>
      <c r="BZ31" s="586"/>
      <c r="CA31" s="586"/>
      <c r="CB31" s="586"/>
      <c r="CC31" s="586"/>
      <c r="CD31" s="586"/>
      <c r="CE31" s="586"/>
      <c r="CF31" s="586"/>
      <c r="CG31" s="586"/>
      <c r="CH31" s="586"/>
      <c r="CI31" s="586"/>
      <c r="CJ31" s="586"/>
      <c r="CK31" s="586"/>
      <c r="CL31" s="586"/>
      <c r="CM31" s="586"/>
      <c r="CN31" s="199"/>
      <c r="CO31" s="585">
        <f>IF(CQ31="","",MAX(C31:D40,U31:V40,AM31:AN40,BE31:BF40,BW31:BX40)+1)</f>
        <v>18</v>
      </c>
      <c r="CP31" s="585"/>
      <c r="CQ31" s="586" t="str">
        <f>IF('各会計、関係団体の財政状況及び健全化判断比率'!BS7="","",'各会計、関係団体の財政状況及び健全化判断比率'!BS7)</f>
        <v>公益財団法人21あおもり産業総合支援センター</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青森県公債費特別会計</v>
      </c>
      <c r="F32" s="586"/>
      <c r="G32" s="586"/>
      <c r="H32" s="586"/>
      <c r="I32" s="586"/>
      <c r="J32" s="586"/>
      <c r="K32" s="586"/>
      <c r="L32" s="586"/>
      <c r="M32" s="586"/>
      <c r="N32" s="586"/>
      <c r="O32" s="586"/>
      <c r="P32" s="586"/>
      <c r="Q32" s="586"/>
      <c r="R32" s="586"/>
      <c r="S32" s="586"/>
      <c r="T32" s="199"/>
      <c r="U32" s="585">
        <f t="shared" ref="U32:U40" si="0">IF(W32="","",U31+1)</f>
        <v>12</v>
      </c>
      <c r="V32" s="585"/>
      <c r="W32" s="586" t="str">
        <f>IF('各会計、関係団体の財政状況及び健全化判断比率'!B29="","",'各会計、関係団体の財政状況及び健全化判断比率'!B29)</f>
        <v>国民健康保険特別会計</v>
      </c>
      <c r="X32" s="586"/>
      <c r="Y32" s="586"/>
      <c r="Z32" s="586"/>
      <c r="AA32" s="586"/>
      <c r="AB32" s="586"/>
      <c r="AC32" s="586"/>
      <c r="AD32" s="586"/>
      <c r="AE32" s="586"/>
      <c r="AF32" s="586"/>
      <c r="AG32" s="586"/>
      <c r="AH32" s="586"/>
      <c r="AI32" s="586"/>
      <c r="AJ32" s="586"/>
      <c r="AK32" s="586"/>
      <c r="AL32" s="199"/>
      <c r="AM32" s="585">
        <f t="shared" ref="AM32:AM40" si="1">IF(AO32="","",AM31+1)</f>
        <v>14</v>
      </c>
      <c r="AN32" s="585"/>
      <c r="AO32" s="586" t="str">
        <f>IF('各会計、関係団体の財政状況及び健全化判断比率'!B31="","",'各会計、関係団体の財政状況及び健全化判断比率'!B31)</f>
        <v>青森県工業用水道事業会計</v>
      </c>
      <c r="AP32" s="586"/>
      <c r="AQ32" s="586"/>
      <c r="AR32" s="586"/>
      <c r="AS32" s="586"/>
      <c r="AT32" s="586"/>
      <c r="AU32" s="586"/>
      <c r="AV32" s="586"/>
      <c r="AW32" s="586"/>
      <c r="AX32" s="586"/>
      <c r="AY32" s="586"/>
      <c r="AZ32" s="586"/>
      <c r="BA32" s="586"/>
      <c r="BB32" s="586"/>
      <c r="BC32" s="586"/>
      <c r="BD32" s="199"/>
      <c r="BE32" s="585">
        <f t="shared" ref="BE32:BE40" si="2">IF(BG32="","",BE31+1)</f>
        <v>16</v>
      </c>
      <c r="BF32" s="585"/>
      <c r="BG32" s="586" t="str">
        <f>IF('各会計、関係団体の財政状況及び健全化判断比率'!B33="","",'各会計、関係団体の財政状況及び健全化判断比率'!B33)</f>
        <v>青森県港湾整備事業特別会計</v>
      </c>
      <c r="BH32" s="586"/>
      <c r="BI32" s="586"/>
      <c r="BJ32" s="586"/>
      <c r="BK32" s="586"/>
      <c r="BL32" s="586"/>
      <c r="BM32" s="586"/>
      <c r="BN32" s="586"/>
      <c r="BO32" s="586"/>
      <c r="BP32" s="586"/>
      <c r="BQ32" s="586"/>
      <c r="BR32" s="586"/>
      <c r="BS32" s="586"/>
      <c r="BT32" s="586"/>
      <c r="BU32" s="586"/>
      <c r="BV32" s="199"/>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199"/>
      <c r="CO32" s="585">
        <f t="shared" ref="CO32:CO40" si="4">IF(CQ32="","",CO31+1)</f>
        <v>19</v>
      </c>
      <c r="CP32" s="585"/>
      <c r="CQ32" s="586" t="str">
        <f>IF('各会計、関係団体の財政状況及び健全化判断比率'!BS8="","",'各会計、関係団体の財政状況及び健全化判断比率'!BS8)</f>
        <v>公益社団法人あおもり農林業支援センター</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青森県療育福祉・医療療育センター特別会計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t="str">
        <f t="shared" si="1"/>
        <v/>
      </c>
      <c r="AN33" s="585"/>
      <c r="AO33" s="586"/>
      <c r="AP33" s="586"/>
      <c r="AQ33" s="586"/>
      <c r="AR33" s="586"/>
      <c r="AS33" s="586"/>
      <c r="AT33" s="586"/>
      <c r="AU33" s="586"/>
      <c r="AV33" s="586"/>
      <c r="AW33" s="586"/>
      <c r="AX33" s="586"/>
      <c r="AY33" s="586"/>
      <c r="AZ33" s="586"/>
      <c r="BA33" s="586"/>
      <c r="BB33" s="586"/>
      <c r="BC33" s="586"/>
      <c r="BD33" s="199"/>
      <c r="BE33" s="585" t="str">
        <f t="shared" si="2"/>
        <v/>
      </c>
      <c r="BF33" s="585"/>
      <c r="BG33" s="586"/>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20</v>
      </c>
      <c r="CP33" s="585"/>
      <c r="CQ33" s="586" t="str">
        <f>IF('各会計、関係団体の財政状況及び健全化判断比率'!BS9="","",'各会計、関係団体の財政状況及び健全化判断比率'!BS9)</f>
        <v>青森県土地開発公社</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青森県公共用地先行取得特別会計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21</v>
      </c>
      <c r="CP34" s="585"/>
      <c r="CQ34" s="586" t="str">
        <f>IF('各会計、関係団体の財政状況及び健全化判断比率'!BS10="","",'各会計、関係団体の財政状況及び健全化判断比率'!BS10)</f>
        <v>公益財団法人青森県建設技術センター</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青森県証紙特別会計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22</v>
      </c>
      <c r="CP35" s="585"/>
      <c r="CQ35" s="586" t="str">
        <f>IF('各会計、関係団体の財政状況及び健全化判断比率'!BS11="","",'各会計、関係団体の財政状況及び健全化判断比率'!BS11)</f>
        <v>青森県道路公社</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青森県管理特別会計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23</v>
      </c>
      <c r="CP36" s="585"/>
      <c r="CQ36" s="586" t="str">
        <f>IF('各会計、関係団体の財政状況及び健全化判断比率'!BS12="","",'各会計、関係団体の財政状況及び健全化判断比率'!BS12)</f>
        <v>公益財団法人青森県フェリー埠頭公社</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青森県鉄道施設事業特別会計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24</v>
      </c>
      <c r="CP37" s="585"/>
      <c r="CQ37" s="586" t="str">
        <f>IF('各会計、関係団体の財政状況及び健全化判断比率'!BS13="","",'各会計、関係団体の財政状況及び健全化判断比率'!BS13)</f>
        <v>公益社団法人青森県観光連盟</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青森県母子父子寡婦福祉資金特別会計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25</v>
      </c>
      <c r="CP38" s="585"/>
      <c r="CQ38" s="586" t="str">
        <f>IF('各会計、関係団体の財政状況及び健全化判断比率'!BS14="","",'各会計、関係団体の財政状況及び健全化判断比率'!BS14)</f>
        <v>公益財団法人むつ小川原地域・産業振興財団</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青森県小規模企業者等設備導入資金特別会計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26</v>
      </c>
      <c r="CP39" s="585"/>
      <c r="CQ39" s="586" t="str">
        <f>IF('各会計、関係団体の財政状況及び健全化判断比率'!BS15="","",'各会計、関係団体の財政状況及び健全化判断比率'!BS15)</f>
        <v>公益財団法人青森学術文化振興財団</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青森県林業・木材産業改善資金特別会計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27</v>
      </c>
      <c r="CP40" s="585"/>
      <c r="CQ40" s="586" t="str">
        <f>IF('各会計、関係団体の財政状況及び健全化判断比率'!BS16="","",'各会計、関係団体の財政状況及び健全化判断比率'!BS16)</f>
        <v>八戸臨海鉄道株式会社</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180</v>
      </c>
      <c r="C43" s="157"/>
      <c r="D43" s="157"/>
      <c r="E43" s="157" t="s">
        <v>181</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182</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183</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184</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185</v>
      </c>
    </row>
    <row r="48" spans="1:119" x14ac:dyDescent="0.2">
      <c r="E48" s="159" t="s">
        <v>186</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ZlQ0OlXLCu1RzOGqOmNLedygWkg78guTlHhfE5wDLzLLCw+Dg2sNqEq6Dv3x+xSemWcyJ55igsnLApOCQfyEdg==" saltValue="pvPYR1YhGUbRWV3h5au7q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187</v>
      </c>
      <c r="DD1" s="590"/>
      <c r="DE1" s="590"/>
      <c r="DF1" s="590"/>
      <c r="DG1" s="590"/>
      <c r="DH1" s="590"/>
      <c r="DI1" s="591"/>
      <c r="DK1" s="589" t="s">
        <v>188</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190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191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192</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193</v>
      </c>
      <c r="S4" s="593"/>
      <c r="T4" s="593"/>
      <c r="U4" s="593"/>
      <c r="V4" s="593"/>
      <c r="W4" s="593"/>
      <c r="X4" s="593"/>
      <c r="Y4" s="594"/>
      <c r="Z4" s="592" t="s">
        <v>194</v>
      </c>
      <c r="AA4" s="593"/>
      <c r="AB4" s="593"/>
      <c r="AC4" s="594"/>
      <c r="AD4" s="592" t="s">
        <v>195</v>
      </c>
      <c r="AE4" s="593"/>
      <c r="AF4" s="593"/>
      <c r="AG4" s="593"/>
      <c r="AH4" s="593"/>
      <c r="AI4" s="593"/>
      <c r="AJ4" s="593"/>
      <c r="AK4" s="594"/>
      <c r="AL4" s="592" t="s">
        <v>194</v>
      </c>
      <c r="AM4" s="593"/>
      <c r="AN4" s="593"/>
      <c r="AO4" s="594"/>
      <c r="AP4" s="595" t="s">
        <v>196</v>
      </c>
      <c r="AQ4" s="595"/>
      <c r="AR4" s="595"/>
      <c r="AS4" s="595"/>
      <c r="AT4" s="595"/>
      <c r="AU4" s="595"/>
      <c r="AV4" s="595"/>
      <c r="AW4" s="595"/>
      <c r="AX4" s="595"/>
      <c r="AY4" s="595"/>
      <c r="AZ4" s="595"/>
      <c r="BA4" s="595"/>
      <c r="BB4" s="595"/>
      <c r="BC4" s="595"/>
      <c r="BD4" s="595" t="s">
        <v>197</v>
      </c>
      <c r="BE4" s="595"/>
      <c r="BF4" s="595"/>
      <c r="BG4" s="595"/>
      <c r="BH4" s="595"/>
      <c r="BI4" s="595"/>
      <c r="BJ4" s="595"/>
      <c r="BK4" s="595"/>
      <c r="BL4" s="595" t="s">
        <v>194</v>
      </c>
      <c r="BM4" s="595"/>
      <c r="BN4" s="595"/>
      <c r="BO4" s="595"/>
      <c r="BP4" s="595" t="s">
        <v>198</v>
      </c>
      <c r="BQ4" s="595"/>
      <c r="BR4" s="595"/>
      <c r="BS4" s="595"/>
      <c r="BT4" s="595"/>
      <c r="BU4" s="595"/>
      <c r="BV4" s="595"/>
      <c r="BW4" s="595"/>
      <c r="BY4" s="592" t="s">
        <v>199</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200</v>
      </c>
      <c r="C5" s="597"/>
      <c r="D5" s="597"/>
      <c r="E5" s="597"/>
      <c r="F5" s="597"/>
      <c r="G5" s="597"/>
      <c r="H5" s="597"/>
      <c r="I5" s="597"/>
      <c r="J5" s="597"/>
      <c r="K5" s="597"/>
      <c r="L5" s="597"/>
      <c r="M5" s="597"/>
      <c r="N5" s="597"/>
      <c r="O5" s="597"/>
      <c r="P5" s="597"/>
      <c r="Q5" s="598"/>
      <c r="R5" s="599">
        <v>169524107</v>
      </c>
      <c r="S5" s="600"/>
      <c r="T5" s="600"/>
      <c r="U5" s="600"/>
      <c r="V5" s="600"/>
      <c r="W5" s="600"/>
      <c r="X5" s="600"/>
      <c r="Y5" s="601"/>
      <c r="Z5" s="602">
        <v>25.5</v>
      </c>
      <c r="AA5" s="602"/>
      <c r="AB5" s="602"/>
      <c r="AC5" s="602"/>
      <c r="AD5" s="603">
        <v>122317123</v>
      </c>
      <c r="AE5" s="603"/>
      <c r="AF5" s="603"/>
      <c r="AG5" s="603"/>
      <c r="AH5" s="603"/>
      <c r="AI5" s="603"/>
      <c r="AJ5" s="603"/>
      <c r="AK5" s="603"/>
      <c r="AL5" s="604">
        <v>34.4</v>
      </c>
      <c r="AM5" s="605"/>
      <c r="AN5" s="605"/>
      <c r="AO5" s="606"/>
      <c r="AP5" s="596" t="s">
        <v>201</v>
      </c>
      <c r="AQ5" s="597"/>
      <c r="AR5" s="597"/>
      <c r="AS5" s="597"/>
      <c r="AT5" s="597"/>
      <c r="AU5" s="597"/>
      <c r="AV5" s="597"/>
      <c r="AW5" s="597"/>
      <c r="AX5" s="597"/>
      <c r="AY5" s="597"/>
      <c r="AZ5" s="597"/>
      <c r="BA5" s="597"/>
      <c r="BB5" s="597"/>
      <c r="BC5" s="598"/>
      <c r="BD5" s="610">
        <v>169429978</v>
      </c>
      <c r="BE5" s="611"/>
      <c r="BF5" s="611"/>
      <c r="BG5" s="611"/>
      <c r="BH5" s="611"/>
      <c r="BI5" s="611"/>
      <c r="BJ5" s="611"/>
      <c r="BK5" s="612"/>
      <c r="BL5" s="613">
        <v>99.9</v>
      </c>
      <c r="BM5" s="613"/>
      <c r="BN5" s="613"/>
      <c r="BO5" s="613"/>
      <c r="BP5" s="614">
        <v>470739</v>
      </c>
      <c r="BQ5" s="614"/>
      <c r="BR5" s="614"/>
      <c r="BS5" s="614"/>
      <c r="BT5" s="614"/>
      <c r="BU5" s="614"/>
      <c r="BV5" s="614"/>
      <c r="BW5" s="618"/>
      <c r="BY5" s="592" t="s">
        <v>196</v>
      </c>
      <c r="BZ5" s="593"/>
      <c r="CA5" s="593"/>
      <c r="CB5" s="593"/>
      <c r="CC5" s="593"/>
      <c r="CD5" s="593"/>
      <c r="CE5" s="593"/>
      <c r="CF5" s="593"/>
      <c r="CG5" s="593"/>
      <c r="CH5" s="593"/>
      <c r="CI5" s="593"/>
      <c r="CJ5" s="593"/>
      <c r="CK5" s="593"/>
      <c r="CL5" s="594"/>
      <c r="CM5" s="592" t="s">
        <v>202</v>
      </c>
      <c r="CN5" s="593"/>
      <c r="CO5" s="593"/>
      <c r="CP5" s="593"/>
      <c r="CQ5" s="593"/>
      <c r="CR5" s="593"/>
      <c r="CS5" s="593"/>
      <c r="CT5" s="594"/>
      <c r="CU5" s="592" t="s">
        <v>194</v>
      </c>
      <c r="CV5" s="593"/>
      <c r="CW5" s="593"/>
      <c r="CX5" s="594"/>
      <c r="CY5" s="592" t="s">
        <v>203</v>
      </c>
      <c r="CZ5" s="593"/>
      <c r="DA5" s="593"/>
      <c r="DB5" s="593"/>
      <c r="DC5" s="593"/>
      <c r="DD5" s="593"/>
      <c r="DE5" s="593"/>
      <c r="DF5" s="593"/>
      <c r="DG5" s="593"/>
      <c r="DH5" s="593"/>
      <c r="DI5" s="593"/>
      <c r="DJ5" s="593"/>
      <c r="DK5" s="594"/>
      <c r="DL5" s="592" t="s">
        <v>204</v>
      </c>
      <c r="DM5" s="593"/>
      <c r="DN5" s="593"/>
      <c r="DO5" s="593"/>
      <c r="DP5" s="593"/>
      <c r="DQ5" s="593"/>
      <c r="DR5" s="593"/>
      <c r="DS5" s="593"/>
      <c r="DT5" s="593"/>
      <c r="DU5" s="593"/>
      <c r="DV5" s="593"/>
      <c r="DW5" s="593"/>
      <c r="DX5" s="594"/>
    </row>
    <row r="6" spans="2:138" ht="11.25" customHeight="1" x14ac:dyDescent="0.2">
      <c r="B6" s="607" t="s">
        <v>205</v>
      </c>
      <c r="C6" s="608"/>
      <c r="D6" s="608"/>
      <c r="E6" s="608"/>
      <c r="F6" s="608"/>
      <c r="G6" s="608"/>
      <c r="H6" s="608"/>
      <c r="I6" s="608"/>
      <c r="J6" s="608"/>
      <c r="K6" s="608"/>
      <c r="L6" s="608"/>
      <c r="M6" s="608"/>
      <c r="N6" s="608"/>
      <c r="O6" s="608"/>
      <c r="P6" s="608"/>
      <c r="Q6" s="609"/>
      <c r="R6" s="610">
        <v>23417503</v>
      </c>
      <c r="S6" s="611"/>
      <c r="T6" s="611"/>
      <c r="U6" s="611"/>
      <c r="V6" s="611"/>
      <c r="W6" s="611"/>
      <c r="X6" s="611"/>
      <c r="Y6" s="612"/>
      <c r="Z6" s="613">
        <v>3.5</v>
      </c>
      <c r="AA6" s="613"/>
      <c r="AB6" s="613"/>
      <c r="AC6" s="613"/>
      <c r="AD6" s="614">
        <v>23417503</v>
      </c>
      <c r="AE6" s="614"/>
      <c r="AF6" s="614"/>
      <c r="AG6" s="614"/>
      <c r="AH6" s="614"/>
      <c r="AI6" s="614"/>
      <c r="AJ6" s="614"/>
      <c r="AK6" s="614"/>
      <c r="AL6" s="615">
        <v>6.6</v>
      </c>
      <c r="AM6" s="616"/>
      <c r="AN6" s="616"/>
      <c r="AO6" s="617"/>
      <c r="AP6" s="607" t="s">
        <v>206</v>
      </c>
      <c r="AQ6" s="608"/>
      <c r="AR6" s="608"/>
      <c r="AS6" s="608"/>
      <c r="AT6" s="608"/>
      <c r="AU6" s="608"/>
      <c r="AV6" s="608"/>
      <c r="AW6" s="608"/>
      <c r="AX6" s="608"/>
      <c r="AY6" s="608"/>
      <c r="AZ6" s="608"/>
      <c r="BA6" s="608"/>
      <c r="BB6" s="608"/>
      <c r="BC6" s="609"/>
      <c r="BD6" s="610">
        <v>149378041</v>
      </c>
      <c r="BE6" s="611"/>
      <c r="BF6" s="611"/>
      <c r="BG6" s="611"/>
      <c r="BH6" s="611"/>
      <c r="BI6" s="611"/>
      <c r="BJ6" s="611"/>
      <c r="BK6" s="612"/>
      <c r="BL6" s="613">
        <v>88.1</v>
      </c>
      <c r="BM6" s="613"/>
      <c r="BN6" s="613"/>
      <c r="BO6" s="613"/>
      <c r="BP6" s="614">
        <v>470739</v>
      </c>
      <c r="BQ6" s="614"/>
      <c r="BR6" s="614"/>
      <c r="BS6" s="614"/>
      <c r="BT6" s="614"/>
      <c r="BU6" s="614"/>
      <c r="BV6" s="614"/>
      <c r="BW6" s="618"/>
      <c r="BY6" s="596" t="s">
        <v>207</v>
      </c>
      <c r="BZ6" s="597"/>
      <c r="CA6" s="597"/>
      <c r="CB6" s="597"/>
      <c r="CC6" s="597"/>
      <c r="CD6" s="597"/>
      <c r="CE6" s="597"/>
      <c r="CF6" s="597"/>
      <c r="CG6" s="597"/>
      <c r="CH6" s="597"/>
      <c r="CI6" s="597"/>
      <c r="CJ6" s="597"/>
      <c r="CK6" s="597"/>
      <c r="CL6" s="598"/>
      <c r="CM6" s="610">
        <v>1211928</v>
      </c>
      <c r="CN6" s="611"/>
      <c r="CO6" s="611"/>
      <c r="CP6" s="611"/>
      <c r="CQ6" s="611"/>
      <c r="CR6" s="611"/>
      <c r="CS6" s="611"/>
      <c r="CT6" s="612"/>
      <c r="CU6" s="613">
        <v>0.2</v>
      </c>
      <c r="CV6" s="613"/>
      <c r="CW6" s="613"/>
      <c r="CX6" s="613"/>
      <c r="CY6" s="619" t="s">
        <v>138</v>
      </c>
      <c r="CZ6" s="611"/>
      <c r="DA6" s="611"/>
      <c r="DB6" s="611"/>
      <c r="DC6" s="611"/>
      <c r="DD6" s="611"/>
      <c r="DE6" s="611"/>
      <c r="DF6" s="611"/>
      <c r="DG6" s="611"/>
      <c r="DH6" s="611"/>
      <c r="DI6" s="611"/>
      <c r="DJ6" s="611"/>
      <c r="DK6" s="612"/>
      <c r="DL6" s="619">
        <v>1211928</v>
      </c>
      <c r="DM6" s="611"/>
      <c r="DN6" s="611"/>
      <c r="DO6" s="611"/>
      <c r="DP6" s="611"/>
      <c r="DQ6" s="611"/>
      <c r="DR6" s="611"/>
      <c r="DS6" s="611"/>
      <c r="DT6" s="611"/>
      <c r="DU6" s="611"/>
      <c r="DV6" s="611"/>
      <c r="DW6" s="611"/>
      <c r="DX6" s="620"/>
    </row>
    <row r="7" spans="2:138" ht="11.25" customHeight="1" x14ac:dyDescent="0.2">
      <c r="B7" s="607" t="s">
        <v>208</v>
      </c>
      <c r="C7" s="608"/>
      <c r="D7" s="608"/>
      <c r="E7" s="608"/>
      <c r="F7" s="608"/>
      <c r="G7" s="608"/>
      <c r="H7" s="608"/>
      <c r="I7" s="608"/>
      <c r="J7" s="608"/>
      <c r="K7" s="608"/>
      <c r="L7" s="608"/>
      <c r="M7" s="608"/>
      <c r="N7" s="608"/>
      <c r="O7" s="608"/>
      <c r="P7" s="608"/>
      <c r="Q7" s="609"/>
      <c r="R7" s="610">
        <v>2746445</v>
      </c>
      <c r="S7" s="611"/>
      <c r="T7" s="611"/>
      <c r="U7" s="611"/>
      <c r="V7" s="611"/>
      <c r="W7" s="611"/>
      <c r="X7" s="611"/>
      <c r="Y7" s="612"/>
      <c r="Z7" s="613">
        <v>0.4</v>
      </c>
      <c r="AA7" s="613"/>
      <c r="AB7" s="613"/>
      <c r="AC7" s="613"/>
      <c r="AD7" s="614">
        <v>2746445</v>
      </c>
      <c r="AE7" s="614"/>
      <c r="AF7" s="614"/>
      <c r="AG7" s="614"/>
      <c r="AH7" s="614"/>
      <c r="AI7" s="614"/>
      <c r="AJ7" s="614"/>
      <c r="AK7" s="614"/>
      <c r="AL7" s="615">
        <v>0.8</v>
      </c>
      <c r="AM7" s="616"/>
      <c r="AN7" s="616"/>
      <c r="AO7" s="617"/>
      <c r="AP7" s="607" t="s">
        <v>209</v>
      </c>
      <c r="AQ7" s="608"/>
      <c r="AR7" s="608"/>
      <c r="AS7" s="608"/>
      <c r="AT7" s="608"/>
      <c r="AU7" s="608"/>
      <c r="AV7" s="608"/>
      <c r="AW7" s="608"/>
      <c r="AX7" s="608"/>
      <c r="AY7" s="608"/>
      <c r="AZ7" s="608"/>
      <c r="BA7" s="608"/>
      <c r="BB7" s="608"/>
      <c r="BC7" s="609"/>
      <c r="BD7" s="610">
        <v>38676817</v>
      </c>
      <c r="BE7" s="611"/>
      <c r="BF7" s="611"/>
      <c r="BG7" s="611"/>
      <c r="BH7" s="611"/>
      <c r="BI7" s="611"/>
      <c r="BJ7" s="611"/>
      <c r="BK7" s="612"/>
      <c r="BL7" s="613">
        <v>22.8</v>
      </c>
      <c r="BM7" s="613"/>
      <c r="BN7" s="613"/>
      <c r="BO7" s="613"/>
      <c r="BP7" s="614">
        <v>470739</v>
      </c>
      <c r="BQ7" s="614"/>
      <c r="BR7" s="614"/>
      <c r="BS7" s="614"/>
      <c r="BT7" s="614"/>
      <c r="BU7" s="614"/>
      <c r="BV7" s="614"/>
      <c r="BW7" s="618"/>
      <c r="BY7" s="607" t="s">
        <v>210</v>
      </c>
      <c r="BZ7" s="608"/>
      <c r="CA7" s="608"/>
      <c r="CB7" s="608"/>
      <c r="CC7" s="608"/>
      <c r="CD7" s="608"/>
      <c r="CE7" s="608"/>
      <c r="CF7" s="608"/>
      <c r="CG7" s="608"/>
      <c r="CH7" s="608"/>
      <c r="CI7" s="608"/>
      <c r="CJ7" s="608"/>
      <c r="CK7" s="608"/>
      <c r="CL7" s="609"/>
      <c r="CM7" s="610">
        <v>43045495</v>
      </c>
      <c r="CN7" s="611"/>
      <c r="CO7" s="611"/>
      <c r="CP7" s="611"/>
      <c r="CQ7" s="611"/>
      <c r="CR7" s="611"/>
      <c r="CS7" s="611"/>
      <c r="CT7" s="612"/>
      <c r="CU7" s="613">
        <v>6.7</v>
      </c>
      <c r="CV7" s="613"/>
      <c r="CW7" s="613"/>
      <c r="CX7" s="613"/>
      <c r="CY7" s="619">
        <v>10825696</v>
      </c>
      <c r="CZ7" s="611"/>
      <c r="DA7" s="611"/>
      <c r="DB7" s="611"/>
      <c r="DC7" s="611"/>
      <c r="DD7" s="611"/>
      <c r="DE7" s="611"/>
      <c r="DF7" s="611"/>
      <c r="DG7" s="611"/>
      <c r="DH7" s="611"/>
      <c r="DI7" s="611"/>
      <c r="DJ7" s="611"/>
      <c r="DK7" s="612"/>
      <c r="DL7" s="619">
        <v>30003522</v>
      </c>
      <c r="DM7" s="611"/>
      <c r="DN7" s="611"/>
      <c r="DO7" s="611"/>
      <c r="DP7" s="611"/>
      <c r="DQ7" s="611"/>
      <c r="DR7" s="611"/>
      <c r="DS7" s="611"/>
      <c r="DT7" s="611"/>
      <c r="DU7" s="611"/>
      <c r="DV7" s="611"/>
      <c r="DW7" s="611"/>
      <c r="DX7" s="620"/>
    </row>
    <row r="8" spans="2:138" ht="11.25" customHeight="1" x14ac:dyDescent="0.2">
      <c r="B8" s="607" t="s">
        <v>211</v>
      </c>
      <c r="C8" s="608"/>
      <c r="D8" s="608"/>
      <c r="E8" s="608"/>
      <c r="F8" s="608"/>
      <c r="G8" s="608"/>
      <c r="H8" s="608"/>
      <c r="I8" s="608"/>
      <c r="J8" s="608"/>
      <c r="K8" s="608"/>
      <c r="L8" s="608"/>
      <c r="M8" s="608"/>
      <c r="N8" s="608"/>
      <c r="O8" s="608"/>
      <c r="P8" s="608"/>
      <c r="Q8" s="609"/>
      <c r="R8" s="610" t="s">
        <v>138</v>
      </c>
      <c r="S8" s="611"/>
      <c r="T8" s="611"/>
      <c r="U8" s="611"/>
      <c r="V8" s="611"/>
      <c r="W8" s="611"/>
      <c r="X8" s="611"/>
      <c r="Y8" s="612"/>
      <c r="Z8" s="613" t="s">
        <v>138</v>
      </c>
      <c r="AA8" s="613"/>
      <c r="AB8" s="613"/>
      <c r="AC8" s="613"/>
      <c r="AD8" s="614" t="s">
        <v>138</v>
      </c>
      <c r="AE8" s="614"/>
      <c r="AF8" s="614"/>
      <c r="AG8" s="614"/>
      <c r="AH8" s="614"/>
      <c r="AI8" s="614"/>
      <c r="AJ8" s="614"/>
      <c r="AK8" s="614"/>
      <c r="AL8" s="615" t="s">
        <v>138</v>
      </c>
      <c r="AM8" s="616"/>
      <c r="AN8" s="616"/>
      <c r="AO8" s="617"/>
      <c r="AP8" s="607" t="s">
        <v>212</v>
      </c>
      <c r="AQ8" s="608"/>
      <c r="AR8" s="608"/>
      <c r="AS8" s="608"/>
      <c r="AT8" s="608"/>
      <c r="AU8" s="608"/>
      <c r="AV8" s="608"/>
      <c r="AW8" s="608"/>
      <c r="AX8" s="608"/>
      <c r="AY8" s="608"/>
      <c r="AZ8" s="608"/>
      <c r="BA8" s="608"/>
      <c r="BB8" s="608"/>
      <c r="BC8" s="609"/>
      <c r="BD8" s="610">
        <v>908458</v>
      </c>
      <c r="BE8" s="611"/>
      <c r="BF8" s="611"/>
      <c r="BG8" s="611"/>
      <c r="BH8" s="611"/>
      <c r="BI8" s="611"/>
      <c r="BJ8" s="611"/>
      <c r="BK8" s="612"/>
      <c r="BL8" s="613">
        <v>0.5</v>
      </c>
      <c r="BM8" s="613"/>
      <c r="BN8" s="613"/>
      <c r="BO8" s="613"/>
      <c r="BP8" s="614" t="s">
        <v>128</v>
      </c>
      <c r="BQ8" s="614"/>
      <c r="BR8" s="614"/>
      <c r="BS8" s="614"/>
      <c r="BT8" s="614"/>
      <c r="BU8" s="614"/>
      <c r="BV8" s="614"/>
      <c r="BW8" s="618"/>
      <c r="BY8" s="607" t="s">
        <v>213</v>
      </c>
      <c r="BZ8" s="608"/>
      <c r="CA8" s="608"/>
      <c r="CB8" s="608"/>
      <c r="CC8" s="608"/>
      <c r="CD8" s="608"/>
      <c r="CE8" s="608"/>
      <c r="CF8" s="608"/>
      <c r="CG8" s="608"/>
      <c r="CH8" s="608"/>
      <c r="CI8" s="608"/>
      <c r="CJ8" s="608"/>
      <c r="CK8" s="608"/>
      <c r="CL8" s="609"/>
      <c r="CM8" s="610">
        <v>99791658</v>
      </c>
      <c r="CN8" s="611"/>
      <c r="CO8" s="611"/>
      <c r="CP8" s="611"/>
      <c r="CQ8" s="611"/>
      <c r="CR8" s="611"/>
      <c r="CS8" s="611"/>
      <c r="CT8" s="612"/>
      <c r="CU8" s="613">
        <v>15.4</v>
      </c>
      <c r="CV8" s="613"/>
      <c r="CW8" s="613"/>
      <c r="CX8" s="613"/>
      <c r="CY8" s="619">
        <v>1135768</v>
      </c>
      <c r="CZ8" s="611"/>
      <c r="DA8" s="611"/>
      <c r="DB8" s="611"/>
      <c r="DC8" s="611"/>
      <c r="DD8" s="611"/>
      <c r="DE8" s="611"/>
      <c r="DF8" s="611"/>
      <c r="DG8" s="611"/>
      <c r="DH8" s="611"/>
      <c r="DI8" s="611"/>
      <c r="DJ8" s="611"/>
      <c r="DK8" s="612"/>
      <c r="DL8" s="619">
        <v>84416984</v>
      </c>
      <c r="DM8" s="611"/>
      <c r="DN8" s="611"/>
      <c r="DO8" s="611"/>
      <c r="DP8" s="611"/>
      <c r="DQ8" s="611"/>
      <c r="DR8" s="611"/>
      <c r="DS8" s="611"/>
      <c r="DT8" s="611"/>
      <c r="DU8" s="611"/>
      <c r="DV8" s="611"/>
      <c r="DW8" s="611"/>
      <c r="DX8" s="620"/>
    </row>
    <row r="9" spans="2:138" ht="11.25" customHeight="1" x14ac:dyDescent="0.2">
      <c r="B9" s="607" t="s">
        <v>214</v>
      </c>
      <c r="C9" s="608"/>
      <c r="D9" s="608"/>
      <c r="E9" s="608"/>
      <c r="F9" s="608"/>
      <c r="G9" s="608"/>
      <c r="H9" s="608"/>
      <c r="I9" s="608"/>
      <c r="J9" s="608"/>
      <c r="K9" s="608"/>
      <c r="L9" s="608"/>
      <c r="M9" s="608"/>
      <c r="N9" s="608"/>
      <c r="O9" s="608"/>
      <c r="P9" s="608"/>
      <c r="Q9" s="609"/>
      <c r="R9" s="610" t="s">
        <v>138</v>
      </c>
      <c r="S9" s="611"/>
      <c r="T9" s="611"/>
      <c r="U9" s="611"/>
      <c r="V9" s="611"/>
      <c r="W9" s="611"/>
      <c r="X9" s="611"/>
      <c r="Y9" s="612"/>
      <c r="Z9" s="613" t="s">
        <v>138</v>
      </c>
      <c r="AA9" s="613"/>
      <c r="AB9" s="613"/>
      <c r="AC9" s="613"/>
      <c r="AD9" s="614" t="s">
        <v>128</v>
      </c>
      <c r="AE9" s="614"/>
      <c r="AF9" s="614"/>
      <c r="AG9" s="614"/>
      <c r="AH9" s="614"/>
      <c r="AI9" s="614"/>
      <c r="AJ9" s="614"/>
      <c r="AK9" s="614"/>
      <c r="AL9" s="615" t="s">
        <v>128</v>
      </c>
      <c r="AM9" s="616"/>
      <c r="AN9" s="616"/>
      <c r="AO9" s="617"/>
      <c r="AP9" s="607" t="s">
        <v>215</v>
      </c>
      <c r="AQ9" s="608"/>
      <c r="AR9" s="608"/>
      <c r="AS9" s="608"/>
      <c r="AT9" s="608"/>
      <c r="AU9" s="608"/>
      <c r="AV9" s="608"/>
      <c r="AW9" s="608"/>
      <c r="AX9" s="608"/>
      <c r="AY9" s="608"/>
      <c r="AZ9" s="608"/>
      <c r="BA9" s="608"/>
      <c r="BB9" s="608"/>
      <c r="BC9" s="609"/>
      <c r="BD9" s="610">
        <v>32881767</v>
      </c>
      <c r="BE9" s="611"/>
      <c r="BF9" s="611"/>
      <c r="BG9" s="611"/>
      <c r="BH9" s="611"/>
      <c r="BI9" s="611"/>
      <c r="BJ9" s="611"/>
      <c r="BK9" s="612"/>
      <c r="BL9" s="613">
        <v>19.399999999999999</v>
      </c>
      <c r="BM9" s="613"/>
      <c r="BN9" s="613"/>
      <c r="BO9" s="613"/>
      <c r="BP9" s="614" t="s">
        <v>138</v>
      </c>
      <c r="BQ9" s="614"/>
      <c r="BR9" s="614"/>
      <c r="BS9" s="614"/>
      <c r="BT9" s="614"/>
      <c r="BU9" s="614"/>
      <c r="BV9" s="614"/>
      <c r="BW9" s="618"/>
      <c r="BY9" s="607" t="s">
        <v>216</v>
      </c>
      <c r="BZ9" s="608"/>
      <c r="CA9" s="608"/>
      <c r="CB9" s="608"/>
      <c r="CC9" s="608"/>
      <c r="CD9" s="608"/>
      <c r="CE9" s="608"/>
      <c r="CF9" s="608"/>
      <c r="CG9" s="608"/>
      <c r="CH9" s="608"/>
      <c r="CI9" s="608"/>
      <c r="CJ9" s="608"/>
      <c r="CK9" s="608"/>
      <c r="CL9" s="609"/>
      <c r="CM9" s="610">
        <v>20668517</v>
      </c>
      <c r="CN9" s="611"/>
      <c r="CO9" s="611"/>
      <c r="CP9" s="611"/>
      <c r="CQ9" s="611"/>
      <c r="CR9" s="611"/>
      <c r="CS9" s="611"/>
      <c r="CT9" s="612"/>
      <c r="CU9" s="613">
        <v>3.2</v>
      </c>
      <c r="CV9" s="613"/>
      <c r="CW9" s="613"/>
      <c r="CX9" s="613"/>
      <c r="CY9" s="619">
        <v>7149887</v>
      </c>
      <c r="CZ9" s="611"/>
      <c r="DA9" s="611"/>
      <c r="DB9" s="611"/>
      <c r="DC9" s="611"/>
      <c r="DD9" s="611"/>
      <c r="DE9" s="611"/>
      <c r="DF9" s="611"/>
      <c r="DG9" s="611"/>
      <c r="DH9" s="611"/>
      <c r="DI9" s="611"/>
      <c r="DJ9" s="611"/>
      <c r="DK9" s="612"/>
      <c r="DL9" s="619">
        <v>15183502</v>
      </c>
      <c r="DM9" s="611"/>
      <c r="DN9" s="611"/>
      <c r="DO9" s="611"/>
      <c r="DP9" s="611"/>
      <c r="DQ9" s="611"/>
      <c r="DR9" s="611"/>
      <c r="DS9" s="611"/>
      <c r="DT9" s="611"/>
      <c r="DU9" s="611"/>
      <c r="DV9" s="611"/>
      <c r="DW9" s="611"/>
      <c r="DX9" s="620"/>
    </row>
    <row r="10" spans="2:138" ht="11.25" customHeight="1" x14ac:dyDescent="0.2">
      <c r="B10" s="607" t="s">
        <v>217</v>
      </c>
      <c r="C10" s="608"/>
      <c r="D10" s="608"/>
      <c r="E10" s="608"/>
      <c r="F10" s="608"/>
      <c r="G10" s="608"/>
      <c r="H10" s="608"/>
      <c r="I10" s="608"/>
      <c r="J10" s="608"/>
      <c r="K10" s="608"/>
      <c r="L10" s="608"/>
      <c r="M10" s="608"/>
      <c r="N10" s="608"/>
      <c r="O10" s="608"/>
      <c r="P10" s="608"/>
      <c r="Q10" s="609"/>
      <c r="R10" s="610">
        <v>149804</v>
      </c>
      <c r="S10" s="611"/>
      <c r="T10" s="611"/>
      <c r="U10" s="611"/>
      <c r="V10" s="611"/>
      <c r="W10" s="611"/>
      <c r="X10" s="611"/>
      <c r="Y10" s="612"/>
      <c r="Z10" s="613">
        <v>0</v>
      </c>
      <c r="AA10" s="613"/>
      <c r="AB10" s="613"/>
      <c r="AC10" s="613"/>
      <c r="AD10" s="614">
        <v>149804</v>
      </c>
      <c r="AE10" s="614"/>
      <c r="AF10" s="614"/>
      <c r="AG10" s="614"/>
      <c r="AH10" s="614"/>
      <c r="AI10" s="614"/>
      <c r="AJ10" s="614"/>
      <c r="AK10" s="614"/>
      <c r="AL10" s="615">
        <v>0</v>
      </c>
      <c r="AM10" s="616"/>
      <c r="AN10" s="616"/>
      <c r="AO10" s="617"/>
      <c r="AP10" s="607" t="s">
        <v>218</v>
      </c>
      <c r="AQ10" s="608"/>
      <c r="AR10" s="608"/>
      <c r="AS10" s="608"/>
      <c r="AT10" s="608"/>
      <c r="AU10" s="608"/>
      <c r="AV10" s="608"/>
      <c r="AW10" s="608"/>
      <c r="AX10" s="608"/>
      <c r="AY10" s="608"/>
      <c r="AZ10" s="608"/>
      <c r="BA10" s="608"/>
      <c r="BB10" s="608"/>
      <c r="BC10" s="609"/>
      <c r="BD10" s="610">
        <v>1298049</v>
      </c>
      <c r="BE10" s="611"/>
      <c r="BF10" s="611"/>
      <c r="BG10" s="611"/>
      <c r="BH10" s="611"/>
      <c r="BI10" s="611"/>
      <c r="BJ10" s="611"/>
      <c r="BK10" s="612"/>
      <c r="BL10" s="613">
        <v>0.8</v>
      </c>
      <c r="BM10" s="613"/>
      <c r="BN10" s="613"/>
      <c r="BO10" s="613"/>
      <c r="BP10" s="614" t="s">
        <v>138</v>
      </c>
      <c r="BQ10" s="614"/>
      <c r="BR10" s="614"/>
      <c r="BS10" s="614"/>
      <c r="BT10" s="614"/>
      <c r="BU10" s="614"/>
      <c r="BV10" s="614"/>
      <c r="BW10" s="618"/>
      <c r="BY10" s="607" t="s">
        <v>219</v>
      </c>
      <c r="BZ10" s="608"/>
      <c r="CA10" s="608"/>
      <c r="CB10" s="608"/>
      <c r="CC10" s="608"/>
      <c r="CD10" s="608"/>
      <c r="CE10" s="608"/>
      <c r="CF10" s="608"/>
      <c r="CG10" s="608"/>
      <c r="CH10" s="608"/>
      <c r="CI10" s="608"/>
      <c r="CJ10" s="608"/>
      <c r="CK10" s="608"/>
      <c r="CL10" s="609"/>
      <c r="CM10" s="610">
        <v>1692774</v>
      </c>
      <c r="CN10" s="611"/>
      <c r="CO10" s="611"/>
      <c r="CP10" s="611"/>
      <c r="CQ10" s="611"/>
      <c r="CR10" s="611"/>
      <c r="CS10" s="611"/>
      <c r="CT10" s="612"/>
      <c r="CU10" s="613">
        <v>0.3</v>
      </c>
      <c r="CV10" s="613"/>
      <c r="CW10" s="613"/>
      <c r="CX10" s="613"/>
      <c r="CY10" s="619">
        <v>31983</v>
      </c>
      <c r="CZ10" s="611"/>
      <c r="DA10" s="611"/>
      <c r="DB10" s="611"/>
      <c r="DC10" s="611"/>
      <c r="DD10" s="611"/>
      <c r="DE10" s="611"/>
      <c r="DF10" s="611"/>
      <c r="DG10" s="611"/>
      <c r="DH10" s="611"/>
      <c r="DI10" s="611"/>
      <c r="DJ10" s="611"/>
      <c r="DK10" s="612"/>
      <c r="DL10" s="619">
        <v>943035</v>
      </c>
      <c r="DM10" s="611"/>
      <c r="DN10" s="611"/>
      <c r="DO10" s="611"/>
      <c r="DP10" s="611"/>
      <c r="DQ10" s="611"/>
      <c r="DR10" s="611"/>
      <c r="DS10" s="611"/>
      <c r="DT10" s="611"/>
      <c r="DU10" s="611"/>
      <c r="DV10" s="611"/>
      <c r="DW10" s="611"/>
      <c r="DX10" s="620"/>
    </row>
    <row r="11" spans="2:138" ht="11.25" customHeight="1" x14ac:dyDescent="0.2">
      <c r="B11" s="607" t="s">
        <v>220</v>
      </c>
      <c r="C11" s="608"/>
      <c r="D11" s="608"/>
      <c r="E11" s="608"/>
      <c r="F11" s="608"/>
      <c r="G11" s="608"/>
      <c r="H11" s="608"/>
      <c r="I11" s="608"/>
      <c r="J11" s="608"/>
      <c r="K11" s="608"/>
      <c r="L11" s="608"/>
      <c r="M11" s="608"/>
      <c r="N11" s="608"/>
      <c r="O11" s="608"/>
      <c r="P11" s="608"/>
      <c r="Q11" s="609"/>
      <c r="R11" s="610">
        <v>60577</v>
      </c>
      <c r="S11" s="611"/>
      <c r="T11" s="611"/>
      <c r="U11" s="611"/>
      <c r="V11" s="611"/>
      <c r="W11" s="611"/>
      <c r="X11" s="611"/>
      <c r="Y11" s="612"/>
      <c r="Z11" s="613">
        <v>0</v>
      </c>
      <c r="AA11" s="613"/>
      <c r="AB11" s="613"/>
      <c r="AC11" s="613"/>
      <c r="AD11" s="614">
        <v>60577</v>
      </c>
      <c r="AE11" s="614"/>
      <c r="AF11" s="614"/>
      <c r="AG11" s="614"/>
      <c r="AH11" s="614"/>
      <c r="AI11" s="614"/>
      <c r="AJ11" s="614"/>
      <c r="AK11" s="614"/>
      <c r="AL11" s="615">
        <v>0</v>
      </c>
      <c r="AM11" s="616"/>
      <c r="AN11" s="616"/>
      <c r="AO11" s="617"/>
      <c r="AP11" s="607" t="s">
        <v>221</v>
      </c>
      <c r="AQ11" s="608"/>
      <c r="AR11" s="608"/>
      <c r="AS11" s="608"/>
      <c r="AT11" s="608"/>
      <c r="AU11" s="608"/>
      <c r="AV11" s="608"/>
      <c r="AW11" s="608"/>
      <c r="AX11" s="608"/>
      <c r="AY11" s="608"/>
      <c r="AZ11" s="608"/>
      <c r="BA11" s="608"/>
      <c r="BB11" s="608"/>
      <c r="BC11" s="609"/>
      <c r="BD11" s="610">
        <v>2624198</v>
      </c>
      <c r="BE11" s="611"/>
      <c r="BF11" s="611"/>
      <c r="BG11" s="611"/>
      <c r="BH11" s="611"/>
      <c r="BI11" s="611"/>
      <c r="BJ11" s="611"/>
      <c r="BK11" s="612"/>
      <c r="BL11" s="613">
        <v>1.5</v>
      </c>
      <c r="BM11" s="613"/>
      <c r="BN11" s="613"/>
      <c r="BO11" s="613"/>
      <c r="BP11" s="614">
        <v>470739</v>
      </c>
      <c r="BQ11" s="614"/>
      <c r="BR11" s="614"/>
      <c r="BS11" s="614"/>
      <c r="BT11" s="614"/>
      <c r="BU11" s="614"/>
      <c r="BV11" s="614"/>
      <c r="BW11" s="618"/>
      <c r="BY11" s="607" t="s">
        <v>222</v>
      </c>
      <c r="BZ11" s="608"/>
      <c r="CA11" s="608"/>
      <c r="CB11" s="608"/>
      <c r="CC11" s="608"/>
      <c r="CD11" s="608"/>
      <c r="CE11" s="608"/>
      <c r="CF11" s="608"/>
      <c r="CG11" s="608"/>
      <c r="CH11" s="608"/>
      <c r="CI11" s="608"/>
      <c r="CJ11" s="608"/>
      <c r="CK11" s="608"/>
      <c r="CL11" s="609"/>
      <c r="CM11" s="610">
        <v>51855218</v>
      </c>
      <c r="CN11" s="611"/>
      <c r="CO11" s="611"/>
      <c r="CP11" s="611"/>
      <c r="CQ11" s="611"/>
      <c r="CR11" s="611"/>
      <c r="CS11" s="611"/>
      <c r="CT11" s="612"/>
      <c r="CU11" s="613">
        <v>8</v>
      </c>
      <c r="CV11" s="613"/>
      <c r="CW11" s="613"/>
      <c r="CX11" s="613"/>
      <c r="CY11" s="619">
        <v>35859323</v>
      </c>
      <c r="CZ11" s="611"/>
      <c r="DA11" s="611"/>
      <c r="DB11" s="611"/>
      <c r="DC11" s="611"/>
      <c r="DD11" s="611"/>
      <c r="DE11" s="611"/>
      <c r="DF11" s="611"/>
      <c r="DG11" s="611"/>
      <c r="DH11" s="611"/>
      <c r="DI11" s="611"/>
      <c r="DJ11" s="611"/>
      <c r="DK11" s="612"/>
      <c r="DL11" s="619">
        <v>14785941</v>
      </c>
      <c r="DM11" s="611"/>
      <c r="DN11" s="611"/>
      <c r="DO11" s="611"/>
      <c r="DP11" s="611"/>
      <c r="DQ11" s="611"/>
      <c r="DR11" s="611"/>
      <c r="DS11" s="611"/>
      <c r="DT11" s="611"/>
      <c r="DU11" s="611"/>
      <c r="DV11" s="611"/>
      <c r="DW11" s="611"/>
      <c r="DX11" s="620"/>
    </row>
    <row r="12" spans="2:138" ht="11.25" customHeight="1" x14ac:dyDescent="0.2">
      <c r="B12" s="607" t="s">
        <v>223</v>
      </c>
      <c r="C12" s="608"/>
      <c r="D12" s="608"/>
      <c r="E12" s="608"/>
      <c r="F12" s="608"/>
      <c r="G12" s="608"/>
      <c r="H12" s="608"/>
      <c r="I12" s="608"/>
      <c r="J12" s="608"/>
      <c r="K12" s="608"/>
      <c r="L12" s="608"/>
      <c r="M12" s="608"/>
      <c r="N12" s="608"/>
      <c r="O12" s="608"/>
      <c r="P12" s="608"/>
      <c r="Q12" s="609"/>
      <c r="R12" s="610">
        <v>20460677</v>
      </c>
      <c r="S12" s="611"/>
      <c r="T12" s="611"/>
      <c r="U12" s="611"/>
      <c r="V12" s="611"/>
      <c r="W12" s="611"/>
      <c r="X12" s="611"/>
      <c r="Y12" s="612"/>
      <c r="Z12" s="613">
        <v>3.1</v>
      </c>
      <c r="AA12" s="613"/>
      <c r="AB12" s="613"/>
      <c r="AC12" s="613"/>
      <c r="AD12" s="614">
        <v>20460677</v>
      </c>
      <c r="AE12" s="614"/>
      <c r="AF12" s="614"/>
      <c r="AG12" s="614"/>
      <c r="AH12" s="614"/>
      <c r="AI12" s="614"/>
      <c r="AJ12" s="614"/>
      <c r="AK12" s="614"/>
      <c r="AL12" s="615">
        <v>5.7</v>
      </c>
      <c r="AM12" s="616"/>
      <c r="AN12" s="616"/>
      <c r="AO12" s="617"/>
      <c r="AP12" s="607" t="s">
        <v>224</v>
      </c>
      <c r="AQ12" s="608"/>
      <c r="AR12" s="608"/>
      <c r="AS12" s="608"/>
      <c r="AT12" s="608"/>
      <c r="AU12" s="608"/>
      <c r="AV12" s="608"/>
      <c r="AW12" s="608"/>
      <c r="AX12" s="608"/>
      <c r="AY12" s="608"/>
      <c r="AZ12" s="608"/>
      <c r="BA12" s="608"/>
      <c r="BB12" s="608"/>
      <c r="BC12" s="609"/>
      <c r="BD12" s="610">
        <v>349452</v>
      </c>
      <c r="BE12" s="611"/>
      <c r="BF12" s="611"/>
      <c r="BG12" s="611"/>
      <c r="BH12" s="611"/>
      <c r="BI12" s="611"/>
      <c r="BJ12" s="611"/>
      <c r="BK12" s="612"/>
      <c r="BL12" s="613">
        <v>0.2</v>
      </c>
      <c r="BM12" s="613"/>
      <c r="BN12" s="613"/>
      <c r="BO12" s="613"/>
      <c r="BP12" s="614" t="s">
        <v>128</v>
      </c>
      <c r="BQ12" s="614"/>
      <c r="BR12" s="614"/>
      <c r="BS12" s="614"/>
      <c r="BT12" s="614"/>
      <c r="BU12" s="614"/>
      <c r="BV12" s="614"/>
      <c r="BW12" s="618"/>
      <c r="BY12" s="607" t="s">
        <v>225</v>
      </c>
      <c r="BZ12" s="608"/>
      <c r="CA12" s="608"/>
      <c r="CB12" s="608"/>
      <c r="CC12" s="608"/>
      <c r="CD12" s="608"/>
      <c r="CE12" s="608"/>
      <c r="CF12" s="608"/>
      <c r="CG12" s="608"/>
      <c r="CH12" s="608"/>
      <c r="CI12" s="608"/>
      <c r="CJ12" s="608"/>
      <c r="CK12" s="608"/>
      <c r="CL12" s="609"/>
      <c r="CM12" s="610">
        <v>36573740</v>
      </c>
      <c r="CN12" s="611"/>
      <c r="CO12" s="611"/>
      <c r="CP12" s="611"/>
      <c r="CQ12" s="611"/>
      <c r="CR12" s="611"/>
      <c r="CS12" s="611"/>
      <c r="CT12" s="612"/>
      <c r="CU12" s="613">
        <v>5.7</v>
      </c>
      <c r="CV12" s="613"/>
      <c r="CW12" s="613"/>
      <c r="CX12" s="613"/>
      <c r="CY12" s="619">
        <v>961109</v>
      </c>
      <c r="CZ12" s="611"/>
      <c r="DA12" s="611"/>
      <c r="DB12" s="611"/>
      <c r="DC12" s="611"/>
      <c r="DD12" s="611"/>
      <c r="DE12" s="611"/>
      <c r="DF12" s="611"/>
      <c r="DG12" s="611"/>
      <c r="DH12" s="611"/>
      <c r="DI12" s="611"/>
      <c r="DJ12" s="611"/>
      <c r="DK12" s="612"/>
      <c r="DL12" s="619">
        <v>6066599</v>
      </c>
      <c r="DM12" s="611"/>
      <c r="DN12" s="611"/>
      <c r="DO12" s="611"/>
      <c r="DP12" s="611"/>
      <c r="DQ12" s="611"/>
      <c r="DR12" s="611"/>
      <c r="DS12" s="611"/>
      <c r="DT12" s="611"/>
      <c r="DU12" s="611"/>
      <c r="DV12" s="611"/>
      <c r="DW12" s="611"/>
      <c r="DX12" s="620"/>
    </row>
    <row r="13" spans="2:138" ht="11.25" customHeight="1" x14ac:dyDescent="0.2">
      <c r="B13" s="607" t="s">
        <v>226</v>
      </c>
      <c r="C13" s="608"/>
      <c r="D13" s="608"/>
      <c r="E13" s="608"/>
      <c r="F13" s="608"/>
      <c r="G13" s="608"/>
      <c r="H13" s="608"/>
      <c r="I13" s="608"/>
      <c r="J13" s="608"/>
      <c r="K13" s="608"/>
      <c r="L13" s="608"/>
      <c r="M13" s="608"/>
      <c r="N13" s="608"/>
      <c r="O13" s="608"/>
      <c r="P13" s="608"/>
      <c r="Q13" s="609"/>
      <c r="R13" s="610" t="s">
        <v>128</v>
      </c>
      <c r="S13" s="611"/>
      <c r="T13" s="611"/>
      <c r="U13" s="611"/>
      <c r="V13" s="611"/>
      <c r="W13" s="611"/>
      <c r="X13" s="611"/>
      <c r="Y13" s="612"/>
      <c r="Z13" s="613" t="s">
        <v>138</v>
      </c>
      <c r="AA13" s="613"/>
      <c r="AB13" s="613"/>
      <c r="AC13" s="613"/>
      <c r="AD13" s="614" t="s">
        <v>138</v>
      </c>
      <c r="AE13" s="614"/>
      <c r="AF13" s="614"/>
      <c r="AG13" s="614"/>
      <c r="AH13" s="614"/>
      <c r="AI13" s="614"/>
      <c r="AJ13" s="614"/>
      <c r="AK13" s="614"/>
      <c r="AL13" s="615" t="s">
        <v>138</v>
      </c>
      <c r="AM13" s="616"/>
      <c r="AN13" s="616"/>
      <c r="AO13" s="617"/>
      <c r="AP13" s="607" t="s">
        <v>227</v>
      </c>
      <c r="AQ13" s="608"/>
      <c r="AR13" s="608"/>
      <c r="AS13" s="608"/>
      <c r="AT13" s="608"/>
      <c r="AU13" s="608"/>
      <c r="AV13" s="608"/>
      <c r="AW13" s="608"/>
      <c r="AX13" s="608"/>
      <c r="AY13" s="608"/>
      <c r="AZ13" s="608"/>
      <c r="BA13" s="608"/>
      <c r="BB13" s="608"/>
      <c r="BC13" s="609"/>
      <c r="BD13" s="610">
        <v>341464</v>
      </c>
      <c r="BE13" s="611"/>
      <c r="BF13" s="611"/>
      <c r="BG13" s="611"/>
      <c r="BH13" s="611"/>
      <c r="BI13" s="611"/>
      <c r="BJ13" s="611"/>
      <c r="BK13" s="612"/>
      <c r="BL13" s="613">
        <v>0.2</v>
      </c>
      <c r="BM13" s="613"/>
      <c r="BN13" s="613"/>
      <c r="BO13" s="613"/>
      <c r="BP13" s="614" t="s">
        <v>128</v>
      </c>
      <c r="BQ13" s="614"/>
      <c r="BR13" s="614"/>
      <c r="BS13" s="614"/>
      <c r="BT13" s="614"/>
      <c r="BU13" s="614"/>
      <c r="BV13" s="614"/>
      <c r="BW13" s="618"/>
      <c r="BY13" s="607" t="s">
        <v>228</v>
      </c>
      <c r="BZ13" s="608"/>
      <c r="CA13" s="608"/>
      <c r="CB13" s="608"/>
      <c r="CC13" s="608"/>
      <c r="CD13" s="608"/>
      <c r="CE13" s="608"/>
      <c r="CF13" s="608"/>
      <c r="CG13" s="608"/>
      <c r="CH13" s="608"/>
      <c r="CI13" s="608"/>
      <c r="CJ13" s="608"/>
      <c r="CK13" s="608"/>
      <c r="CL13" s="609"/>
      <c r="CM13" s="610">
        <v>80561949</v>
      </c>
      <c r="CN13" s="611"/>
      <c r="CO13" s="611"/>
      <c r="CP13" s="611"/>
      <c r="CQ13" s="611"/>
      <c r="CR13" s="611"/>
      <c r="CS13" s="611"/>
      <c r="CT13" s="612"/>
      <c r="CU13" s="613">
        <v>12.5</v>
      </c>
      <c r="CV13" s="613"/>
      <c r="CW13" s="613"/>
      <c r="CX13" s="613"/>
      <c r="CY13" s="619">
        <v>61938187</v>
      </c>
      <c r="CZ13" s="611"/>
      <c r="DA13" s="611"/>
      <c r="DB13" s="611"/>
      <c r="DC13" s="611"/>
      <c r="DD13" s="611"/>
      <c r="DE13" s="611"/>
      <c r="DF13" s="611"/>
      <c r="DG13" s="611"/>
      <c r="DH13" s="611"/>
      <c r="DI13" s="611"/>
      <c r="DJ13" s="611"/>
      <c r="DK13" s="612"/>
      <c r="DL13" s="619">
        <v>25544399</v>
      </c>
      <c r="DM13" s="611"/>
      <c r="DN13" s="611"/>
      <c r="DO13" s="611"/>
      <c r="DP13" s="611"/>
      <c r="DQ13" s="611"/>
      <c r="DR13" s="611"/>
      <c r="DS13" s="611"/>
      <c r="DT13" s="611"/>
      <c r="DU13" s="611"/>
      <c r="DV13" s="611"/>
      <c r="DW13" s="611"/>
      <c r="DX13" s="620"/>
    </row>
    <row r="14" spans="2:138" ht="11.25" customHeight="1" x14ac:dyDescent="0.2">
      <c r="B14" s="607" t="s">
        <v>229</v>
      </c>
      <c r="C14" s="608"/>
      <c r="D14" s="608"/>
      <c r="E14" s="608"/>
      <c r="F14" s="608"/>
      <c r="G14" s="608"/>
      <c r="H14" s="608"/>
      <c r="I14" s="608"/>
      <c r="J14" s="608"/>
      <c r="K14" s="608"/>
      <c r="L14" s="608"/>
      <c r="M14" s="608"/>
      <c r="N14" s="608"/>
      <c r="O14" s="608"/>
      <c r="P14" s="608"/>
      <c r="Q14" s="609"/>
      <c r="R14" s="610">
        <v>451640</v>
      </c>
      <c r="S14" s="611"/>
      <c r="T14" s="611"/>
      <c r="U14" s="611"/>
      <c r="V14" s="611"/>
      <c r="W14" s="611"/>
      <c r="X14" s="611"/>
      <c r="Y14" s="612"/>
      <c r="Z14" s="613">
        <v>0.1</v>
      </c>
      <c r="AA14" s="613"/>
      <c r="AB14" s="613"/>
      <c r="AC14" s="613"/>
      <c r="AD14" s="614">
        <v>451640</v>
      </c>
      <c r="AE14" s="614"/>
      <c r="AF14" s="614"/>
      <c r="AG14" s="614"/>
      <c r="AH14" s="614"/>
      <c r="AI14" s="614"/>
      <c r="AJ14" s="614"/>
      <c r="AK14" s="614"/>
      <c r="AL14" s="615">
        <v>0.1</v>
      </c>
      <c r="AM14" s="616"/>
      <c r="AN14" s="616"/>
      <c r="AO14" s="617"/>
      <c r="AP14" s="607" t="s">
        <v>230</v>
      </c>
      <c r="AQ14" s="608"/>
      <c r="AR14" s="608"/>
      <c r="AS14" s="608"/>
      <c r="AT14" s="608"/>
      <c r="AU14" s="608"/>
      <c r="AV14" s="608"/>
      <c r="AW14" s="608"/>
      <c r="AX14" s="608"/>
      <c r="AY14" s="608"/>
      <c r="AZ14" s="608"/>
      <c r="BA14" s="608"/>
      <c r="BB14" s="608"/>
      <c r="BC14" s="609"/>
      <c r="BD14" s="610">
        <v>273429</v>
      </c>
      <c r="BE14" s="611"/>
      <c r="BF14" s="611"/>
      <c r="BG14" s="611"/>
      <c r="BH14" s="611"/>
      <c r="BI14" s="611"/>
      <c r="BJ14" s="611"/>
      <c r="BK14" s="612"/>
      <c r="BL14" s="613">
        <v>0.2</v>
      </c>
      <c r="BM14" s="613"/>
      <c r="BN14" s="613"/>
      <c r="BO14" s="613"/>
      <c r="BP14" s="614" t="s">
        <v>138</v>
      </c>
      <c r="BQ14" s="614"/>
      <c r="BR14" s="614"/>
      <c r="BS14" s="614"/>
      <c r="BT14" s="614"/>
      <c r="BU14" s="614"/>
      <c r="BV14" s="614"/>
      <c r="BW14" s="618"/>
      <c r="BY14" s="607" t="s">
        <v>231</v>
      </c>
      <c r="BZ14" s="608"/>
      <c r="CA14" s="608"/>
      <c r="CB14" s="608"/>
      <c r="CC14" s="608"/>
      <c r="CD14" s="608"/>
      <c r="CE14" s="608"/>
      <c r="CF14" s="608"/>
      <c r="CG14" s="608"/>
      <c r="CH14" s="608"/>
      <c r="CI14" s="608"/>
      <c r="CJ14" s="608"/>
      <c r="CK14" s="608"/>
      <c r="CL14" s="609"/>
      <c r="CM14" s="610">
        <v>30123408</v>
      </c>
      <c r="CN14" s="611"/>
      <c r="CO14" s="611"/>
      <c r="CP14" s="611"/>
      <c r="CQ14" s="611"/>
      <c r="CR14" s="611"/>
      <c r="CS14" s="611"/>
      <c r="CT14" s="612"/>
      <c r="CU14" s="613">
        <v>4.7</v>
      </c>
      <c r="CV14" s="613"/>
      <c r="CW14" s="613"/>
      <c r="CX14" s="613"/>
      <c r="CY14" s="619">
        <v>3306698</v>
      </c>
      <c r="CZ14" s="611"/>
      <c r="DA14" s="611"/>
      <c r="DB14" s="611"/>
      <c r="DC14" s="611"/>
      <c r="DD14" s="611"/>
      <c r="DE14" s="611"/>
      <c r="DF14" s="611"/>
      <c r="DG14" s="611"/>
      <c r="DH14" s="611"/>
      <c r="DI14" s="611"/>
      <c r="DJ14" s="611"/>
      <c r="DK14" s="612"/>
      <c r="DL14" s="619">
        <v>27348107</v>
      </c>
      <c r="DM14" s="611"/>
      <c r="DN14" s="611"/>
      <c r="DO14" s="611"/>
      <c r="DP14" s="611"/>
      <c r="DQ14" s="611"/>
      <c r="DR14" s="611"/>
      <c r="DS14" s="611"/>
      <c r="DT14" s="611"/>
      <c r="DU14" s="611"/>
      <c r="DV14" s="611"/>
      <c r="DW14" s="611"/>
      <c r="DX14" s="620"/>
    </row>
    <row r="15" spans="2:138" ht="11.25" customHeight="1" x14ac:dyDescent="0.2">
      <c r="B15" s="607" t="s">
        <v>232</v>
      </c>
      <c r="C15" s="608"/>
      <c r="D15" s="608"/>
      <c r="E15" s="608"/>
      <c r="F15" s="608"/>
      <c r="G15" s="608"/>
      <c r="H15" s="608"/>
      <c r="I15" s="608"/>
      <c r="J15" s="608"/>
      <c r="K15" s="608"/>
      <c r="L15" s="608"/>
      <c r="M15" s="608"/>
      <c r="N15" s="608"/>
      <c r="O15" s="608"/>
      <c r="P15" s="608"/>
      <c r="Q15" s="609"/>
      <c r="R15" s="610">
        <v>216642644</v>
      </c>
      <c r="S15" s="611"/>
      <c r="T15" s="611"/>
      <c r="U15" s="611"/>
      <c r="V15" s="611"/>
      <c r="W15" s="611"/>
      <c r="X15" s="611"/>
      <c r="Y15" s="612"/>
      <c r="Z15" s="613">
        <v>32.6</v>
      </c>
      <c r="AA15" s="613"/>
      <c r="AB15" s="613"/>
      <c r="AC15" s="613"/>
      <c r="AD15" s="614">
        <v>208795038</v>
      </c>
      <c r="AE15" s="614"/>
      <c r="AF15" s="614"/>
      <c r="AG15" s="614"/>
      <c r="AH15" s="614"/>
      <c r="AI15" s="614"/>
      <c r="AJ15" s="614"/>
      <c r="AK15" s="614"/>
      <c r="AL15" s="615">
        <v>58.6</v>
      </c>
      <c r="AM15" s="616"/>
      <c r="AN15" s="616"/>
      <c r="AO15" s="617"/>
      <c r="AP15" s="607" t="s">
        <v>233</v>
      </c>
      <c r="AQ15" s="608"/>
      <c r="AR15" s="608"/>
      <c r="AS15" s="608"/>
      <c r="AT15" s="608"/>
      <c r="AU15" s="608"/>
      <c r="AV15" s="608"/>
      <c r="AW15" s="608"/>
      <c r="AX15" s="608"/>
      <c r="AY15" s="608"/>
      <c r="AZ15" s="608"/>
      <c r="BA15" s="608"/>
      <c r="BB15" s="608"/>
      <c r="BC15" s="609"/>
      <c r="BD15" s="610">
        <v>25048890</v>
      </c>
      <c r="BE15" s="611"/>
      <c r="BF15" s="611"/>
      <c r="BG15" s="611"/>
      <c r="BH15" s="611"/>
      <c r="BI15" s="611"/>
      <c r="BJ15" s="611"/>
      <c r="BK15" s="612"/>
      <c r="BL15" s="613">
        <v>14.8</v>
      </c>
      <c r="BM15" s="613"/>
      <c r="BN15" s="613"/>
      <c r="BO15" s="613"/>
      <c r="BP15" s="614" t="s">
        <v>138</v>
      </c>
      <c r="BQ15" s="614"/>
      <c r="BR15" s="614"/>
      <c r="BS15" s="614"/>
      <c r="BT15" s="614"/>
      <c r="BU15" s="614"/>
      <c r="BV15" s="614"/>
      <c r="BW15" s="618"/>
      <c r="BY15" s="607" t="s">
        <v>234</v>
      </c>
      <c r="BZ15" s="608"/>
      <c r="CA15" s="608"/>
      <c r="CB15" s="608"/>
      <c r="CC15" s="608"/>
      <c r="CD15" s="608"/>
      <c r="CE15" s="608"/>
      <c r="CF15" s="608"/>
      <c r="CG15" s="608"/>
      <c r="CH15" s="608"/>
      <c r="CI15" s="608"/>
      <c r="CJ15" s="608"/>
      <c r="CK15" s="608"/>
      <c r="CL15" s="609"/>
      <c r="CM15" s="610" t="s">
        <v>128</v>
      </c>
      <c r="CN15" s="611"/>
      <c r="CO15" s="611"/>
      <c r="CP15" s="611"/>
      <c r="CQ15" s="611"/>
      <c r="CR15" s="611"/>
      <c r="CS15" s="611"/>
      <c r="CT15" s="612"/>
      <c r="CU15" s="613" t="s">
        <v>235</v>
      </c>
      <c r="CV15" s="613"/>
      <c r="CW15" s="613"/>
      <c r="CX15" s="613"/>
      <c r="CY15" s="619" t="s">
        <v>138</v>
      </c>
      <c r="CZ15" s="611"/>
      <c r="DA15" s="611"/>
      <c r="DB15" s="611"/>
      <c r="DC15" s="611"/>
      <c r="DD15" s="611"/>
      <c r="DE15" s="611"/>
      <c r="DF15" s="611"/>
      <c r="DG15" s="611"/>
      <c r="DH15" s="611"/>
      <c r="DI15" s="611"/>
      <c r="DJ15" s="611"/>
      <c r="DK15" s="612"/>
      <c r="DL15" s="619" t="s">
        <v>138</v>
      </c>
      <c r="DM15" s="611"/>
      <c r="DN15" s="611"/>
      <c r="DO15" s="611"/>
      <c r="DP15" s="611"/>
      <c r="DQ15" s="611"/>
      <c r="DR15" s="611"/>
      <c r="DS15" s="611"/>
      <c r="DT15" s="611"/>
      <c r="DU15" s="611"/>
      <c r="DV15" s="611"/>
      <c r="DW15" s="611"/>
      <c r="DX15" s="620"/>
    </row>
    <row r="16" spans="2:138" ht="11.25" customHeight="1" x14ac:dyDescent="0.2">
      <c r="B16" s="607" t="s">
        <v>236</v>
      </c>
      <c r="C16" s="608"/>
      <c r="D16" s="608"/>
      <c r="E16" s="608"/>
      <c r="F16" s="608"/>
      <c r="G16" s="608"/>
      <c r="H16" s="608"/>
      <c r="I16" s="608"/>
      <c r="J16" s="608"/>
      <c r="K16" s="608"/>
      <c r="L16" s="608"/>
      <c r="M16" s="608"/>
      <c r="N16" s="608"/>
      <c r="O16" s="608"/>
      <c r="P16" s="608"/>
      <c r="Q16" s="609"/>
      <c r="R16" s="610">
        <v>208795038</v>
      </c>
      <c r="S16" s="611"/>
      <c r="T16" s="611"/>
      <c r="U16" s="611"/>
      <c r="V16" s="611"/>
      <c r="W16" s="611"/>
      <c r="X16" s="611"/>
      <c r="Y16" s="612"/>
      <c r="Z16" s="615">
        <v>31.4</v>
      </c>
      <c r="AA16" s="616"/>
      <c r="AB16" s="616"/>
      <c r="AC16" s="621"/>
      <c r="AD16" s="619">
        <v>208795038</v>
      </c>
      <c r="AE16" s="611"/>
      <c r="AF16" s="611"/>
      <c r="AG16" s="611"/>
      <c r="AH16" s="611"/>
      <c r="AI16" s="611"/>
      <c r="AJ16" s="611"/>
      <c r="AK16" s="612"/>
      <c r="AL16" s="615">
        <v>58.6</v>
      </c>
      <c r="AM16" s="616"/>
      <c r="AN16" s="616"/>
      <c r="AO16" s="617"/>
      <c r="AP16" s="607" t="s">
        <v>237</v>
      </c>
      <c r="AQ16" s="608"/>
      <c r="AR16" s="608"/>
      <c r="AS16" s="608"/>
      <c r="AT16" s="608"/>
      <c r="AU16" s="608"/>
      <c r="AV16" s="608"/>
      <c r="AW16" s="608"/>
      <c r="AX16" s="608"/>
      <c r="AY16" s="608"/>
      <c r="AZ16" s="608"/>
      <c r="BA16" s="608"/>
      <c r="BB16" s="608"/>
      <c r="BC16" s="609"/>
      <c r="BD16" s="610">
        <v>967816</v>
      </c>
      <c r="BE16" s="611"/>
      <c r="BF16" s="611"/>
      <c r="BG16" s="611"/>
      <c r="BH16" s="611"/>
      <c r="BI16" s="611"/>
      <c r="BJ16" s="611"/>
      <c r="BK16" s="612"/>
      <c r="BL16" s="613">
        <v>0.6</v>
      </c>
      <c r="BM16" s="613"/>
      <c r="BN16" s="613"/>
      <c r="BO16" s="613"/>
      <c r="BP16" s="614" t="s">
        <v>138</v>
      </c>
      <c r="BQ16" s="614"/>
      <c r="BR16" s="614"/>
      <c r="BS16" s="614"/>
      <c r="BT16" s="614"/>
      <c r="BU16" s="614"/>
      <c r="BV16" s="614"/>
      <c r="BW16" s="618"/>
      <c r="BY16" s="607" t="s">
        <v>238</v>
      </c>
      <c r="BZ16" s="608"/>
      <c r="CA16" s="608"/>
      <c r="CB16" s="608"/>
      <c r="CC16" s="608"/>
      <c r="CD16" s="608"/>
      <c r="CE16" s="608"/>
      <c r="CF16" s="608"/>
      <c r="CG16" s="608"/>
      <c r="CH16" s="608"/>
      <c r="CI16" s="608"/>
      <c r="CJ16" s="608"/>
      <c r="CK16" s="608"/>
      <c r="CL16" s="609"/>
      <c r="CM16" s="610">
        <v>137221309</v>
      </c>
      <c r="CN16" s="611"/>
      <c r="CO16" s="611"/>
      <c r="CP16" s="611"/>
      <c r="CQ16" s="611"/>
      <c r="CR16" s="611"/>
      <c r="CS16" s="611"/>
      <c r="CT16" s="612"/>
      <c r="CU16" s="613">
        <v>21.2</v>
      </c>
      <c r="CV16" s="613"/>
      <c r="CW16" s="613"/>
      <c r="CX16" s="613"/>
      <c r="CY16" s="619">
        <v>4816404</v>
      </c>
      <c r="CZ16" s="611"/>
      <c r="DA16" s="611"/>
      <c r="DB16" s="611"/>
      <c r="DC16" s="611"/>
      <c r="DD16" s="611"/>
      <c r="DE16" s="611"/>
      <c r="DF16" s="611"/>
      <c r="DG16" s="611"/>
      <c r="DH16" s="611"/>
      <c r="DI16" s="611"/>
      <c r="DJ16" s="611"/>
      <c r="DK16" s="612"/>
      <c r="DL16" s="619">
        <v>106700363</v>
      </c>
      <c r="DM16" s="611"/>
      <c r="DN16" s="611"/>
      <c r="DO16" s="611"/>
      <c r="DP16" s="611"/>
      <c r="DQ16" s="611"/>
      <c r="DR16" s="611"/>
      <c r="DS16" s="611"/>
      <c r="DT16" s="611"/>
      <c r="DU16" s="611"/>
      <c r="DV16" s="611"/>
      <c r="DW16" s="611"/>
      <c r="DX16" s="620"/>
    </row>
    <row r="17" spans="2:128" ht="11.25" customHeight="1" x14ac:dyDescent="0.2">
      <c r="B17" s="607" t="s">
        <v>239</v>
      </c>
      <c r="C17" s="608"/>
      <c r="D17" s="608"/>
      <c r="E17" s="608"/>
      <c r="F17" s="608"/>
      <c r="G17" s="608"/>
      <c r="H17" s="608"/>
      <c r="I17" s="608"/>
      <c r="J17" s="608"/>
      <c r="K17" s="608"/>
      <c r="L17" s="608"/>
      <c r="M17" s="608"/>
      <c r="N17" s="608"/>
      <c r="O17" s="608"/>
      <c r="P17" s="608"/>
      <c r="Q17" s="609"/>
      <c r="R17" s="610">
        <v>3974378</v>
      </c>
      <c r="S17" s="611"/>
      <c r="T17" s="611"/>
      <c r="U17" s="611"/>
      <c r="V17" s="611"/>
      <c r="W17" s="611"/>
      <c r="X17" s="611"/>
      <c r="Y17" s="612"/>
      <c r="Z17" s="615">
        <v>0.6</v>
      </c>
      <c r="AA17" s="616"/>
      <c r="AB17" s="616"/>
      <c r="AC17" s="621"/>
      <c r="AD17" s="619" t="s">
        <v>138</v>
      </c>
      <c r="AE17" s="611"/>
      <c r="AF17" s="611"/>
      <c r="AG17" s="611"/>
      <c r="AH17" s="611"/>
      <c r="AI17" s="611"/>
      <c r="AJ17" s="611"/>
      <c r="AK17" s="612"/>
      <c r="AL17" s="615" t="s">
        <v>128</v>
      </c>
      <c r="AM17" s="616"/>
      <c r="AN17" s="616"/>
      <c r="AO17" s="617"/>
      <c r="AP17" s="607" t="s">
        <v>240</v>
      </c>
      <c r="AQ17" s="608"/>
      <c r="AR17" s="608"/>
      <c r="AS17" s="608"/>
      <c r="AT17" s="608"/>
      <c r="AU17" s="608"/>
      <c r="AV17" s="608"/>
      <c r="AW17" s="608"/>
      <c r="AX17" s="608"/>
      <c r="AY17" s="608"/>
      <c r="AZ17" s="608"/>
      <c r="BA17" s="608"/>
      <c r="BB17" s="608"/>
      <c r="BC17" s="609"/>
      <c r="BD17" s="610">
        <v>24081074</v>
      </c>
      <c r="BE17" s="611"/>
      <c r="BF17" s="611"/>
      <c r="BG17" s="611"/>
      <c r="BH17" s="611"/>
      <c r="BI17" s="611"/>
      <c r="BJ17" s="611"/>
      <c r="BK17" s="612"/>
      <c r="BL17" s="613">
        <v>14.2</v>
      </c>
      <c r="BM17" s="613"/>
      <c r="BN17" s="613"/>
      <c r="BO17" s="613"/>
      <c r="BP17" s="614" t="s">
        <v>138</v>
      </c>
      <c r="BQ17" s="614"/>
      <c r="BR17" s="614"/>
      <c r="BS17" s="614"/>
      <c r="BT17" s="614"/>
      <c r="BU17" s="614"/>
      <c r="BV17" s="614"/>
      <c r="BW17" s="618"/>
      <c r="BY17" s="607" t="s">
        <v>241</v>
      </c>
      <c r="BZ17" s="608"/>
      <c r="CA17" s="608"/>
      <c r="CB17" s="608"/>
      <c r="CC17" s="608"/>
      <c r="CD17" s="608"/>
      <c r="CE17" s="608"/>
      <c r="CF17" s="608"/>
      <c r="CG17" s="608"/>
      <c r="CH17" s="608"/>
      <c r="CI17" s="608"/>
      <c r="CJ17" s="608"/>
      <c r="CK17" s="608"/>
      <c r="CL17" s="609"/>
      <c r="CM17" s="610">
        <v>589446</v>
      </c>
      <c r="CN17" s="611"/>
      <c r="CO17" s="611"/>
      <c r="CP17" s="611"/>
      <c r="CQ17" s="611"/>
      <c r="CR17" s="611"/>
      <c r="CS17" s="611"/>
      <c r="CT17" s="612"/>
      <c r="CU17" s="613">
        <v>0.1</v>
      </c>
      <c r="CV17" s="613"/>
      <c r="CW17" s="613"/>
      <c r="CX17" s="613"/>
      <c r="CY17" s="619" t="s">
        <v>138</v>
      </c>
      <c r="CZ17" s="611"/>
      <c r="DA17" s="611"/>
      <c r="DB17" s="611"/>
      <c r="DC17" s="611"/>
      <c r="DD17" s="611"/>
      <c r="DE17" s="611"/>
      <c r="DF17" s="611"/>
      <c r="DG17" s="611"/>
      <c r="DH17" s="611"/>
      <c r="DI17" s="611"/>
      <c r="DJ17" s="611"/>
      <c r="DK17" s="612"/>
      <c r="DL17" s="619">
        <v>15794</v>
      </c>
      <c r="DM17" s="611"/>
      <c r="DN17" s="611"/>
      <c r="DO17" s="611"/>
      <c r="DP17" s="611"/>
      <c r="DQ17" s="611"/>
      <c r="DR17" s="611"/>
      <c r="DS17" s="611"/>
      <c r="DT17" s="611"/>
      <c r="DU17" s="611"/>
      <c r="DV17" s="611"/>
      <c r="DW17" s="611"/>
      <c r="DX17" s="620"/>
    </row>
    <row r="18" spans="2:128" ht="11.25" customHeight="1" x14ac:dyDescent="0.2">
      <c r="B18" s="607" t="s">
        <v>242</v>
      </c>
      <c r="C18" s="608"/>
      <c r="D18" s="608"/>
      <c r="E18" s="608"/>
      <c r="F18" s="608"/>
      <c r="G18" s="608"/>
      <c r="H18" s="608"/>
      <c r="I18" s="608"/>
      <c r="J18" s="608"/>
      <c r="K18" s="608"/>
      <c r="L18" s="608"/>
      <c r="M18" s="608"/>
      <c r="N18" s="608"/>
      <c r="O18" s="608"/>
      <c r="P18" s="608"/>
      <c r="Q18" s="609"/>
      <c r="R18" s="610">
        <v>3873228</v>
      </c>
      <c r="S18" s="611"/>
      <c r="T18" s="611"/>
      <c r="U18" s="611"/>
      <c r="V18" s="611"/>
      <c r="W18" s="611"/>
      <c r="X18" s="611"/>
      <c r="Y18" s="612"/>
      <c r="Z18" s="615">
        <v>0.6</v>
      </c>
      <c r="AA18" s="616"/>
      <c r="AB18" s="616"/>
      <c r="AC18" s="621"/>
      <c r="AD18" s="619" t="s">
        <v>138</v>
      </c>
      <c r="AE18" s="611"/>
      <c r="AF18" s="611"/>
      <c r="AG18" s="611"/>
      <c r="AH18" s="611"/>
      <c r="AI18" s="611"/>
      <c r="AJ18" s="611"/>
      <c r="AK18" s="612"/>
      <c r="AL18" s="615" t="s">
        <v>138</v>
      </c>
      <c r="AM18" s="616"/>
      <c r="AN18" s="616"/>
      <c r="AO18" s="617"/>
      <c r="AP18" s="607" t="s">
        <v>243</v>
      </c>
      <c r="AQ18" s="608"/>
      <c r="AR18" s="608"/>
      <c r="AS18" s="608"/>
      <c r="AT18" s="608"/>
      <c r="AU18" s="608"/>
      <c r="AV18" s="608"/>
      <c r="AW18" s="608"/>
      <c r="AX18" s="608"/>
      <c r="AY18" s="608"/>
      <c r="AZ18" s="608"/>
      <c r="BA18" s="608"/>
      <c r="BB18" s="608"/>
      <c r="BC18" s="609"/>
      <c r="BD18" s="610">
        <v>49242495</v>
      </c>
      <c r="BE18" s="611"/>
      <c r="BF18" s="611"/>
      <c r="BG18" s="611"/>
      <c r="BH18" s="611"/>
      <c r="BI18" s="611"/>
      <c r="BJ18" s="611"/>
      <c r="BK18" s="612"/>
      <c r="BL18" s="613">
        <v>29</v>
      </c>
      <c r="BM18" s="613"/>
      <c r="BN18" s="613"/>
      <c r="BO18" s="613"/>
      <c r="BP18" s="614" t="s">
        <v>128</v>
      </c>
      <c r="BQ18" s="614"/>
      <c r="BR18" s="614"/>
      <c r="BS18" s="614"/>
      <c r="BT18" s="614"/>
      <c r="BU18" s="614"/>
      <c r="BV18" s="614"/>
      <c r="BW18" s="618"/>
      <c r="BY18" s="607" t="s">
        <v>244</v>
      </c>
      <c r="BZ18" s="608"/>
      <c r="CA18" s="608"/>
      <c r="CB18" s="608"/>
      <c r="CC18" s="608"/>
      <c r="CD18" s="608"/>
      <c r="CE18" s="608"/>
      <c r="CF18" s="608"/>
      <c r="CG18" s="608"/>
      <c r="CH18" s="608"/>
      <c r="CI18" s="608"/>
      <c r="CJ18" s="608"/>
      <c r="CK18" s="608"/>
      <c r="CL18" s="609"/>
      <c r="CM18" s="610">
        <v>116008836</v>
      </c>
      <c r="CN18" s="611"/>
      <c r="CO18" s="611"/>
      <c r="CP18" s="611"/>
      <c r="CQ18" s="611"/>
      <c r="CR18" s="611"/>
      <c r="CS18" s="611"/>
      <c r="CT18" s="612"/>
      <c r="CU18" s="613">
        <v>18</v>
      </c>
      <c r="CV18" s="613"/>
      <c r="CW18" s="613"/>
      <c r="CX18" s="613"/>
      <c r="CY18" s="619" t="s">
        <v>128</v>
      </c>
      <c r="CZ18" s="611"/>
      <c r="DA18" s="611"/>
      <c r="DB18" s="611"/>
      <c r="DC18" s="611"/>
      <c r="DD18" s="611"/>
      <c r="DE18" s="611"/>
      <c r="DF18" s="611"/>
      <c r="DG18" s="611"/>
      <c r="DH18" s="611"/>
      <c r="DI18" s="611"/>
      <c r="DJ18" s="611"/>
      <c r="DK18" s="612"/>
      <c r="DL18" s="619">
        <v>114181017</v>
      </c>
      <c r="DM18" s="611"/>
      <c r="DN18" s="611"/>
      <c r="DO18" s="611"/>
      <c r="DP18" s="611"/>
      <c r="DQ18" s="611"/>
      <c r="DR18" s="611"/>
      <c r="DS18" s="611"/>
      <c r="DT18" s="611"/>
      <c r="DU18" s="611"/>
      <c r="DV18" s="611"/>
      <c r="DW18" s="611"/>
      <c r="DX18" s="620"/>
    </row>
    <row r="19" spans="2:128" ht="11.25" customHeight="1" x14ac:dyDescent="0.2">
      <c r="B19" s="607" t="s">
        <v>245</v>
      </c>
      <c r="C19" s="608"/>
      <c r="D19" s="608"/>
      <c r="E19" s="608"/>
      <c r="F19" s="608"/>
      <c r="G19" s="608"/>
      <c r="H19" s="608"/>
      <c r="I19" s="608"/>
      <c r="J19" s="608"/>
      <c r="K19" s="608"/>
      <c r="L19" s="608"/>
      <c r="M19" s="608"/>
      <c r="N19" s="608"/>
      <c r="O19" s="608"/>
      <c r="P19" s="608"/>
      <c r="Q19" s="609"/>
      <c r="R19" s="610">
        <v>410035894</v>
      </c>
      <c r="S19" s="611"/>
      <c r="T19" s="611"/>
      <c r="U19" s="611"/>
      <c r="V19" s="611"/>
      <c r="W19" s="611"/>
      <c r="X19" s="611"/>
      <c r="Y19" s="612"/>
      <c r="Z19" s="615">
        <v>61.7</v>
      </c>
      <c r="AA19" s="616"/>
      <c r="AB19" s="616"/>
      <c r="AC19" s="621"/>
      <c r="AD19" s="619">
        <v>354981304</v>
      </c>
      <c r="AE19" s="611"/>
      <c r="AF19" s="611"/>
      <c r="AG19" s="611"/>
      <c r="AH19" s="611"/>
      <c r="AI19" s="611"/>
      <c r="AJ19" s="611"/>
      <c r="AK19" s="612"/>
      <c r="AL19" s="615">
        <v>99.7</v>
      </c>
      <c r="AM19" s="616"/>
      <c r="AN19" s="616"/>
      <c r="AO19" s="617"/>
      <c r="AP19" s="607" t="s">
        <v>246</v>
      </c>
      <c r="AQ19" s="608"/>
      <c r="AR19" s="608"/>
      <c r="AS19" s="608"/>
      <c r="AT19" s="608"/>
      <c r="AU19" s="608"/>
      <c r="AV19" s="608"/>
      <c r="AW19" s="608"/>
      <c r="AX19" s="608"/>
      <c r="AY19" s="608"/>
      <c r="AZ19" s="608"/>
      <c r="BA19" s="608"/>
      <c r="BB19" s="608"/>
      <c r="BC19" s="609"/>
      <c r="BD19" s="610">
        <v>2017798</v>
      </c>
      <c r="BE19" s="611"/>
      <c r="BF19" s="611"/>
      <c r="BG19" s="611"/>
      <c r="BH19" s="611"/>
      <c r="BI19" s="611"/>
      <c r="BJ19" s="611"/>
      <c r="BK19" s="612"/>
      <c r="BL19" s="613">
        <v>1.2</v>
      </c>
      <c r="BM19" s="613"/>
      <c r="BN19" s="613"/>
      <c r="BO19" s="613"/>
      <c r="BP19" s="614" t="s">
        <v>128</v>
      </c>
      <c r="BQ19" s="614"/>
      <c r="BR19" s="614"/>
      <c r="BS19" s="614"/>
      <c r="BT19" s="614"/>
      <c r="BU19" s="614"/>
      <c r="BV19" s="614"/>
      <c r="BW19" s="618"/>
      <c r="BY19" s="607" t="s">
        <v>247</v>
      </c>
      <c r="BZ19" s="608"/>
      <c r="CA19" s="608"/>
      <c r="CB19" s="608"/>
      <c r="CC19" s="608"/>
      <c r="CD19" s="608"/>
      <c r="CE19" s="608"/>
      <c r="CF19" s="608"/>
      <c r="CG19" s="608"/>
      <c r="CH19" s="608"/>
      <c r="CI19" s="608"/>
      <c r="CJ19" s="608"/>
      <c r="CK19" s="608"/>
      <c r="CL19" s="609"/>
      <c r="CM19" s="610" t="s">
        <v>138</v>
      </c>
      <c r="CN19" s="611"/>
      <c r="CO19" s="611"/>
      <c r="CP19" s="611"/>
      <c r="CQ19" s="611"/>
      <c r="CR19" s="611"/>
      <c r="CS19" s="611"/>
      <c r="CT19" s="612"/>
      <c r="CU19" s="613" t="s">
        <v>138</v>
      </c>
      <c r="CV19" s="613"/>
      <c r="CW19" s="613"/>
      <c r="CX19" s="613"/>
      <c r="CY19" s="619" t="s">
        <v>128</v>
      </c>
      <c r="CZ19" s="611"/>
      <c r="DA19" s="611"/>
      <c r="DB19" s="611"/>
      <c r="DC19" s="611"/>
      <c r="DD19" s="611"/>
      <c r="DE19" s="611"/>
      <c r="DF19" s="611"/>
      <c r="DG19" s="611"/>
      <c r="DH19" s="611"/>
      <c r="DI19" s="611"/>
      <c r="DJ19" s="611"/>
      <c r="DK19" s="612"/>
      <c r="DL19" s="619" t="s">
        <v>138</v>
      </c>
      <c r="DM19" s="611"/>
      <c r="DN19" s="611"/>
      <c r="DO19" s="611"/>
      <c r="DP19" s="611"/>
      <c r="DQ19" s="611"/>
      <c r="DR19" s="611"/>
      <c r="DS19" s="611"/>
      <c r="DT19" s="611"/>
      <c r="DU19" s="611"/>
      <c r="DV19" s="611"/>
      <c r="DW19" s="611"/>
      <c r="DX19" s="620"/>
    </row>
    <row r="20" spans="2:128" ht="11.25" customHeight="1" x14ac:dyDescent="0.2">
      <c r="B20" s="607" t="s">
        <v>248</v>
      </c>
      <c r="C20" s="608"/>
      <c r="D20" s="608"/>
      <c r="E20" s="608"/>
      <c r="F20" s="608"/>
      <c r="G20" s="608"/>
      <c r="H20" s="608"/>
      <c r="I20" s="608"/>
      <c r="J20" s="608"/>
      <c r="K20" s="608"/>
      <c r="L20" s="608"/>
      <c r="M20" s="608"/>
      <c r="N20" s="608"/>
      <c r="O20" s="608"/>
      <c r="P20" s="608"/>
      <c r="Q20" s="609"/>
      <c r="R20" s="610">
        <v>326592</v>
      </c>
      <c r="S20" s="611"/>
      <c r="T20" s="611"/>
      <c r="U20" s="611"/>
      <c r="V20" s="611"/>
      <c r="W20" s="611"/>
      <c r="X20" s="611"/>
      <c r="Y20" s="612"/>
      <c r="Z20" s="615">
        <v>0</v>
      </c>
      <c r="AA20" s="616"/>
      <c r="AB20" s="616"/>
      <c r="AC20" s="621"/>
      <c r="AD20" s="619">
        <v>326592</v>
      </c>
      <c r="AE20" s="611"/>
      <c r="AF20" s="611"/>
      <c r="AG20" s="611"/>
      <c r="AH20" s="611"/>
      <c r="AI20" s="611"/>
      <c r="AJ20" s="611"/>
      <c r="AK20" s="612"/>
      <c r="AL20" s="615">
        <v>0.1</v>
      </c>
      <c r="AM20" s="616"/>
      <c r="AN20" s="616"/>
      <c r="AO20" s="617"/>
      <c r="AP20" s="622" t="s">
        <v>249</v>
      </c>
      <c r="AQ20" s="623"/>
      <c r="AR20" s="623"/>
      <c r="AS20" s="623"/>
      <c r="AT20" s="623"/>
      <c r="AU20" s="623"/>
      <c r="AV20" s="623"/>
      <c r="AW20" s="623"/>
      <c r="AX20" s="623"/>
      <c r="AY20" s="623"/>
      <c r="AZ20" s="623"/>
      <c r="BA20" s="623"/>
      <c r="BB20" s="623"/>
      <c r="BC20" s="624"/>
      <c r="BD20" s="610">
        <v>1619301</v>
      </c>
      <c r="BE20" s="611"/>
      <c r="BF20" s="611"/>
      <c r="BG20" s="611"/>
      <c r="BH20" s="611"/>
      <c r="BI20" s="611"/>
      <c r="BJ20" s="611"/>
      <c r="BK20" s="612"/>
      <c r="BL20" s="613">
        <v>1</v>
      </c>
      <c r="BM20" s="613"/>
      <c r="BN20" s="613"/>
      <c r="BO20" s="613"/>
      <c r="BP20" s="614" t="s">
        <v>128</v>
      </c>
      <c r="BQ20" s="614"/>
      <c r="BR20" s="614"/>
      <c r="BS20" s="614"/>
      <c r="BT20" s="614"/>
      <c r="BU20" s="614"/>
      <c r="BV20" s="614"/>
      <c r="BW20" s="618"/>
      <c r="BY20" s="622" t="s">
        <v>250</v>
      </c>
      <c r="BZ20" s="623"/>
      <c r="CA20" s="623"/>
      <c r="CB20" s="623"/>
      <c r="CC20" s="623"/>
      <c r="CD20" s="623"/>
      <c r="CE20" s="623"/>
      <c r="CF20" s="623"/>
      <c r="CG20" s="623"/>
      <c r="CH20" s="623"/>
      <c r="CI20" s="623"/>
      <c r="CJ20" s="623"/>
      <c r="CK20" s="623"/>
      <c r="CL20" s="624"/>
      <c r="CM20" s="610" t="s">
        <v>128</v>
      </c>
      <c r="CN20" s="611"/>
      <c r="CO20" s="611"/>
      <c r="CP20" s="611"/>
      <c r="CQ20" s="611"/>
      <c r="CR20" s="611"/>
      <c r="CS20" s="611"/>
      <c r="CT20" s="612"/>
      <c r="CU20" s="613" t="s">
        <v>128</v>
      </c>
      <c r="CV20" s="613"/>
      <c r="CW20" s="613"/>
      <c r="CX20" s="613"/>
      <c r="CY20" s="619" t="s">
        <v>128</v>
      </c>
      <c r="CZ20" s="611"/>
      <c r="DA20" s="611"/>
      <c r="DB20" s="611"/>
      <c r="DC20" s="611"/>
      <c r="DD20" s="611"/>
      <c r="DE20" s="611"/>
      <c r="DF20" s="611"/>
      <c r="DG20" s="611"/>
      <c r="DH20" s="611"/>
      <c r="DI20" s="611"/>
      <c r="DJ20" s="611"/>
      <c r="DK20" s="612"/>
      <c r="DL20" s="619" t="s">
        <v>128</v>
      </c>
      <c r="DM20" s="611"/>
      <c r="DN20" s="611"/>
      <c r="DO20" s="611"/>
      <c r="DP20" s="611"/>
      <c r="DQ20" s="611"/>
      <c r="DR20" s="611"/>
      <c r="DS20" s="611"/>
      <c r="DT20" s="611"/>
      <c r="DU20" s="611"/>
      <c r="DV20" s="611"/>
      <c r="DW20" s="611"/>
      <c r="DX20" s="620"/>
    </row>
    <row r="21" spans="2:128" ht="11.25" customHeight="1" x14ac:dyDescent="0.2">
      <c r="B21" s="607" t="s">
        <v>251</v>
      </c>
      <c r="C21" s="608"/>
      <c r="D21" s="608"/>
      <c r="E21" s="608"/>
      <c r="F21" s="608"/>
      <c r="G21" s="608"/>
      <c r="H21" s="608"/>
      <c r="I21" s="608"/>
      <c r="J21" s="608"/>
      <c r="K21" s="608"/>
      <c r="L21" s="608"/>
      <c r="M21" s="608"/>
      <c r="N21" s="608"/>
      <c r="O21" s="608"/>
      <c r="P21" s="608"/>
      <c r="Q21" s="609"/>
      <c r="R21" s="610">
        <v>4844879</v>
      </c>
      <c r="S21" s="611"/>
      <c r="T21" s="611"/>
      <c r="U21" s="611"/>
      <c r="V21" s="611"/>
      <c r="W21" s="611"/>
      <c r="X21" s="611"/>
      <c r="Y21" s="612"/>
      <c r="Z21" s="615">
        <v>0.7</v>
      </c>
      <c r="AA21" s="616"/>
      <c r="AB21" s="616"/>
      <c r="AC21" s="621"/>
      <c r="AD21" s="619" t="s">
        <v>138</v>
      </c>
      <c r="AE21" s="611"/>
      <c r="AF21" s="611"/>
      <c r="AG21" s="611"/>
      <c r="AH21" s="611"/>
      <c r="AI21" s="611"/>
      <c r="AJ21" s="611"/>
      <c r="AK21" s="612"/>
      <c r="AL21" s="615" t="s">
        <v>138</v>
      </c>
      <c r="AM21" s="616"/>
      <c r="AN21" s="616"/>
      <c r="AO21" s="617"/>
      <c r="AP21" s="622" t="s">
        <v>252</v>
      </c>
      <c r="AQ21" s="623"/>
      <c r="AR21" s="623"/>
      <c r="AS21" s="623"/>
      <c r="AT21" s="623"/>
      <c r="AU21" s="623"/>
      <c r="AV21" s="623"/>
      <c r="AW21" s="623"/>
      <c r="AX21" s="623"/>
      <c r="AY21" s="623"/>
      <c r="AZ21" s="623"/>
      <c r="BA21" s="623"/>
      <c r="BB21" s="623"/>
      <c r="BC21" s="624"/>
      <c r="BD21" s="610">
        <v>150084</v>
      </c>
      <c r="BE21" s="611"/>
      <c r="BF21" s="611"/>
      <c r="BG21" s="611"/>
      <c r="BH21" s="611"/>
      <c r="BI21" s="611"/>
      <c r="BJ21" s="611"/>
      <c r="BK21" s="612"/>
      <c r="BL21" s="613">
        <v>0.1</v>
      </c>
      <c r="BM21" s="613"/>
      <c r="BN21" s="613"/>
      <c r="BO21" s="613"/>
      <c r="BP21" s="614" t="s">
        <v>138</v>
      </c>
      <c r="BQ21" s="614"/>
      <c r="BR21" s="614"/>
      <c r="BS21" s="614"/>
      <c r="BT21" s="614"/>
      <c r="BU21" s="614"/>
      <c r="BV21" s="614"/>
      <c r="BW21" s="618"/>
      <c r="BY21" s="622" t="s">
        <v>253</v>
      </c>
      <c r="BZ21" s="623"/>
      <c r="CA21" s="623"/>
      <c r="CB21" s="623"/>
      <c r="CC21" s="623"/>
      <c r="CD21" s="623"/>
      <c r="CE21" s="623"/>
      <c r="CF21" s="623"/>
      <c r="CG21" s="623"/>
      <c r="CH21" s="623"/>
      <c r="CI21" s="623"/>
      <c r="CJ21" s="623"/>
      <c r="CK21" s="623"/>
      <c r="CL21" s="624"/>
      <c r="CM21" s="610">
        <v>214911</v>
      </c>
      <c r="CN21" s="611"/>
      <c r="CO21" s="611"/>
      <c r="CP21" s="611"/>
      <c r="CQ21" s="611"/>
      <c r="CR21" s="611"/>
      <c r="CS21" s="611"/>
      <c r="CT21" s="612"/>
      <c r="CU21" s="613">
        <v>0</v>
      </c>
      <c r="CV21" s="613"/>
      <c r="CW21" s="613"/>
      <c r="CX21" s="613"/>
      <c r="CY21" s="619" t="s">
        <v>128</v>
      </c>
      <c r="CZ21" s="611"/>
      <c r="DA21" s="611"/>
      <c r="DB21" s="611"/>
      <c r="DC21" s="611"/>
      <c r="DD21" s="611"/>
      <c r="DE21" s="611"/>
      <c r="DF21" s="611"/>
      <c r="DG21" s="611"/>
      <c r="DH21" s="611"/>
      <c r="DI21" s="611"/>
      <c r="DJ21" s="611"/>
      <c r="DK21" s="612"/>
      <c r="DL21" s="619">
        <v>214911</v>
      </c>
      <c r="DM21" s="611"/>
      <c r="DN21" s="611"/>
      <c r="DO21" s="611"/>
      <c r="DP21" s="611"/>
      <c r="DQ21" s="611"/>
      <c r="DR21" s="611"/>
      <c r="DS21" s="611"/>
      <c r="DT21" s="611"/>
      <c r="DU21" s="611"/>
      <c r="DV21" s="611"/>
      <c r="DW21" s="611"/>
      <c r="DX21" s="620"/>
    </row>
    <row r="22" spans="2:128" ht="11.25" customHeight="1" x14ac:dyDescent="0.2">
      <c r="B22" s="607" t="s">
        <v>254</v>
      </c>
      <c r="C22" s="608"/>
      <c r="D22" s="608"/>
      <c r="E22" s="608"/>
      <c r="F22" s="608"/>
      <c r="G22" s="608"/>
      <c r="H22" s="608"/>
      <c r="I22" s="608"/>
      <c r="J22" s="608"/>
      <c r="K22" s="608"/>
      <c r="L22" s="608"/>
      <c r="M22" s="608"/>
      <c r="N22" s="608"/>
      <c r="O22" s="608"/>
      <c r="P22" s="608"/>
      <c r="Q22" s="609"/>
      <c r="R22" s="610">
        <v>11083452</v>
      </c>
      <c r="S22" s="611"/>
      <c r="T22" s="611"/>
      <c r="U22" s="611"/>
      <c r="V22" s="611"/>
      <c r="W22" s="611"/>
      <c r="X22" s="611"/>
      <c r="Y22" s="612"/>
      <c r="Z22" s="615">
        <v>1.7</v>
      </c>
      <c r="AA22" s="616"/>
      <c r="AB22" s="616"/>
      <c r="AC22" s="621"/>
      <c r="AD22" s="619">
        <v>370360</v>
      </c>
      <c r="AE22" s="611"/>
      <c r="AF22" s="611"/>
      <c r="AG22" s="611"/>
      <c r="AH22" s="611"/>
      <c r="AI22" s="611"/>
      <c r="AJ22" s="611"/>
      <c r="AK22" s="612"/>
      <c r="AL22" s="615">
        <v>0.1</v>
      </c>
      <c r="AM22" s="616"/>
      <c r="AN22" s="616"/>
      <c r="AO22" s="617"/>
      <c r="AP22" s="622" t="s">
        <v>255</v>
      </c>
      <c r="AQ22" s="623"/>
      <c r="AR22" s="623"/>
      <c r="AS22" s="623"/>
      <c r="AT22" s="623"/>
      <c r="AU22" s="623"/>
      <c r="AV22" s="623"/>
      <c r="AW22" s="623"/>
      <c r="AX22" s="623"/>
      <c r="AY22" s="623"/>
      <c r="AZ22" s="623"/>
      <c r="BA22" s="623"/>
      <c r="BB22" s="623"/>
      <c r="BC22" s="624"/>
      <c r="BD22" s="610">
        <v>2030838</v>
      </c>
      <c r="BE22" s="611"/>
      <c r="BF22" s="611"/>
      <c r="BG22" s="611"/>
      <c r="BH22" s="611"/>
      <c r="BI22" s="611"/>
      <c r="BJ22" s="611"/>
      <c r="BK22" s="612"/>
      <c r="BL22" s="613">
        <v>1.2</v>
      </c>
      <c r="BM22" s="613"/>
      <c r="BN22" s="613"/>
      <c r="BO22" s="613"/>
      <c r="BP22" s="614" t="s">
        <v>128</v>
      </c>
      <c r="BQ22" s="614"/>
      <c r="BR22" s="614"/>
      <c r="BS22" s="614"/>
      <c r="BT22" s="614"/>
      <c r="BU22" s="614"/>
      <c r="BV22" s="614"/>
      <c r="BW22" s="618"/>
      <c r="BY22" s="622" t="s">
        <v>256</v>
      </c>
      <c r="BZ22" s="623"/>
      <c r="CA22" s="623"/>
      <c r="CB22" s="623"/>
      <c r="CC22" s="623"/>
      <c r="CD22" s="623"/>
      <c r="CE22" s="623"/>
      <c r="CF22" s="623"/>
      <c r="CG22" s="623"/>
      <c r="CH22" s="623"/>
      <c r="CI22" s="623"/>
      <c r="CJ22" s="623"/>
      <c r="CK22" s="623"/>
      <c r="CL22" s="624"/>
      <c r="CM22" s="610">
        <v>202813</v>
      </c>
      <c r="CN22" s="611"/>
      <c r="CO22" s="611"/>
      <c r="CP22" s="611"/>
      <c r="CQ22" s="611"/>
      <c r="CR22" s="611"/>
      <c r="CS22" s="611"/>
      <c r="CT22" s="612"/>
      <c r="CU22" s="613">
        <v>0</v>
      </c>
      <c r="CV22" s="613"/>
      <c r="CW22" s="613"/>
      <c r="CX22" s="613"/>
      <c r="CY22" s="619" t="s">
        <v>128</v>
      </c>
      <c r="CZ22" s="611"/>
      <c r="DA22" s="611"/>
      <c r="DB22" s="611"/>
      <c r="DC22" s="611"/>
      <c r="DD22" s="611"/>
      <c r="DE22" s="611"/>
      <c r="DF22" s="611"/>
      <c r="DG22" s="611"/>
      <c r="DH22" s="611"/>
      <c r="DI22" s="611"/>
      <c r="DJ22" s="611"/>
      <c r="DK22" s="612"/>
      <c r="DL22" s="619">
        <v>202813</v>
      </c>
      <c r="DM22" s="611"/>
      <c r="DN22" s="611"/>
      <c r="DO22" s="611"/>
      <c r="DP22" s="611"/>
      <c r="DQ22" s="611"/>
      <c r="DR22" s="611"/>
      <c r="DS22" s="611"/>
      <c r="DT22" s="611"/>
      <c r="DU22" s="611"/>
      <c r="DV22" s="611"/>
      <c r="DW22" s="611"/>
      <c r="DX22" s="620"/>
    </row>
    <row r="23" spans="2:128" ht="11.25" customHeight="1" x14ac:dyDescent="0.2">
      <c r="B23" s="607" t="s">
        <v>257</v>
      </c>
      <c r="C23" s="608"/>
      <c r="D23" s="608"/>
      <c r="E23" s="608"/>
      <c r="F23" s="608"/>
      <c r="G23" s="608"/>
      <c r="H23" s="608"/>
      <c r="I23" s="608"/>
      <c r="J23" s="608"/>
      <c r="K23" s="608"/>
      <c r="L23" s="608"/>
      <c r="M23" s="608"/>
      <c r="N23" s="608"/>
      <c r="O23" s="608"/>
      <c r="P23" s="608"/>
      <c r="Q23" s="609"/>
      <c r="R23" s="610">
        <v>2227762</v>
      </c>
      <c r="S23" s="611"/>
      <c r="T23" s="611"/>
      <c r="U23" s="611"/>
      <c r="V23" s="611"/>
      <c r="W23" s="611"/>
      <c r="X23" s="611"/>
      <c r="Y23" s="612"/>
      <c r="Z23" s="615">
        <v>0.3</v>
      </c>
      <c r="AA23" s="616"/>
      <c r="AB23" s="616"/>
      <c r="AC23" s="621"/>
      <c r="AD23" s="619" t="s">
        <v>138</v>
      </c>
      <c r="AE23" s="611"/>
      <c r="AF23" s="611"/>
      <c r="AG23" s="611"/>
      <c r="AH23" s="611"/>
      <c r="AI23" s="611"/>
      <c r="AJ23" s="611"/>
      <c r="AK23" s="612"/>
      <c r="AL23" s="615" t="s">
        <v>128</v>
      </c>
      <c r="AM23" s="616"/>
      <c r="AN23" s="616"/>
      <c r="AO23" s="617"/>
      <c r="AP23" s="622" t="s">
        <v>258</v>
      </c>
      <c r="AQ23" s="623"/>
      <c r="AR23" s="623"/>
      <c r="AS23" s="623"/>
      <c r="AT23" s="623"/>
      <c r="AU23" s="623"/>
      <c r="AV23" s="623"/>
      <c r="AW23" s="623"/>
      <c r="AX23" s="623"/>
      <c r="AY23" s="623"/>
      <c r="AZ23" s="623"/>
      <c r="BA23" s="623"/>
      <c r="BB23" s="623"/>
      <c r="BC23" s="624"/>
      <c r="BD23" s="610">
        <v>13823179</v>
      </c>
      <c r="BE23" s="611"/>
      <c r="BF23" s="611"/>
      <c r="BG23" s="611"/>
      <c r="BH23" s="611"/>
      <c r="BI23" s="611"/>
      <c r="BJ23" s="611"/>
      <c r="BK23" s="612"/>
      <c r="BL23" s="613">
        <v>8.1999999999999993</v>
      </c>
      <c r="BM23" s="613"/>
      <c r="BN23" s="613"/>
      <c r="BO23" s="613"/>
      <c r="BP23" s="614" t="s">
        <v>138</v>
      </c>
      <c r="BQ23" s="614"/>
      <c r="BR23" s="614"/>
      <c r="BS23" s="614"/>
      <c r="BT23" s="614"/>
      <c r="BU23" s="614"/>
      <c r="BV23" s="614"/>
      <c r="BW23" s="618"/>
      <c r="BY23" s="622" t="s">
        <v>259</v>
      </c>
      <c r="BZ23" s="623"/>
      <c r="CA23" s="623"/>
      <c r="CB23" s="623"/>
      <c r="CC23" s="623"/>
      <c r="CD23" s="623"/>
      <c r="CE23" s="623"/>
      <c r="CF23" s="623"/>
      <c r="CG23" s="623"/>
      <c r="CH23" s="623"/>
      <c r="CI23" s="623"/>
      <c r="CJ23" s="623"/>
      <c r="CK23" s="623"/>
      <c r="CL23" s="624"/>
      <c r="CM23" s="610">
        <v>162674</v>
      </c>
      <c r="CN23" s="611"/>
      <c r="CO23" s="611"/>
      <c r="CP23" s="611"/>
      <c r="CQ23" s="611"/>
      <c r="CR23" s="611"/>
      <c r="CS23" s="611"/>
      <c r="CT23" s="612"/>
      <c r="CU23" s="613">
        <v>0</v>
      </c>
      <c r="CV23" s="613"/>
      <c r="CW23" s="613"/>
      <c r="CX23" s="613"/>
      <c r="CY23" s="619" t="s">
        <v>128</v>
      </c>
      <c r="CZ23" s="611"/>
      <c r="DA23" s="611"/>
      <c r="DB23" s="611"/>
      <c r="DC23" s="611"/>
      <c r="DD23" s="611"/>
      <c r="DE23" s="611"/>
      <c r="DF23" s="611"/>
      <c r="DG23" s="611"/>
      <c r="DH23" s="611"/>
      <c r="DI23" s="611"/>
      <c r="DJ23" s="611"/>
      <c r="DK23" s="612"/>
      <c r="DL23" s="619">
        <v>162674</v>
      </c>
      <c r="DM23" s="611"/>
      <c r="DN23" s="611"/>
      <c r="DO23" s="611"/>
      <c r="DP23" s="611"/>
      <c r="DQ23" s="611"/>
      <c r="DR23" s="611"/>
      <c r="DS23" s="611"/>
      <c r="DT23" s="611"/>
      <c r="DU23" s="611"/>
      <c r="DV23" s="611"/>
      <c r="DW23" s="611"/>
      <c r="DX23" s="620"/>
    </row>
    <row r="24" spans="2:128" ht="11.25" customHeight="1" x14ac:dyDescent="0.2">
      <c r="B24" s="607" t="s">
        <v>260</v>
      </c>
      <c r="C24" s="608"/>
      <c r="D24" s="608"/>
      <c r="E24" s="608"/>
      <c r="F24" s="608"/>
      <c r="G24" s="608"/>
      <c r="H24" s="608"/>
      <c r="I24" s="608"/>
      <c r="J24" s="608"/>
      <c r="K24" s="608"/>
      <c r="L24" s="608"/>
      <c r="M24" s="608"/>
      <c r="N24" s="608"/>
      <c r="O24" s="608"/>
      <c r="P24" s="608"/>
      <c r="Q24" s="609"/>
      <c r="R24" s="610">
        <v>103062407</v>
      </c>
      <c r="S24" s="611"/>
      <c r="T24" s="611"/>
      <c r="U24" s="611"/>
      <c r="V24" s="611"/>
      <c r="W24" s="611"/>
      <c r="X24" s="611"/>
      <c r="Y24" s="612"/>
      <c r="Z24" s="615">
        <v>15.5</v>
      </c>
      <c r="AA24" s="616"/>
      <c r="AB24" s="616"/>
      <c r="AC24" s="621"/>
      <c r="AD24" s="619" t="s">
        <v>138</v>
      </c>
      <c r="AE24" s="611"/>
      <c r="AF24" s="611"/>
      <c r="AG24" s="611"/>
      <c r="AH24" s="611"/>
      <c r="AI24" s="611"/>
      <c r="AJ24" s="611"/>
      <c r="AK24" s="612"/>
      <c r="AL24" s="615" t="s">
        <v>138</v>
      </c>
      <c r="AM24" s="616"/>
      <c r="AN24" s="616"/>
      <c r="AO24" s="617"/>
      <c r="AP24" s="622" t="s">
        <v>261</v>
      </c>
      <c r="AQ24" s="623"/>
      <c r="AR24" s="623"/>
      <c r="AS24" s="623"/>
      <c r="AT24" s="623"/>
      <c r="AU24" s="623"/>
      <c r="AV24" s="623"/>
      <c r="AW24" s="623"/>
      <c r="AX24" s="623"/>
      <c r="AY24" s="623"/>
      <c r="AZ24" s="623"/>
      <c r="BA24" s="623"/>
      <c r="BB24" s="623"/>
      <c r="BC24" s="624"/>
      <c r="BD24" s="610">
        <v>16664550</v>
      </c>
      <c r="BE24" s="611"/>
      <c r="BF24" s="611"/>
      <c r="BG24" s="611"/>
      <c r="BH24" s="611"/>
      <c r="BI24" s="611"/>
      <c r="BJ24" s="611"/>
      <c r="BK24" s="612"/>
      <c r="BL24" s="613">
        <v>9.8000000000000007</v>
      </c>
      <c r="BM24" s="613"/>
      <c r="BN24" s="613"/>
      <c r="BO24" s="613"/>
      <c r="BP24" s="614" t="s">
        <v>128</v>
      </c>
      <c r="BQ24" s="614"/>
      <c r="BR24" s="614"/>
      <c r="BS24" s="614"/>
      <c r="BT24" s="614"/>
      <c r="BU24" s="614"/>
      <c r="BV24" s="614"/>
      <c r="BW24" s="618"/>
      <c r="BY24" s="622" t="s">
        <v>262</v>
      </c>
      <c r="BZ24" s="623"/>
      <c r="CA24" s="623"/>
      <c r="CB24" s="623"/>
      <c r="CC24" s="623"/>
      <c r="CD24" s="623"/>
      <c r="CE24" s="623"/>
      <c r="CF24" s="623"/>
      <c r="CG24" s="623"/>
      <c r="CH24" s="623"/>
      <c r="CI24" s="623"/>
      <c r="CJ24" s="623"/>
      <c r="CK24" s="623"/>
      <c r="CL24" s="624"/>
      <c r="CM24" s="610" t="s">
        <v>138</v>
      </c>
      <c r="CN24" s="611"/>
      <c r="CO24" s="611"/>
      <c r="CP24" s="611"/>
      <c r="CQ24" s="611"/>
      <c r="CR24" s="611"/>
      <c r="CS24" s="611"/>
      <c r="CT24" s="612"/>
      <c r="CU24" s="613" t="s">
        <v>138</v>
      </c>
      <c r="CV24" s="613"/>
      <c r="CW24" s="613"/>
      <c r="CX24" s="613"/>
      <c r="CY24" s="619" t="s">
        <v>138</v>
      </c>
      <c r="CZ24" s="611"/>
      <c r="DA24" s="611"/>
      <c r="DB24" s="611"/>
      <c r="DC24" s="611"/>
      <c r="DD24" s="611"/>
      <c r="DE24" s="611"/>
      <c r="DF24" s="611"/>
      <c r="DG24" s="611"/>
      <c r="DH24" s="611"/>
      <c r="DI24" s="611"/>
      <c r="DJ24" s="611"/>
      <c r="DK24" s="612"/>
      <c r="DL24" s="619" t="s">
        <v>138</v>
      </c>
      <c r="DM24" s="611"/>
      <c r="DN24" s="611"/>
      <c r="DO24" s="611"/>
      <c r="DP24" s="611"/>
      <c r="DQ24" s="611"/>
      <c r="DR24" s="611"/>
      <c r="DS24" s="611"/>
      <c r="DT24" s="611"/>
      <c r="DU24" s="611"/>
      <c r="DV24" s="611"/>
      <c r="DW24" s="611"/>
      <c r="DX24" s="620"/>
    </row>
    <row r="25" spans="2:128" ht="11.25" customHeight="1" x14ac:dyDescent="0.2">
      <c r="B25" s="607" t="s">
        <v>263</v>
      </c>
      <c r="C25" s="608"/>
      <c r="D25" s="608"/>
      <c r="E25" s="608"/>
      <c r="F25" s="608"/>
      <c r="G25" s="608"/>
      <c r="H25" s="608"/>
      <c r="I25" s="608"/>
      <c r="J25" s="608"/>
      <c r="K25" s="608"/>
      <c r="L25" s="608"/>
      <c r="M25" s="608"/>
      <c r="N25" s="608"/>
      <c r="O25" s="608"/>
      <c r="P25" s="608"/>
      <c r="Q25" s="609"/>
      <c r="R25" s="610" t="s">
        <v>138</v>
      </c>
      <c r="S25" s="611"/>
      <c r="T25" s="611"/>
      <c r="U25" s="611"/>
      <c r="V25" s="611"/>
      <c r="W25" s="611"/>
      <c r="X25" s="611"/>
      <c r="Y25" s="612"/>
      <c r="Z25" s="615" t="s">
        <v>138</v>
      </c>
      <c r="AA25" s="616"/>
      <c r="AB25" s="616"/>
      <c r="AC25" s="621"/>
      <c r="AD25" s="619" t="s">
        <v>138</v>
      </c>
      <c r="AE25" s="611"/>
      <c r="AF25" s="611"/>
      <c r="AG25" s="611"/>
      <c r="AH25" s="611"/>
      <c r="AI25" s="611"/>
      <c r="AJ25" s="611"/>
      <c r="AK25" s="612"/>
      <c r="AL25" s="615" t="s">
        <v>128</v>
      </c>
      <c r="AM25" s="616"/>
      <c r="AN25" s="616"/>
      <c r="AO25" s="617"/>
      <c r="AP25" s="622" t="s">
        <v>264</v>
      </c>
      <c r="AQ25" s="623"/>
      <c r="AR25" s="623"/>
      <c r="AS25" s="623"/>
      <c r="AT25" s="623"/>
      <c r="AU25" s="623"/>
      <c r="AV25" s="623"/>
      <c r="AW25" s="623"/>
      <c r="AX25" s="623"/>
      <c r="AY25" s="623"/>
      <c r="AZ25" s="623"/>
      <c r="BA25" s="623"/>
      <c r="BB25" s="623"/>
      <c r="BC25" s="624"/>
      <c r="BD25" s="610">
        <v>3028</v>
      </c>
      <c r="BE25" s="611"/>
      <c r="BF25" s="611"/>
      <c r="BG25" s="611"/>
      <c r="BH25" s="611"/>
      <c r="BI25" s="611"/>
      <c r="BJ25" s="611"/>
      <c r="BK25" s="612"/>
      <c r="BL25" s="613">
        <v>0</v>
      </c>
      <c r="BM25" s="613"/>
      <c r="BN25" s="613"/>
      <c r="BO25" s="613"/>
      <c r="BP25" s="614" t="s">
        <v>128</v>
      </c>
      <c r="BQ25" s="614"/>
      <c r="BR25" s="614"/>
      <c r="BS25" s="614"/>
      <c r="BT25" s="614"/>
      <c r="BU25" s="614"/>
      <c r="BV25" s="614"/>
      <c r="BW25" s="618"/>
      <c r="BY25" s="622" t="s">
        <v>265</v>
      </c>
      <c r="BZ25" s="623"/>
      <c r="CA25" s="623"/>
      <c r="CB25" s="623"/>
      <c r="CC25" s="623"/>
      <c r="CD25" s="623"/>
      <c r="CE25" s="623"/>
      <c r="CF25" s="623"/>
      <c r="CG25" s="623"/>
      <c r="CH25" s="623"/>
      <c r="CI25" s="623"/>
      <c r="CJ25" s="623"/>
      <c r="CK25" s="623"/>
      <c r="CL25" s="624"/>
      <c r="CM25" s="610" t="s">
        <v>138</v>
      </c>
      <c r="CN25" s="611"/>
      <c r="CO25" s="611"/>
      <c r="CP25" s="611"/>
      <c r="CQ25" s="611"/>
      <c r="CR25" s="611"/>
      <c r="CS25" s="611"/>
      <c r="CT25" s="612"/>
      <c r="CU25" s="613" t="s">
        <v>138</v>
      </c>
      <c r="CV25" s="613"/>
      <c r="CW25" s="613"/>
      <c r="CX25" s="613"/>
      <c r="CY25" s="619" t="s">
        <v>138</v>
      </c>
      <c r="CZ25" s="611"/>
      <c r="DA25" s="611"/>
      <c r="DB25" s="611"/>
      <c r="DC25" s="611"/>
      <c r="DD25" s="611"/>
      <c r="DE25" s="611"/>
      <c r="DF25" s="611"/>
      <c r="DG25" s="611"/>
      <c r="DH25" s="611"/>
      <c r="DI25" s="611"/>
      <c r="DJ25" s="611"/>
      <c r="DK25" s="612"/>
      <c r="DL25" s="619" t="s">
        <v>138</v>
      </c>
      <c r="DM25" s="611"/>
      <c r="DN25" s="611"/>
      <c r="DO25" s="611"/>
      <c r="DP25" s="611"/>
      <c r="DQ25" s="611"/>
      <c r="DR25" s="611"/>
      <c r="DS25" s="611"/>
      <c r="DT25" s="611"/>
      <c r="DU25" s="611"/>
      <c r="DV25" s="611"/>
      <c r="DW25" s="611"/>
      <c r="DX25" s="620"/>
    </row>
    <row r="26" spans="2:128" ht="11.25" customHeight="1" x14ac:dyDescent="0.2">
      <c r="B26" s="607" t="s">
        <v>266</v>
      </c>
      <c r="C26" s="608"/>
      <c r="D26" s="608"/>
      <c r="E26" s="608"/>
      <c r="F26" s="608"/>
      <c r="G26" s="608"/>
      <c r="H26" s="608"/>
      <c r="I26" s="608"/>
      <c r="J26" s="608"/>
      <c r="K26" s="608"/>
      <c r="L26" s="608"/>
      <c r="M26" s="608"/>
      <c r="N26" s="608"/>
      <c r="O26" s="608"/>
      <c r="P26" s="608"/>
      <c r="Q26" s="609"/>
      <c r="R26" s="610">
        <v>1028323</v>
      </c>
      <c r="S26" s="611"/>
      <c r="T26" s="611"/>
      <c r="U26" s="611"/>
      <c r="V26" s="611"/>
      <c r="W26" s="611"/>
      <c r="X26" s="611"/>
      <c r="Y26" s="612"/>
      <c r="Z26" s="615">
        <v>0.2</v>
      </c>
      <c r="AA26" s="616"/>
      <c r="AB26" s="616"/>
      <c r="AC26" s="621"/>
      <c r="AD26" s="619">
        <v>245451</v>
      </c>
      <c r="AE26" s="611"/>
      <c r="AF26" s="611"/>
      <c r="AG26" s="611"/>
      <c r="AH26" s="611"/>
      <c r="AI26" s="611"/>
      <c r="AJ26" s="611"/>
      <c r="AK26" s="612"/>
      <c r="AL26" s="615">
        <v>0.1</v>
      </c>
      <c r="AM26" s="616"/>
      <c r="AN26" s="616"/>
      <c r="AO26" s="617"/>
      <c r="AP26" s="622" t="s">
        <v>267</v>
      </c>
      <c r="AQ26" s="623"/>
      <c r="AR26" s="623"/>
      <c r="AS26" s="623"/>
      <c r="AT26" s="623"/>
      <c r="AU26" s="623"/>
      <c r="AV26" s="623"/>
      <c r="AW26" s="623"/>
      <c r="AX26" s="623"/>
      <c r="AY26" s="623"/>
      <c r="AZ26" s="623"/>
      <c r="BA26" s="623"/>
      <c r="BB26" s="623"/>
      <c r="BC26" s="624"/>
      <c r="BD26" s="610">
        <v>101061</v>
      </c>
      <c r="BE26" s="611"/>
      <c r="BF26" s="611"/>
      <c r="BG26" s="611"/>
      <c r="BH26" s="611"/>
      <c r="BI26" s="611"/>
      <c r="BJ26" s="611"/>
      <c r="BK26" s="612"/>
      <c r="BL26" s="613">
        <v>0.1</v>
      </c>
      <c r="BM26" s="613"/>
      <c r="BN26" s="613"/>
      <c r="BO26" s="613"/>
      <c r="BP26" s="614" t="s">
        <v>138</v>
      </c>
      <c r="BQ26" s="614"/>
      <c r="BR26" s="614"/>
      <c r="BS26" s="614"/>
      <c r="BT26" s="614"/>
      <c r="BU26" s="614"/>
      <c r="BV26" s="614"/>
      <c r="BW26" s="618"/>
      <c r="BY26" s="622" t="s">
        <v>268</v>
      </c>
      <c r="BZ26" s="623"/>
      <c r="CA26" s="623"/>
      <c r="CB26" s="623"/>
      <c r="CC26" s="623"/>
      <c r="CD26" s="623"/>
      <c r="CE26" s="623"/>
      <c r="CF26" s="623"/>
      <c r="CG26" s="623"/>
      <c r="CH26" s="623"/>
      <c r="CI26" s="623"/>
      <c r="CJ26" s="623"/>
      <c r="CK26" s="623"/>
      <c r="CL26" s="624"/>
      <c r="CM26" s="610">
        <v>24589720</v>
      </c>
      <c r="CN26" s="611"/>
      <c r="CO26" s="611"/>
      <c r="CP26" s="611"/>
      <c r="CQ26" s="611"/>
      <c r="CR26" s="611"/>
      <c r="CS26" s="611"/>
      <c r="CT26" s="612"/>
      <c r="CU26" s="613">
        <v>3.8</v>
      </c>
      <c r="CV26" s="613"/>
      <c r="CW26" s="613"/>
      <c r="CX26" s="613"/>
      <c r="CY26" s="619" t="s">
        <v>138</v>
      </c>
      <c r="CZ26" s="611"/>
      <c r="DA26" s="611"/>
      <c r="DB26" s="611"/>
      <c r="DC26" s="611"/>
      <c r="DD26" s="611"/>
      <c r="DE26" s="611"/>
      <c r="DF26" s="611"/>
      <c r="DG26" s="611"/>
      <c r="DH26" s="611"/>
      <c r="DI26" s="611"/>
      <c r="DJ26" s="611"/>
      <c r="DK26" s="612"/>
      <c r="DL26" s="619">
        <v>24589720</v>
      </c>
      <c r="DM26" s="611"/>
      <c r="DN26" s="611"/>
      <c r="DO26" s="611"/>
      <c r="DP26" s="611"/>
      <c r="DQ26" s="611"/>
      <c r="DR26" s="611"/>
      <c r="DS26" s="611"/>
      <c r="DT26" s="611"/>
      <c r="DU26" s="611"/>
      <c r="DV26" s="611"/>
      <c r="DW26" s="611"/>
      <c r="DX26" s="620"/>
    </row>
    <row r="27" spans="2:128" ht="11.25" customHeight="1" x14ac:dyDescent="0.2">
      <c r="B27" s="607" t="s">
        <v>269</v>
      </c>
      <c r="C27" s="608"/>
      <c r="D27" s="608"/>
      <c r="E27" s="608"/>
      <c r="F27" s="608"/>
      <c r="G27" s="608"/>
      <c r="H27" s="608"/>
      <c r="I27" s="608"/>
      <c r="J27" s="608"/>
      <c r="K27" s="608"/>
      <c r="L27" s="608"/>
      <c r="M27" s="608"/>
      <c r="N27" s="608"/>
      <c r="O27" s="608"/>
      <c r="P27" s="608"/>
      <c r="Q27" s="609"/>
      <c r="R27" s="610">
        <v>49938</v>
      </c>
      <c r="S27" s="611"/>
      <c r="T27" s="611"/>
      <c r="U27" s="611"/>
      <c r="V27" s="611"/>
      <c r="W27" s="611"/>
      <c r="X27" s="611"/>
      <c r="Y27" s="612"/>
      <c r="Z27" s="615">
        <v>0</v>
      </c>
      <c r="AA27" s="616"/>
      <c r="AB27" s="616"/>
      <c r="AC27" s="621"/>
      <c r="AD27" s="619" t="s">
        <v>138</v>
      </c>
      <c r="AE27" s="611"/>
      <c r="AF27" s="611"/>
      <c r="AG27" s="611"/>
      <c r="AH27" s="611"/>
      <c r="AI27" s="611"/>
      <c r="AJ27" s="611"/>
      <c r="AK27" s="612"/>
      <c r="AL27" s="615" t="s">
        <v>235</v>
      </c>
      <c r="AM27" s="616"/>
      <c r="AN27" s="616"/>
      <c r="AO27" s="617"/>
      <c r="AP27" s="622" t="s">
        <v>270</v>
      </c>
      <c r="AQ27" s="623"/>
      <c r="AR27" s="623"/>
      <c r="AS27" s="623"/>
      <c r="AT27" s="623"/>
      <c r="AU27" s="623"/>
      <c r="AV27" s="623"/>
      <c r="AW27" s="623"/>
      <c r="AX27" s="623"/>
      <c r="AY27" s="623"/>
      <c r="AZ27" s="623"/>
      <c r="BA27" s="623"/>
      <c r="BB27" s="623"/>
      <c r="BC27" s="624"/>
      <c r="BD27" s="610">
        <v>20051937</v>
      </c>
      <c r="BE27" s="611"/>
      <c r="BF27" s="611"/>
      <c r="BG27" s="611"/>
      <c r="BH27" s="611"/>
      <c r="BI27" s="611"/>
      <c r="BJ27" s="611"/>
      <c r="BK27" s="612"/>
      <c r="BL27" s="613">
        <v>11.8</v>
      </c>
      <c r="BM27" s="613"/>
      <c r="BN27" s="613"/>
      <c r="BO27" s="613"/>
      <c r="BP27" s="614" t="s">
        <v>138</v>
      </c>
      <c r="BQ27" s="614"/>
      <c r="BR27" s="614"/>
      <c r="BS27" s="614"/>
      <c r="BT27" s="614"/>
      <c r="BU27" s="614"/>
      <c r="BV27" s="614"/>
      <c r="BW27" s="618"/>
      <c r="BY27" s="622" t="s">
        <v>271</v>
      </c>
      <c r="BZ27" s="623"/>
      <c r="CA27" s="623"/>
      <c r="CB27" s="623"/>
      <c r="CC27" s="623"/>
      <c r="CD27" s="623"/>
      <c r="CE27" s="623"/>
      <c r="CF27" s="623"/>
      <c r="CG27" s="623"/>
      <c r="CH27" s="623"/>
      <c r="CI27" s="623"/>
      <c r="CJ27" s="623"/>
      <c r="CK27" s="623"/>
      <c r="CL27" s="624"/>
      <c r="CM27" s="610">
        <v>104648</v>
      </c>
      <c r="CN27" s="611"/>
      <c r="CO27" s="611"/>
      <c r="CP27" s="611"/>
      <c r="CQ27" s="611"/>
      <c r="CR27" s="611"/>
      <c r="CS27" s="611"/>
      <c r="CT27" s="612"/>
      <c r="CU27" s="613">
        <v>0</v>
      </c>
      <c r="CV27" s="613"/>
      <c r="CW27" s="613"/>
      <c r="CX27" s="613"/>
      <c r="CY27" s="619" t="s">
        <v>128</v>
      </c>
      <c r="CZ27" s="611"/>
      <c r="DA27" s="611"/>
      <c r="DB27" s="611"/>
      <c r="DC27" s="611"/>
      <c r="DD27" s="611"/>
      <c r="DE27" s="611"/>
      <c r="DF27" s="611"/>
      <c r="DG27" s="611"/>
      <c r="DH27" s="611"/>
      <c r="DI27" s="611"/>
      <c r="DJ27" s="611"/>
      <c r="DK27" s="612"/>
      <c r="DL27" s="619">
        <v>104648</v>
      </c>
      <c r="DM27" s="611"/>
      <c r="DN27" s="611"/>
      <c r="DO27" s="611"/>
      <c r="DP27" s="611"/>
      <c r="DQ27" s="611"/>
      <c r="DR27" s="611"/>
      <c r="DS27" s="611"/>
      <c r="DT27" s="611"/>
      <c r="DU27" s="611"/>
      <c r="DV27" s="611"/>
      <c r="DW27" s="611"/>
      <c r="DX27" s="620"/>
    </row>
    <row r="28" spans="2:128" ht="11.25" customHeight="1" x14ac:dyDescent="0.2">
      <c r="B28" s="607" t="s">
        <v>272</v>
      </c>
      <c r="C28" s="608"/>
      <c r="D28" s="608"/>
      <c r="E28" s="608"/>
      <c r="F28" s="608"/>
      <c r="G28" s="608"/>
      <c r="H28" s="608"/>
      <c r="I28" s="608"/>
      <c r="J28" s="608"/>
      <c r="K28" s="608"/>
      <c r="L28" s="608"/>
      <c r="M28" s="608"/>
      <c r="N28" s="608"/>
      <c r="O28" s="608"/>
      <c r="P28" s="608"/>
      <c r="Q28" s="609"/>
      <c r="R28" s="610">
        <v>6173346</v>
      </c>
      <c r="S28" s="611"/>
      <c r="T28" s="611"/>
      <c r="U28" s="611"/>
      <c r="V28" s="611"/>
      <c r="W28" s="611"/>
      <c r="X28" s="611"/>
      <c r="Y28" s="612"/>
      <c r="Z28" s="615">
        <v>0.9</v>
      </c>
      <c r="AA28" s="616"/>
      <c r="AB28" s="616"/>
      <c r="AC28" s="621"/>
      <c r="AD28" s="619" t="s">
        <v>138</v>
      </c>
      <c r="AE28" s="611"/>
      <c r="AF28" s="611"/>
      <c r="AG28" s="611"/>
      <c r="AH28" s="611"/>
      <c r="AI28" s="611"/>
      <c r="AJ28" s="611"/>
      <c r="AK28" s="612"/>
      <c r="AL28" s="615" t="s">
        <v>128</v>
      </c>
      <c r="AM28" s="616"/>
      <c r="AN28" s="616"/>
      <c r="AO28" s="617"/>
      <c r="AP28" s="622" t="s">
        <v>273</v>
      </c>
      <c r="AQ28" s="623"/>
      <c r="AR28" s="623"/>
      <c r="AS28" s="623"/>
      <c r="AT28" s="623"/>
      <c r="AU28" s="623"/>
      <c r="AV28" s="623"/>
      <c r="AW28" s="623"/>
      <c r="AX28" s="623"/>
      <c r="AY28" s="623"/>
      <c r="AZ28" s="623"/>
      <c r="BA28" s="623"/>
      <c r="BB28" s="623"/>
      <c r="BC28" s="624"/>
      <c r="BD28" s="610">
        <v>94129</v>
      </c>
      <c r="BE28" s="611"/>
      <c r="BF28" s="611"/>
      <c r="BG28" s="611"/>
      <c r="BH28" s="611"/>
      <c r="BI28" s="611"/>
      <c r="BJ28" s="611"/>
      <c r="BK28" s="612"/>
      <c r="BL28" s="613">
        <v>0.1</v>
      </c>
      <c r="BM28" s="613"/>
      <c r="BN28" s="613"/>
      <c r="BO28" s="613"/>
      <c r="BP28" s="614" t="s">
        <v>138</v>
      </c>
      <c r="BQ28" s="614"/>
      <c r="BR28" s="614"/>
      <c r="BS28" s="614"/>
      <c r="BT28" s="614"/>
      <c r="BU28" s="614"/>
      <c r="BV28" s="614"/>
      <c r="BW28" s="618"/>
      <c r="BY28" s="622" t="s">
        <v>274</v>
      </c>
      <c r="BZ28" s="623"/>
      <c r="CA28" s="623"/>
      <c r="CB28" s="623"/>
      <c r="CC28" s="623"/>
      <c r="CD28" s="623"/>
      <c r="CE28" s="623"/>
      <c r="CF28" s="623"/>
      <c r="CG28" s="623"/>
      <c r="CH28" s="623"/>
      <c r="CI28" s="623"/>
      <c r="CJ28" s="623"/>
      <c r="CK28" s="623"/>
      <c r="CL28" s="624"/>
      <c r="CM28" s="610" t="s">
        <v>138</v>
      </c>
      <c r="CN28" s="611"/>
      <c r="CO28" s="611"/>
      <c r="CP28" s="611"/>
      <c r="CQ28" s="611"/>
      <c r="CR28" s="611"/>
      <c r="CS28" s="611"/>
      <c r="CT28" s="612"/>
      <c r="CU28" s="613" t="s">
        <v>128</v>
      </c>
      <c r="CV28" s="613"/>
      <c r="CW28" s="613"/>
      <c r="CX28" s="613"/>
      <c r="CY28" s="619" t="s">
        <v>128</v>
      </c>
      <c r="CZ28" s="611"/>
      <c r="DA28" s="611"/>
      <c r="DB28" s="611"/>
      <c r="DC28" s="611"/>
      <c r="DD28" s="611"/>
      <c r="DE28" s="611"/>
      <c r="DF28" s="611"/>
      <c r="DG28" s="611"/>
      <c r="DH28" s="611"/>
      <c r="DI28" s="611"/>
      <c r="DJ28" s="611"/>
      <c r="DK28" s="612"/>
      <c r="DL28" s="619" t="s">
        <v>138</v>
      </c>
      <c r="DM28" s="611"/>
      <c r="DN28" s="611"/>
      <c r="DO28" s="611"/>
      <c r="DP28" s="611"/>
      <c r="DQ28" s="611"/>
      <c r="DR28" s="611"/>
      <c r="DS28" s="611"/>
      <c r="DT28" s="611"/>
      <c r="DU28" s="611"/>
      <c r="DV28" s="611"/>
      <c r="DW28" s="611"/>
      <c r="DX28" s="620"/>
    </row>
    <row r="29" spans="2:128" ht="11.25" customHeight="1" x14ac:dyDescent="0.2">
      <c r="B29" s="607" t="s">
        <v>275</v>
      </c>
      <c r="C29" s="608"/>
      <c r="D29" s="608"/>
      <c r="E29" s="608"/>
      <c r="F29" s="608"/>
      <c r="G29" s="608"/>
      <c r="H29" s="608"/>
      <c r="I29" s="608"/>
      <c r="J29" s="608"/>
      <c r="K29" s="608"/>
      <c r="L29" s="608"/>
      <c r="M29" s="608"/>
      <c r="N29" s="608"/>
      <c r="O29" s="608"/>
      <c r="P29" s="608"/>
      <c r="Q29" s="609"/>
      <c r="R29" s="610">
        <v>20178110</v>
      </c>
      <c r="S29" s="611"/>
      <c r="T29" s="611"/>
      <c r="U29" s="611"/>
      <c r="V29" s="611"/>
      <c r="W29" s="611"/>
      <c r="X29" s="611"/>
      <c r="Y29" s="612"/>
      <c r="Z29" s="615">
        <v>3</v>
      </c>
      <c r="AA29" s="616"/>
      <c r="AB29" s="616"/>
      <c r="AC29" s="621"/>
      <c r="AD29" s="619" t="s">
        <v>128</v>
      </c>
      <c r="AE29" s="611"/>
      <c r="AF29" s="611"/>
      <c r="AG29" s="611"/>
      <c r="AH29" s="611"/>
      <c r="AI29" s="611"/>
      <c r="AJ29" s="611"/>
      <c r="AK29" s="612"/>
      <c r="AL29" s="615" t="s">
        <v>138</v>
      </c>
      <c r="AM29" s="616"/>
      <c r="AN29" s="616"/>
      <c r="AO29" s="617"/>
      <c r="AP29" s="622" t="s">
        <v>276</v>
      </c>
      <c r="AQ29" s="623"/>
      <c r="AR29" s="623"/>
      <c r="AS29" s="623"/>
      <c r="AT29" s="623"/>
      <c r="AU29" s="623"/>
      <c r="AV29" s="623"/>
      <c r="AW29" s="623"/>
      <c r="AX29" s="623"/>
      <c r="AY29" s="623"/>
      <c r="AZ29" s="623"/>
      <c r="BA29" s="623"/>
      <c r="BB29" s="623"/>
      <c r="BC29" s="624"/>
      <c r="BD29" s="610">
        <v>4027</v>
      </c>
      <c r="BE29" s="611"/>
      <c r="BF29" s="611"/>
      <c r="BG29" s="611"/>
      <c r="BH29" s="611"/>
      <c r="BI29" s="611"/>
      <c r="BJ29" s="611"/>
      <c r="BK29" s="612"/>
      <c r="BL29" s="613">
        <v>0</v>
      </c>
      <c r="BM29" s="613"/>
      <c r="BN29" s="613"/>
      <c r="BO29" s="613"/>
      <c r="BP29" s="614" t="s">
        <v>138</v>
      </c>
      <c r="BQ29" s="614"/>
      <c r="BR29" s="614"/>
      <c r="BS29" s="614"/>
      <c r="BT29" s="614"/>
      <c r="BU29" s="614"/>
      <c r="BV29" s="614"/>
      <c r="BW29" s="618"/>
      <c r="BY29" s="622" t="s">
        <v>277</v>
      </c>
      <c r="BZ29" s="623"/>
      <c r="CA29" s="623"/>
      <c r="CB29" s="623"/>
      <c r="CC29" s="623"/>
      <c r="CD29" s="623"/>
      <c r="CE29" s="623"/>
      <c r="CF29" s="623"/>
      <c r="CG29" s="623"/>
      <c r="CH29" s="623"/>
      <c r="CI29" s="623"/>
      <c r="CJ29" s="623"/>
      <c r="CK29" s="623"/>
      <c r="CL29" s="624"/>
      <c r="CM29" s="610">
        <v>1319440</v>
      </c>
      <c r="CN29" s="611"/>
      <c r="CO29" s="611"/>
      <c r="CP29" s="611"/>
      <c r="CQ29" s="611"/>
      <c r="CR29" s="611"/>
      <c r="CS29" s="611"/>
      <c r="CT29" s="612"/>
      <c r="CU29" s="613">
        <v>0.2</v>
      </c>
      <c r="CV29" s="613"/>
      <c r="CW29" s="613"/>
      <c r="CX29" s="613"/>
      <c r="CY29" s="619" t="s">
        <v>128</v>
      </c>
      <c r="CZ29" s="611"/>
      <c r="DA29" s="611"/>
      <c r="DB29" s="611"/>
      <c r="DC29" s="611"/>
      <c r="DD29" s="611"/>
      <c r="DE29" s="611"/>
      <c r="DF29" s="611"/>
      <c r="DG29" s="611"/>
      <c r="DH29" s="611"/>
      <c r="DI29" s="611"/>
      <c r="DJ29" s="611"/>
      <c r="DK29" s="612"/>
      <c r="DL29" s="619">
        <v>1319440</v>
      </c>
      <c r="DM29" s="611"/>
      <c r="DN29" s="611"/>
      <c r="DO29" s="611"/>
      <c r="DP29" s="611"/>
      <c r="DQ29" s="611"/>
      <c r="DR29" s="611"/>
      <c r="DS29" s="611"/>
      <c r="DT29" s="611"/>
      <c r="DU29" s="611"/>
      <c r="DV29" s="611"/>
      <c r="DW29" s="611"/>
      <c r="DX29" s="620"/>
    </row>
    <row r="30" spans="2:128" ht="11.25" customHeight="1" x14ac:dyDescent="0.2">
      <c r="B30" s="607" t="s">
        <v>278</v>
      </c>
      <c r="C30" s="608"/>
      <c r="D30" s="608"/>
      <c r="E30" s="608"/>
      <c r="F30" s="608"/>
      <c r="G30" s="608"/>
      <c r="H30" s="608"/>
      <c r="I30" s="608"/>
      <c r="J30" s="608"/>
      <c r="K30" s="608"/>
      <c r="L30" s="608"/>
      <c r="M30" s="608"/>
      <c r="N30" s="608"/>
      <c r="O30" s="608"/>
      <c r="P30" s="608"/>
      <c r="Q30" s="609"/>
      <c r="R30" s="610">
        <v>42744520</v>
      </c>
      <c r="S30" s="611"/>
      <c r="T30" s="611"/>
      <c r="U30" s="611"/>
      <c r="V30" s="611"/>
      <c r="W30" s="611"/>
      <c r="X30" s="611"/>
      <c r="Y30" s="612"/>
      <c r="Z30" s="615">
        <v>6.4</v>
      </c>
      <c r="AA30" s="616"/>
      <c r="AB30" s="616"/>
      <c r="AC30" s="621"/>
      <c r="AD30" s="619">
        <v>91061</v>
      </c>
      <c r="AE30" s="611"/>
      <c r="AF30" s="611"/>
      <c r="AG30" s="611"/>
      <c r="AH30" s="611"/>
      <c r="AI30" s="611"/>
      <c r="AJ30" s="611"/>
      <c r="AK30" s="612"/>
      <c r="AL30" s="615">
        <v>0</v>
      </c>
      <c r="AM30" s="616"/>
      <c r="AN30" s="616"/>
      <c r="AO30" s="617"/>
      <c r="AP30" s="622" t="s">
        <v>279</v>
      </c>
      <c r="AQ30" s="623"/>
      <c r="AR30" s="623"/>
      <c r="AS30" s="623"/>
      <c r="AT30" s="623"/>
      <c r="AU30" s="623"/>
      <c r="AV30" s="623"/>
      <c r="AW30" s="623"/>
      <c r="AX30" s="623"/>
      <c r="AY30" s="623"/>
      <c r="AZ30" s="623"/>
      <c r="BA30" s="623"/>
      <c r="BB30" s="623"/>
      <c r="BC30" s="624"/>
      <c r="BD30" s="610">
        <v>4027</v>
      </c>
      <c r="BE30" s="611"/>
      <c r="BF30" s="611"/>
      <c r="BG30" s="611"/>
      <c r="BH30" s="611"/>
      <c r="BI30" s="611"/>
      <c r="BJ30" s="611"/>
      <c r="BK30" s="612"/>
      <c r="BL30" s="613">
        <v>0</v>
      </c>
      <c r="BM30" s="613"/>
      <c r="BN30" s="613"/>
      <c r="BO30" s="613"/>
      <c r="BP30" s="614" t="s">
        <v>138</v>
      </c>
      <c r="BQ30" s="614"/>
      <c r="BR30" s="614"/>
      <c r="BS30" s="614"/>
      <c r="BT30" s="614"/>
      <c r="BU30" s="614"/>
      <c r="BV30" s="614"/>
      <c r="BW30" s="618"/>
      <c r="BY30" s="622" t="s">
        <v>280</v>
      </c>
      <c r="BZ30" s="628"/>
      <c r="CA30" s="628"/>
      <c r="CB30" s="628"/>
      <c r="CC30" s="628"/>
      <c r="CD30" s="628"/>
      <c r="CE30" s="628"/>
      <c r="CF30" s="628"/>
      <c r="CG30" s="628"/>
      <c r="CH30" s="628"/>
      <c r="CI30" s="628"/>
      <c r="CJ30" s="628"/>
      <c r="CK30" s="628"/>
      <c r="CL30" s="624"/>
      <c r="CM30" s="610" t="s">
        <v>138</v>
      </c>
      <c r="CN30" s="611"/>
      <c r="CO30" s="611"/>
      <c r="CP30" s="611"/>
      <c r="CQ30" s="611"/>
      <c r="CR30" s="611"/>
      <c r="CS30" s="611"/>
      <c r="CT30" s="612"/>
      <c r="CU30" s="613" t="s">
        <v>138</v>
      </c>
      <c r="CV30" s="613"/>
      <c r="CW30" s="613"/>
      <c r="CX30" s="613"/>
      <c r="CY30" s="619" t="s">
        <v>128</v>
      </c>
      <c r="CZ30" s="611"/>
      <c r="DA30" s="611"/>
      <c r="DB30" s="611"/>
      <c r="DC30" s="611"/>
      <c r="DD30" s="611"/>
      <c r="DE30" s="611"/>
      <c r="DF30" s="611"/>
      <c r="DG30" s="611"/>
      <c r="DH30" s="611"/>
      <c r="DI30" s="611"/>
      <c r="DJ30" s="611"/>
      <c r="DK30" s="612"/>
      <c r="DL30" s="619" t="s">
        <v>138</v>
      </c>
      <c r="DM30" s="611"/>
      <c r="DN30" s="611"/>
      <c r="DO30" s="611"/>
      <c r="DP30" s="611"/>
      <c r="DQ30" s="611"/>
      <c r="DR30" s="611"/>
      <c r="DS30" s="611"/>
      <c r="DT30" s="611"/>
      <c r="DU30" s="611"/>
      <c r="DV30" s="611"/>
      <c r="DW30" s="611"/>
      <c r="DX30" s="620"/>
    </row>
    <row r="31" spans="2:128" ht="11.25" customHeight="1" x14ac:dyDescent="0.2">
      <c r="B31" s="607" t="s">
        <v>281</v>
      </c>
      <c r="C31" s="608"/>
      <c r="D31" s="608"/>
      <c r="E31" s="608"/>
      <c r="F31" s="608"/>
      <c r="G31" s="608"/>
      <c r="H31" s="608"/>
      <c r="I31" s="608"/>
      <c r="J31" s="608"/>
      <c r="K31" s="608"/>
      <c r="L31" s="608"/>
      <c r="M31" s="608"/>
      <c r="N31" s="608"/>
      <c r="O31" s="608"/>
      <c r="P31" s="608"/>
      <c r="Q31" s="609"/>
      <c r="R31" s="610">
        <v>62347000</v>
      </c>
      <c r="S31" s="611"/>
      <c r="T31" s="611"/>
      <c r="U31" s="611"/>
      <c r="V31" s="611"/>
      <c r="W31" s="611"/>
      <c r="X31" s="611"/>
      <c r="Y31" s="612"/>
      <c r="Z31" s="615">
        <v>9.4</v>
      </c>
      <c r="AA31" s="616"/>
      <c r="AB31" s="616"/>
      <c r="AC31" s="621"/>
      <c r="AD31" s="619" t="s">
        <v>138</v>
      </c>
      <c r="AE31" s="611"/>
      <c r="AF31" s="611"/>
      <c r="AG31" s="611"/>
      <c r="AH31" s="611"/>
      <c r="AI31" s="611"/>
      <c r="AJ31" s="611"/>
      <c r="AK31" s="612"/>
      <c r="AL31" s="615" t="s">
        <v>128</v>
      </c>
      <c r="AM31" s="616"/>
      <c r="AN31" s="616"/>
      <c r="AO31" s="617"/>
      <c r="AP31" s="622" t="s">
        <v>282</v>
      </c>
      <c r="AQ31" s="623"/>
      <c r="AR31" s="623"/>
      <c r="AS31" s="623"/>
      <c r="AT31" s="623"/>
      <c r="AU31" s="623"/>
      <c r="AV31" s="623"/>
      <c r="AW31" s="623"/>
      <c r="AX31" s="623"/>
      <c r="AY31" s="623"/>
      <c r="AZ31" s="623"/>
      <c r="BA31" s="623"/>
      <c r="BB31" s="623"/>
      <c r="BC31" s="624"/>
      <c r="BD31" s="610">
        <v>90102</v>
      </c>
      <c r="BE31" s="611"/>
      <c r="BF31" s="611"/>
      <c r="BG31" s="611"/>
      <c r="BH31" s="611"/>
      <c r="BI31" s="611"/>
      <c r="BJ31" s="611"/>
      <c r="BK31" s="612"/>
      <c r="BL31" s="613">
        <v>0.1</v>
      </c>
      <c r="BM31" s="613"/>
      <c r="BN31" s="613"/>
      <c r="BO31" s="613"/>
      <c r="BP31" s="614" t="s">
        <v>138</v>
      </c>
      <c r="BQ31" s="614"/>
      <c r="BR31" s="614"/>
      <c r="BS31" s="614"/>
      <c r="BT31" s="614"/>
      <c r="BU31" s="614"/>
      <c r="BV31" s="614"/>
      <c r="BW31" s="618"/>
      <c r="BY31" s="607" t="s">
        <v>283</v>
      </c>
      <c r="BZ31" s="608"/>
      <c r="CA31" s="608"/>
      <c r="CB31" s="608"/>
      <c r="CC31" s="608"/>
      <c r="CD31" s="608"/>
      <c r="CE31" s="608"/>
      <c r="CF31" s="608"/>
      <c r="CG31" s="608"/>
      <c r="CH31" s="608"/>
      <c r="CI31" s="608"/>
      <c r="CJ31" s="608"/>
      <c r="CK31" s="608"/>
      <c r="CL31" s="609"/>
      <c r="CM31" s="610" t="s">
        <v>138</v>
      </c>
      <c r="CN31" s="611"/>
      <c r="CO31" s="611"/>
      <c r="CP31" s="611"/>
      <c r="CQ31" s="611"/>
      <c r="CR31" s="611"/>
      <c r="CS31" s="611"/>
      <c r="CT31" s="612"/>
      <c r="CU31" s="613" t="s">
        <v>138</v>
      </c>
      <c r="CV31" s="613"/>
      <c r="CW31" s="613"/>
      <c r="CX31" s="613"/>
      <c r="CY31" s="619" t="s">
        <v>138</v>
      </c>
      <c r="CZ31" s="611"/>
      <c r="DA31" s="611"/>
      <c r="DB31" s="611"/>
      <c r="DC31" s="611"/>
      <c r="DD31" s="611"/>
      <c r="DE31" s="611"/>
      <c r="DF31" s="611"/>
      <c r="DG31" s="611"/>
      <c r="DH31" s="611"/>
      <c r="DI31" s="611"/>
      <c r="DJ31" s="611"/>
      <c r="DK31" s="612"/>
      <c r="DL31" s="619" t="s">
        <v>128</v>
      </c>
      <c r="DM31" s="611"/>
      <c r="DN31" s="611"/>
      <c r="DO31" s="611"/>
      <c r="DP31" s="611"/>
      <c r="DQ31" s="611"/>
      <c r="DR31" s="611"/>
      <c r="DS31" s="611"/>
      <c r="DT31" s="611"/>
      <c r="DU31" s="611"/>
      <c r="DV31" s="611"/>
      <c r="DW31" s="611"/>
      <c r="DX31" s="620"/>
    </row>
    <row r="32" spans="2:128" ht="11.25" customHeight="1" x14ac:dyDescent="0.2">
      <c r="B32" s="607" t="s">
        <v>284</v>
      </c>
      <c r="C32" s="608"/>
      <c r="D32" s="608"/>
      <c r="E32" s="608"/>
      <c r="F32" s="608"/>
      <c r="G32" s="608"/>
      <c r="H32" s="608"/>
      <c r="I32" s="608"/>
      <c r="J32" s="608"/>
      <c r="K32" s="608"/>
      <c r="L32" s="608"/>
      <c r="M32" s="608"/>
      <c r="N32" s="608"/>
      <c r="O32" s="608"/>
      <c r="P32" s="608"/>
      <c r="Q32" s="609"/>
      <c r="R32" s="610" t="s">
        <v>138</v>
      </c>
      <c r="S32" s="611"/>
      <c r="T32" s="611"/>
      <c r="U32" s="611"/>
      <c r="V32" s="611"/>
      <c r="W32" s="611"/>
      <c r="X32" s="611"/>
      <c r="Y32" s="612"/>
      <c r="Z32" s="615" t="s">
        <v>138</v>
      </c>
      <c r="AA32" s="616"/>
      <c r="AB32" s="616"/>
      <c r="AC32" s="621"/>
      <c r="AD32" s="619" t="s">
        <v>128</v>
      </c>
      <c r="AE32" s="611"/>
      <c r="AF32" s="611"/>
      <c r="AG32" s="611"/>
      <c r="AH32" s="611"/>
      <c r="AI32" s="611"/>
      <c r="AJ32" s="611"/>
      <c r="AK32" s="612"/>
      <c r="AL32" s="615" t="s">
        <v>138</v>
      </c>
      <c r="AM32" s="616"/>
      <c r="AN32" s="616"/>
      <c r="AO32" s="617"/>
      <c r="AP32" s="622" t="s">
        <v>285</v>
      </c>
      <c r="AQ32" s="623"/>
      <c r="AR32" s="623"/>
      <c r="AS32" s="623"/>
      <c r="AT32" s="623"/>
      <c r="AU32" s="623"/>
      <c r="AV32" s="623"/>
      <c r="AW32" s="623"/>
      <c r="AX32" s="623"/>
      <c r="AY32" s="623"/>
      <c r="AZ32" s="623"/>
      <c r="BA32" s="623"/>
      <c r="BB32" s="623"/>
      <c r="BC32" s="624"/>
      <c r="BD32" s="610" t="s">
        <v>138</v>
      </c>
      <c r="BE32" s="611"/>
      <c r="BF32" s="611"/>
      <c r="BG32" s="611"/>
      <c r="BH32" s="611"/>
      <c r="BI32" s="611"/>
      <c r="BJ32" s="611"/>
      <c r="BK32" s="612"/>
      <c r="BL32" s="613" t="s">
        <v>128</v>
      </c>
      <c r="BM32" s="613"/>
      <c r="BN32" s="613"/>
      <c r="BO32" s="613"/>
      <c r="BP32" s="614" t="s">
        <v>138</v>
      </c>
      <c r="BQ32" s="614"/>
      <c r="BR32" s="614"/>
      <c r="BS32" s="614"/>
      <c r="BT32" s="614"/>
      <c r="BU32" s="614"/>
      <c r="BV32" s="614"/>
      <c r="BW32" s="618"/>
      <c r="BY32" s="625" t="s">
        <v>286</v>
      </c>
      <c r="BZ32" s="626"/>
      <c r="CA32" s="626"/>
      <c r="CB32" s="626"/>
      <c r="CC32" s="626"/>
      <c r="CD32" s="626"/>
      <c r="CE32" s="626"/>
      <c r="CF32" s="626"/>
      <c r="CG32" s="626"/>
      <c r="CH32" s="626"/>
      <c r="CI32" s="626"/>
      <c r="CJ32" s="626"/>
      <c r="CK32" s="626"/>
      <c r="CL32" s="627"/>
      <c r="CM32" s="610">
        <v>645938484</v>
      </c>
      <c r="CN32" s="611"/>
      <c r="CO32" s="611"/>
      <c r="CP32" s="611"/>
      <c r="CQ32" s="611"/>
      <c r="CR32" s="611"/>
      <c r="CS32" s="611"/>
      <c r="CT32" s="612"/>
      <c r="CU32" s="613">
        <v>100</v>
      </c>
      <c r="CV32" s="613"/>
      <c r="CW32" s="613"/>
      <c r="CX32" s="613"/>
      <c r="CY32" s="619">
        <v>126025055</v>
      </c>
      <c r="CZ32" s="611"/>
      <c r="DA32" s="611"/>
      <c r="DB32" s="611"/>
      <c r="DC32" s="611"/>
      <c r="DD32" s="611"/>
      <c r="DE32" s="611"/>
      <c r="DF32" s="611"/>
      <c r="DG32" s="611"/>
      <c r="DH32" s="611"/>
      <c r="DI32" s="611"/>
      <c r="DJ32" s="611"/>
      <c r="DK32" s="612"/>
      <c r="DL32" s="619">
        <v>452995397</v>
      </c>
      <c r="DM32" s="611"/>
      <c r="DN32" s="611"/>
      <c r="DO32" s="611"/>
      <c r="DP32" s="611"/>
      <c r="DQ32" s="611"/>
      <c r="DR32" s="611"/>
      <c r="DS32" s="611"/>
      <c r="DT32" s="611"/>
      <c r="DU32" s="611"/>
      <c r="DV32" s="611"/>
      <c r="DW32" s="611"/>
      <c r="DX32" s="620"/>
    </row>
    <row r="33" spans="2:128" ht="11.25" customHeight="1" x14ac:dyDescent="0.2">
      <c r="B33" s="607" t="s">
        <v>287</v>
      </c>
      <c r="C33" s="608"/>
      <c r="D33" s="608"/>
      <c r="E33" s="608"/>
      <c r="F33" s="608"/>
      <c r="G33" s="608"/>
      <c r="H33" s="608"/>
      <c r="I33" s="608"/>
      <c r="J33" s="608"/>
      <c r="K33" s="608"/>
      <c r="L33" s="608"/>
      <c r="M33" s="608"/>
      <c r="N33" s="608"/>
      <c r="O33" s="608"/>
      <c r="P33" s="608"/>
      <c r="Q33" s="609"/>
      <c r="R33" s="610">
        <v>27415000</v>
      </c>
      <c r="S33" s="611"/>
      <c r="T33" s="611"/>
      <c r="U33" s="611"/>
      <c r="V33" s="611"/>
      <c r="W33" s="611"/>
      <c r="X33" s="611"/>
      <c r="Y33" s="612"/>
      <c r="Z33" s="615">
        <v>4.0999999999999996</v>
      </c>
      <c r="AA33" s="616"/>
      <c r="AB33" s="616"/>
      <c r="AC33" s="621"/>
      <c r="AD33" s="619" t="s">
        <v>138</v>
      </c>
      <c r="AE33" s="611"/>
      <c r="AF33" s="611"/>
      <c r="AG33" s="611"/>
      <c r="AH33" s="611"/>
      <c r="AI33" s="611"/>
      <c r="AJ33" s="611"/>
      <c r="AK33" s="612"/>
      <c r="AL33" s="615" t="s">
        <v>138</v>
      </c>
      <c r="AM33" s="616"/>
      <c r="AN33" s="616"/>
      <c r="AO33" s="617"/>
      <c r="AP33" s="607" t="s">
        <v>156</v>
      </c>
      <c r="AQ33" s="608"/>
      <c r="AR33" s="608"/>
      <c r="AS33" s="608"/>
      <c r="AT33" s="608"/>
      <c r="AU33" s="608"/>
      <c r="AV33" s="608"/>
      <c r="AW33" s="608"/>
      <c r="AX33" s="608"/>
      <c r="AY33" s="608"/>
      <c r="AZ33" s="608"/>
      <c r="BA33" s="608"/>
      <c r="BB33" s="608"/>
      <c r="BC33" s="609"/>
      <c r="BD33" s="610">
        <v>169524107</v>
      </c>
      <c r="BE33" s="611"/>
      <c r="BF33" s="611"/>
      <c r="BG33" s="611"/>
      <c r="BH33" s="611"/>
      <c r="BI33" s="611"/>
      <c r="BJ33" s="611"/>
      <c r="BK33" s="612"/>
      <c r="BL33" s="613">
        <v>100</v>
      </c>
      <c r="BM33" s="613"/>
      <c r="BN33" s="613"/>
      <c r="BO33" s="613"/>
      <c r="BP33" s="614">
        <v>470739</v>
      </c>
      <c r="BQ33" s="614"/>
      <c r="BR33" s="614"/>
      <c r="BS33" s="614"/>
      <c r="BT33" s="614"/>
      <c r="BU33" s="614"/>
      <c r="BV33" s="614"/>
      <c r="BW33" s="618"/>
      <c r="BY33" s="592" t="s">
        <v>288</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289</v>
      </c>
      <c r="C34" s="626"/>
      <c r="D34" s="626"/>
      <c r="E34" s="626"/>
      <c r="F34" s="626"/>
      <c r="G34" s="626"/>
      <c r="H34" s="626"/>
      <c r="I34" s="626"/>
      <c r="J34" s="626"/>
      <c r="K34" s="626"/>
      <c r="L34" s="626"/>
      <c r="M34" s="626"/>
      <c r="N34" s="626"/>
      <c r="O34" s="626"/>
      <c r="P34" s="626"/>
      <c r="Q34" s="627"/>
      <c r="R34" s="610">
        <v>664102223</v>
      </c>
      <c r="S34" s="611"/>
      <c r="T34" s="611"/>
      <c r="U34" s="611"/>
      <c r="V34" s="611"/>
      <c r="W34" s="611"/>
      <c r="X34" s="611"/>
      <c r="Y34" s="612"/>
      <c r="Z34" s="613">
        <v>100</v>
      </c>
      <c r="AA34" s="613"/>
      <c r="AB34" s="613"/>
      <c r="AC34" s="613"/>
      <c r="AD34" s="614">
        <v>356014768</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196</v>
      </c>
      <c r="BZ34" s="593"/>
      <c r="CA34" s="593"/>
      <c r="CB34" s="593"/>
      <c r="CC34" s="593"/>
      <c r="CD34" s="593"/>
      <c r="CE34" s="593"/>
      <c r="CF34" s="593"/>
      <c r="CG34" s="593"/>
      <c r="CH34" s="593"/>
      <c r="CI34" s="593"/>
      <c r="CJ34" s="593"/>
      <c r="CK34" s="593"/>
      <c r="CL34" s="594"/>
      <c r="CM34" s="592" t="s">
        <v>290</v>
      </c>
      <c r="CN34" s="593"/>
      <c r="CO34" s="593"/>
      <c r="CP34" s="593"/>
      <c r="CQ34" s="593"/>
      <c r="CR34" s="593"/>
      <c r="CS34" s="593"/>
      <c r="CT34" s="594"/>
      <c r="CU34" s="592" t="s">
        <v>291</v>
      </c>
      <c r="CV34" s="593"/>
      <c r="CW34" s="593"/>
      <c r="CX34" s="594"/>
      <c r="CY34" s="592" t="s">
        <v>292</v>
      </c>
      <c r="CZ34" s="593"/>
      <c r="DA34" s="593"/>
      <c r="DB34" s="593"/>
      <c r="DC34" s="593"/>
      <c r="DD34" s="593"/>
      <c r="DE34" s="593"/>
      <c r="DF34" s="594"/>
      <c r="DG34" s="634" t="s">
        <v>293</v>
      </c>
      <c r="DH34" s="635"/>
      <c r="DI34" s="635"/>
      <c r="DJ34" s="635"/>
      <c r="DK34" s="635"/>
      <c r="DL34" s="635"/>
      <c r="DM34" s="635"/>
      <c r="DN34" s="635"/>
      <c r="DO34" s="635"/>
      <c r="DP34" s="635"/>
      <c r="DQ34" s="636"/>
      <c r="DR34" s="592" t="s">
        <v>294</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295</v>
      </c>
      <c r="BZ35" s="597"/>
      <c r="CA35" s="597"/>
      <c r="CB35" s="597"/>
      <c r="CC35" s="597"/>
      <c r="CD35" s="597"/>
      <c r="CE35" s="597"/>
      <c r="CF35" s="597"/>
      <c r="CG35" s="597"/>
      <c r="CH35" s="597"/>
      <c r="CI35" s="597"/>
      <c r="CJ35" s="597"/>
      <c r="CK35" s="597"/>
      <c r="CL35" s="598"/>
      <c r="CM35" s="599">
        <v>298206828</v>
      </c>
      <c r="CN35" s="600"/>
      <c r="CO35" s="600"/>
      <c r="CP35" s="600"/>
      <c r="CQ35" s="600"/>
      <c r="CR35" s="600"/>
      <c r="CS35" s="600"/>
      <c r="CT35" s="601"/>
      <c r="CU35" s="604">
        <v>46.2</v>
      </c>
      <c r="CV35" s="605"/>
      <c r="CW35" s="605"/>
      <c r="CX35" s="637"/>
      <c r="CY35" s="638">
        <v>260649769</v>
      </c>
      <c r="CZ35" s="600"/>
      <c r="DA35" s="600"/>
      <c r="DB35" s="600"/>
      <c r="DC35" s="600"/>
      <c r="DD35" s="600"/>
      <c r="DE35" s="600"/>
      <c r="DF35" s="601"/>
      <c r="DG35" s="638">
        <v>258803170</v>
      </c>
      <c r="DH35" s="600"/>
      <c r="DI35" s="600"/>
      <c r="DJ35" s="600"/>
      <c r="DK35" s="600"/>
      <c r="DL35" s="600"/>
      <c r="DM35" s="600"/>
      <c r="DN35" s="600"/>
      <c r="DO35" s="600"/>
      <c r="DP35" s="600"/>
      <c r="DQ35" s="601"/>
      <c r="DR35" s="604">
        <v>67.5</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296</v>
      </c>
      <c r="BZ36" s="608"/>
      <c r="CA36" s="608"/>
      <c r="CB36" s="608"/>
      <c r="CC36" s="608"/>
      <c r="CD36" s="608"/>
      <c r="CE36" s="608"/>
      <c r="CF36" s="608"/>
      <c r="CG36" s="608"/>
      <c r="CH36" s="608"/>
      <c r="CI36" s="608"/>
      <c r="CJ36" s="608"/>
      <c r="CK36" s="608"/>
      <c r="CL36" s="609"/>
      <c r="CM36" s="610">
        <v>163404643</v>
      </c>
      <c r="CN36" s="629"/>
      <c r="CO36" s="629"/>
      <c r="CP36" s="629"/>
      <c r="CQ36" s="629"/>
      <c r="CR36" s="629"/>
      <c r="CS36" s="629"/>
      <c r="CT36" s="630"/>
      <c r="CU36" s="615">
        <v>25.3</v>
      </c>
      <c r="CV36" s="631"/>
      <c r="CW36" s="631"/>
      <c r="CX36" s="632"/>
      <c r="CY36" s="619">
        <v>138514422</v>
      </c>
      <c r="CZ36" s="629"/>
      <c r="DA36" s="629"/>
      <c r="DB36" s="629"/>
      <c r="DC36" s="629"/>
      <c r="DD36" s="629"/>
      <c r="DE36" s="629"/>
      <c r="DF36" s="630"/>
      <c r="DG36" s="619">
        <v>136881016</v>
      </c>
      <c r="DH36" s="629"/>
      <c r="DI36" s="629"/>
      <c r="DJ36" s="629"/>
      <c r="DK36" s="629"/>
      <c r="DL36" s="629"/>
      <c r="DM36" s="629"/>
      <c r="DN36" s="629"/>
      <c r="DO36" s="629"/>
      <c r="DP36" s="629"/>
      <c r="DQ36" s="630"/>
      <c r="DR36" s="615">
        <v>35.700000000000003</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297</v>
      </c>
      <c r="AQ37" s="593"/>
      <c r="AR37" s="593"/>
      <c r="AS37" s="593"/>
      <c r="AT37" s="593"/>
      <c r="AU37" s="593"/>
      <c r="AV37" s="593"/>
      <c r="AW37" s="593"/>
      <c r="AX37" s="593"/>
      <c r="AY37" s="593"/>
      <c r="AZ37" s="593"/>
      <c r="BA37" s="593"/>
      <c r="BB37" s="593"/>
      <c r="BC37" s="594"/>
      <c r="BD37" s="592" t="s">
        <v>298</v>
      </c>
      <c r="BE37" s="593"/>
      <c r="BF37" s="593"/>
      <c r="BG37" s="593"/>
      <c r="BH37" s="593"/>
      <c r="BI37" s="593"/>
      <c r="BJ37" s="593"/>
      <c r="BK37" s="593"/>
      <c r="BL37" s="593"/>
      <c r="BM37" s="594"/>
      <c r="BN37" s="592" t="s">
        <v>299</v>
      </c>
      <c r="BO37" s="593"/>
      <c r="BP37" s="593"/>
      <c r="BQ37" s="593"/>
      <c r="BR37" s="593"/>
      <c r="BS37" s="593"/>
      <c r="BT37" s="593"/>
      <c r="BU37" s="593"/>
      <c r="BV37" s="593"/>
      <c r="BW37" s="594"/>
      <c r="BY37" s="607" t="s">
        <v>300</v>
      </c>
      <c r="BZ37" s="608"/>
      <c r="CA37" s="608"/>
      <c r="CB37" s="608"/>
      <c r="CC37" s="608"/>
      <c r="CD37" s="608"/>
      <c r="CE37" s="608"/>
      <c r="CF37" s="608"/>
      <c r="CG37" s="608"/>
      <c r="CH37" s="608"/>
      <c r="CI37" s="608"/>
      <c r="CJ37" s="608"/>
      <c r="CK37" s="608"/>
      <c r="CL37" s="609"/>
      <c r="CM37" s="610">
        <v>119691773</v>
      </c>
      <c r="CN37" s="611"/>
      <c r="CO37" s="611"/>
      <c r="CP37" s="611"/>
      <c r="CQ37" s="611"/>
      <c r="CR37" s="611"/>
      <c r="CS37" s="611"/>
      <c r="CT37" s="612"/>
      <c r="CU37" s="615">
        <v>18.5</v>
      </c>
      <c r="CV37" s="631"/>
      <c r="CW37" s="631"/>
      <c r="CX37" s="632"/>
      <c r="CY37" s="619">
        <v>95767803</v>
      </c>
      <c r="CZ37" s="629"/>
      <c r="DA37" s="629"/>
      <c r="DB37" s="629"/>
      <c r="DC37" s="629"/>
      <c r="DD37" s="629"/>
      <c r="DE37" s="629"/>
      <c r="DF37" s="630"/>
      <c r="DG37" s="619">
        <v>95767792</v>
      </c>
      <c r="DH37" s="629"/>
      <c r="DI37" s="629"/>
      <c r="DJ37" s="629"/>
      <c r="DK37" s="629"/>
      <c r="DL37" s="629"/>
      <c r="DM37" s="629"/>
      <c r="DN37" s="629"/>
      <c r="DO37" s="629"/>
      <c r="DP37" s="629"/>
      <c r="DQ37" s="630"/>
      <c r="DR37" s="615">
        <v>25</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301</v>
      </c>
      <c r="AQ38" s="650"/>
      <c r="AR38" s="650"/>
      <c r="AS38" s="650"/>
      <c r="AT38" s="655" t="s">
        <v>302</v>
      </c>
      <c r="AU38" s="223"/>
      <c r="AV38" s="223"/>
      <c r="AW38" s="223"/>
      <c r="AX38" s="596" t="s">
        <v>156</v>
      </c>
      <c r="AY38" s="597"/>
      <c r="AZ38" s="597"/>
      <c r="BA38" s="597"/>
      <c r="BB38" s="597"/>
      <c r="BC38" s="598"/>
      <c r="BD38" s="639">
        <v>99.5</v>
      </c>
      <c r="BE38" s="640"/>
      <c r="BF38" s="640"/>
      <c r="BG38" s="640"/>
      <c r="BH38" s="640"/>
      <c r="BI38" s="640">
        <v>98.7</v>
      </c>
      <c r="BJ38" s="640"/>
      <c r="BK38" s="640"/>
      <c r="BL38" s="640"/>
      <c r="BM38" s="641"/>
      <c r="BN38" s="639">
        <v>99.5</v>
      </c>
      <c r="BO38" s="640"/>
      <c r="BP38" s="640"/>
      <c r="BQ38" s="640"/>
      <c r="BR38" s="640"/>
      <c r="BS38" s="640">
        <v>98.9</v>
      </c>
      <c r="BT38" s="640"/>
      <c r="BU38" s="640"/>
      <c r="BV38" s="640"/>
      <c r="BW38" s="641"/>
      <c r="BY38" s="607" t="s">
        <v>303</v>
      </c>
      <c r="BZ38" s="608"/>
      <c r="CA38" s="608"/>
      <c r="CB38" s="608"/>
      <c r="CC38" s="608"/>
      <c r="CD38" s="608"/>
      <c r="CE38" s="608"/>
      <c r="CF38" s="608"/>
      <c r="CG38" s="608"/>
      <c r="CH38" s="608"/>
      <c r="CI38" s="608"/>
      <c r="CJ38" s="608"/>
      <c r="CK38" s="608"/>
      <c r="CL38" s="609"/>
      <c r="CM38" s="610">
        <v>18853088</v>
      </c>
      <c r="CN38" s="629"/>
      <c r="CO38" s="629"/>
      <c r="CP38" s="629"/>
      <c r="CQ38" s="629"/>
      <c r="CR38" s="629"/>
      <c r="CS38" s="629"/>
      <c r="CT38" s="630"/>
      <c r="CU38" s="615">
        <v>2.9</v>
      </c>
      <c r="CV38" s="631"/>
      <c r="CW38" s="631"/>
      <c r="CX38" s="632"/>
      <c r="CY38" s="619">
        <v>8014069</v>
      </c>
      <c r="CZ38" s="629"/>
      <c r="DA38" s="629"/>
      <c r="DB38" s="629"/>
      <c r="DC38" s="629"/>
      <c r="DD38" s="629"/>
      <c r="DE38" s="629"/>
      <c r="DF38" s="630"/>
      <c r="DG38" s="619">
        <v>8014069</v>
      </c>
      <c r="DH38" s="629"/>
      <c r="DI38" s="629"/>
      <c r="DJ38" s="629"/>
      <c r="DK38" s="629"/>
      <c r="DL38" s="629"/>
      <c r="DM38" s="629"/>
      <c r="DN38" s="629"/>
      <c r="DO38" s="629"/>
      <c r="DP38" s="629"/>
      <c r="DQ38" s="630"/>
      <c r="DR38" s="615">
        <v>2.1</v>
      </c>
      <c r="DS38" s="631"/>
      <c r="DT38" s="631"/>
      <c r="DU38" s="631"/>
      <c r="DV38" s="631"/>
      <c r="DW38" s="631"/>
      <c r="DX38" s="633"/>
    </row>
    <row r="39" spans="2:128" ht="11.25" customHeight="1" x14ac:dyDescent="0.2">
      <c r="AP39" s="651"/>
      <c r="AQ39" s="652"/>
      <c r="AR39" s="652"/>
      <c r="AS39" s="652"/>
      <c r="AT39" s="656"/>
      <c r="AU39" s="212" t="s">
        <v>304</v>
      </c>
      <c r="AV39" s="212"/>
      <c r="AW39" s="212"/>
      <c r="AX39" s="607" t="s">
        <v>305</v>
      </c>
      <c r="AY39" s="608"/>
      <c r="AZ39" s="608"/>
      <c r="BA39" s="608"/>
      <c r="BB39" s="608"/>
      <c r="BC39" s="609"/>
      <c r="BD39" s="647">
        <v>98.9</v>
      </c>
      <c r="BE39" s="643"/>
      <c r="BF39" s="643"/>
      <c r="BG39" s="643"/>
      <c r="BH39" s="643"/>
      <c r="BI39" s="643">
        <v>95.8</v>
      </c>
      <c r="BJ39" s="643"/>
      <c r="BK39" s="643"/>
      <c r="BL39" s="643"/>
      <c r="BM39" s="648"/>
      <c r="BN39" s="647">
        <v>98.9</v>
      </c>
      <c r="BO39" s="643"/>
      <c r="BP39" s="643"/>
      <c r="BQ39" s="643"/>
      <c r="BR39" s="643"/>
      <c r="BS39" s="643">
        <v>95.3</v>
      </c>
      <c r="BT39" s="643"/>
      <c r="BU39" s="643"/>
      <c r="BV39" s="643"/>
      <c r="BW39" s="648"/>
      <c r="BY39" s="607" t="s">
        <v>306</v>
      </c>
      <c r="BZ39" s="608"/>
      <c r="CA39" s="608"/>
      <c r="CB39" s="608"/>
      <c r="CC39" s="608"/>
      <c r="CD39" s="608"/>
      <c r="CE39" s="608"/>
      <c r="CF39" s="608"/>
      <c r="CG39" s="608"/>
      <c r="CH39" s="608"/>
      <c r="CI39" s="608"/>
      <c r="CJ39" s="608"/>
      <c r="CK39" s="608"/>
      <c r="CL39" s="609"/>
      <c r="CM39" s="610">
        <v>115949097</v>
      </c>
      <c r="CN39" s="611"/>
      <c r="CO39" s="611"/>
      <c r="CP39" s="611"/>
      <c r="CQ39" s="611"/>
      <c r="CR39" s="611"/>
      <c r="CS39" s="611"/>
      <c r="CT39" s="612"/>
      <c r="CU39" s="615">
        <v>18</v>
      </c>
      <c r="CV39" s="631"/>
      <c r="CW39" s="631"/>
      <c r="CX39" s="632"/>
      <c r="CY39" s="619">
        <v>114121278</v>
      </c>
      <c r="CZ39" s="629"/>
      <c r="DA39" s="629"/>
      <c r="DB39" s="629"/>
      <c r="DC39" s="629"/>
      <c r="DD39" s="629"/>
      <c r="DE39" s="629"/>
      <c r="DF39" s="630"/>
      <c r="DG39" s="619">
        <v>113908085</v>
      </c>
      <c r="DH39" s="629"/>
      <c r="DI39" s="629"/>
      <c r="DJ39" s="629"/>
      <c r="DK39" s="629"/>
      <c r="DL39" s="629"/>
      <c r="DM39" s="629"/>
      <c r="DN39" s="629"/>
      <c r="DO39" s="629"/>
      <c r="DP39" s="629"/>
      <c r="DQ39" s="630"/>
      <c r="DR39" s="615">
        <v>29.7</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307</v>
      </c>
      <c r="AY40" s="626"/>
      <c r="AZ40" s="626"/>
      <c r="BA40" s="626"/>
      <c r="BB40" s="626"/>
      <c r="BC40" s="627"/>
      <c r="BD40" s="644">
        <v>99.9</v>
      </c>
      <c r="BE40" s="645"/>
      <c r="BF40" s="645"/>
      <c r="BG40" s="645"/>
      <c r="BH40" s="645"/>
      <c r="BI40" s="645">
        <v>99.8</v>
      </c>
      <c r="BJ40" s="645"/>
      <c r="BK40" s="645"/>
      <c r="BL40" s="645"/>
      <c r="BM40" s="646"/>
      <c r="BN40" s="644">
        <v>99.9</v>
      </c>
      <c r="BO40" s="645"/>
      <c r="BP40" s="645"/>
      <c r="BQ40" s="645"/>
      <c r="BR40" s="645"/>
      <c r="BS40" s="645">
        <v>99.9</v>
      </c>
      <c r="BT40" s="645"/>
      <c r="BU40" s="645"/>
      <c r="BV40" s="645"/>
      <c r="BW40" s="646"/>
      <c r="BY40" s="672" t="s">
        <v>308</v>
      </c>
      <c r="BZ40" s="673"/>
      <c r="CA40" s="607" t="s">
        <v>309</v>
      </c>
      <c r="CB40" s="608"/>
      <c r="CC40" s="608"/>
      <c r="CD40" s="608"/>
      <c r="CE40" s="608"/>
      <c r="CF40" s="608"/>
      <c r="CG40" s="608"/>
      <c r="CH40" s="608"/>
      <c r="CI40" s="608"/>
      <c r="CJ40" s="608"/>
      <c r="CK40" s="608"/>
      <c r="CL40" s="609"/>
      <c r="CM40" s="610">
        <v>115949079</v>
      </c>
      <c r="CN40" s="629"/>
      <c r="CO40" s="629"/>
      <c r="CP40" s="629"/>
      <c r="CQ40" s="629"/>
      <c r="CR40" s="629"/>
      <c r="CS40" s="629"/>
      <c r="CT40" s="630"/>
      <c r="CU40" s="615">
        <v>18</v>
      </c>
      <c r="CV40" s="631"/>
      <c r="CW40" s="631"/>
      <c r="CX40" s="632"/>
      <c r="CY40" s="619">
        <v>114121260</v>
      </c>
      <c r="CZ40" s="629"/>
      <c r="DA40" s="629"/>
      <c r="DB40" s="629"/>
      <c r="DC40" s="629"/>
      <c r="DD40" s="629"/>
      <c r="DE40" s="629"/>
      <c r="DF40" s="630"/>
      <c r="DG40" s="619">
        <v>113908067</v>
      </c>
      <c r="DH40" s="629"/>
      <c r="DI40" s="629"/>
      <c r="DJ40" s="629"/>
      <c r="DK40" s="629"/>
      <c r="DL40" s="629"/>
      <c r="DM40" s="629"/>
      <c r="DN40" s="629"/>
      <c r="DO40" s="629"/>
      <c r="DP40" s="629"/>
      <c r="DQ40" s="630"/>
      <c r="DR40" s="615">
        <v>29.7</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310</v>
      </c>
      <c r="AQ41" s="666"/>
      <c r="AR41" s="666"/>
      <c r="AS41" s="666"/>
      <c r="AT41" s="666"/>
      <c r="AU41" s="666"/>
      <c r="AV41" s="666"/>
      <c r="AW41" s="667"/>
      <c r="AX41" s="668" t="s">
        <v>311</v>
      </c>
      <c r="AY41" s="668"/>
      <c r="AZ41" s="668"/>
      <c r="BA41" s="668"/>
      <c r="BB41" s="668"/>
      <c r="BC41" s="668"/>
      <c r="BD41" s="669">
        <v>2530606</v>
      </c>
      <c r="BE41" s="670"/>
      <c r="BF41" s="670"/>
      <c r="BG41" s="670"/>
      <c r="BH41" s="670"/>
      <c r="BI41" s="670"/>
      <c r="BJ41" s="670"/>
      <c r="BK41" s="670"/>
      <c r="BL41" s="670"/>
      <c r="BM41" s="671"/>
      <c r="BN41" s="669" t="s">
        <v>312</v>
      </c>
      <c r="BO41" s="670"/>
      <c r="BP41" s="670"/>
      <c r="BQ41" s="670"/>
      <c r="BR41" s="670"/>
      <c r="BS41" s="670"/>
      <c r="BT41" s="670"/>
      <c r="BU41" s="670"/>
      <c r="BV41" s="670"/>
      <c r="BW41" s="671"/>
      <c r="BY41" s="674"/>
      <c r="BZ41" s="675"/>
      <c r="CA41" s="607" t="s">
        <v>313</v>
      </c>
      <c r="CB41" s="608"/>
      <c r="CC41" s="608"/>
      <c r="CD41" s="608"/>
      <c r="CE41" s="608"/>
      <c r="CF41" s="608"/>
      <c r="CG41" s="608"/>
      <c r="CH41" s="608"/>
      <c r="CI41" s="608"/>
      <c r="CJ41" s="608"/>
      <c r="CK41" s="608"/>
      <c r="CL41" s="609"/>
      <c r="CM41" s="610">
        <v>106329841</v>
      </c>
      <c r="CN41" s="611"/>
      <c r="CO41" s="611"/>
      <c r="CP41" s="611"/>
      <c r="CQ41" s="611"/>
      <c r="CR41" s="611"/>
      <c r="CS41" s="611"/>
      <c r="CT41" s="612"/>
      <c r="CU41" s="615">
        <v>16.5</v>
      </c>
      <c r="CV41" s="631"/>
      <c r="CW41" s="631"/>
      <c r="CX41" s="632"/>
      <c r="CY41" s="619">
        <v>104711093</v>
      </c>
      <c r="CZ41" s="629"/>
      <c r="DA41" s="629"/>
      <c r="DB41" s="629"/>
      <c r="DC41" s="629"/>
      <c r="DD41" s="629"/>
      <c r="DE41" s="629"/>
      <c r="DF41" s="630"/>
      <c r="DG41" s="619">
        <v>104502355</v>
      </c>
      <c r="DH41" s="629"/>
      <c r="DI41" s="629"/>
      <c r="DJ41" s="629"/>
      <c r="DK41" s="629"/>
      <c r="DL41" s="629"/>
      <c r="DM41" s="629"/>
      <c r="DN41" s="629"/>
      <c r="DO41" s="629"/>
      <c r="DP41" s="629"/>
      <c r="DQ41" s="630"/>
      <c r="DR41" s="615">
        <v>27.3</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314</v>
      </c>
      <c r="AQ42" s="659"/>
      <c r="AR42" s="659"/>
      <c r="AS42" s="659"/>
      <c r="AT42" s="659"/>
      <c r="AU42" s="659"/>
      <c r="AV42" s="659"/>
      <c r="AW42" s="660"/>
      <c r="AX42" s="661" t="s">
        <v>315</v>
      </c>
      <c r="AY42" s="661"/>
      <c r="AZ42" s="661"/>
      <c r="BA42" s="661"/>
      <c r="BB42" s="661"/>
      <c r="BC42" s="661"/>
      <c r="BD42" s="662">
        <v>2530606</v>
      </c>
      <c r="BE42" s="663"/>
      <c r="BF42" s="663"/>
      <c r="BG42" s="663"/>
      <c r="BH42" s="663"/>
      <c r="BI42" s="663"/>
      <c r="BJ42" s="663"/>
      <c r="BK42" s="663"/>
      <c r="BL42" s="663"/>
      <c r="BM42" s="664"/>
      <c r="BN42" s="662" t="s">
        <v>312</v>
      </c>
      <c r="BO42" s="663"/>
      <c r="BP42" s="663"/>
      <c r="BQ42" s="663"/>
      <c r="BR42" s="663"/>
      <c r="BS42" s="663"/>
      <c r="BT42" s="663"/>
      <c r="BU42" s="663"/>
      <c r="BV42" s="663"/>
      <c r="BW42" s="664"/>
      <c r="BY42" s="674"/>
      <c r="BZ42" s="675"/>
      <c r="CA42" s="607" t="s">
        <v>316</v>
      </c>
      <c r="CB42" s="608"/>
      <c r="CC42" s="608"/>
      <c r="CD42" s="608"/>
      <c r="CE42" s="608"/>
      <c r="CF42" s="608"/>
      <c r="CG42" s="608"/>
      <c r="CH42" s="608"/>
      <c r="CI42" s="608"/>
      <c r="CJ42" s="608"/>
      <c r="CK42" s="608"/>
      <c r="CL42" s="609"/>
      <c r="CM42" s="610">
        <v>9619238</v>
      </c>
      <c r="CN42" s="629"/>
      <c r="CO42" s="629"/>
      <c r="CP42" s="629"/>
      <c r="CQ42" s="629"/>
      <c r="CR42" s="629"/>
      <c r="CS42" s="629"/>
      <c r="CT42" s="630"/>
      <c r="CU42" s="615">
        <v>1.5</v>
      </c>
      <c r="CV42" s="631"/>
      <c r="CW42" s="631"/>
      <c r="CX42" s="632"/>
      <c r="CY42" s="619">
        <v>9410167</v>
      </c>
      <c r="CZ42" s="629"/>
      <c r="DA42" s="629"/>
      <c r="DB42" s="629"/>
      <c r="DC42" s="629"/>
      <c r="DD42" s="629"/>
      <c r="DE42" s="629"/>
      <c r="DF42" s="630"/>
      <c r="DG42" s="619">
        <v>9405712</v>
      </c>
      <c r="DH42" s="629"/>
      <c r="DI42" s="629"/>
      <c r="DJ42" s="629"/>
      <c r="DK42" s="629"/>
      <c r="DL42" s="629"/>
      <c r="DM42" s="629"/>
      <c r="DN42" s="629"/>
      <c r="DO42" s="629"/>
      <c r="DP42" s="629"/>
      <c r="DQ42" s="630"/>
      <c r="DR42" s="615">
        <v>2.5</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317</v>
      </c>
      <c r="CB43" s="608"/>
      <c r="CC43" s="608"/>
      <c r="CD43" s="608"/>
      <c r="CE43" s="608"/>
      <c r="CF43" s="608"/>
      <c r="CG43" s="608"/>
      <c r="CH43" s="608"/>
      <c r="CI43" s="608"/>
      <c r="CJ43" s="608"/>
      <c r="CK43" s="608"/>
      <c r="CL43" s="609"/>
      <c r="CM43" s="610">
        <v>18</v>
      </c>
      <c r="CN43" s="611"/>
      <c r="CO43" s="611"/>
      <c r="CP43" s="611"/>
      <c r="CQ43" s="611"/>
      <c r="CR43" s="611"/>
      <c r="CS43" s="611"/>
      <c r="CT43" s="612"/>
      <c r="CU43" s="615">
        <v>0</v>
      </c>
      <c r="CV43" s="631"/>
      <c r="CW43" s="631"/>
      <c r="CX43" s="632"/>
      <c r="CY43" s="619">
        <v>18</v>
      </c>
      <c r="CZ43" s="629"/>
      <c r="DA43" s="629"/>
      <c r="DB43" s="629"/>
      <c r="DC43" s="629"/>
      <c r="DD43" s="629"/>
      <c r="DE43" s="629"/>
      <c r="DF43" s="630"/>
      <c r="DG43" s="619">
        <v>18</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318</v>
      </c>
      <c r="BZ44" s="608"/>
      <c r="CA44" s="608"/>
      <c r="CB44" s="608"/>
      <c r="CC44" s="608"/>
      <c r="CD44" s="608"/>
      <c r="CE44" s="608"/>
      <c r="CF44" s="608"/>
      <c r="CG44" s="608"/>
      <c r="CH44" s="608"/>
      <c r="CI44" s="608"/>
      <c r="CJ44" s="608"/>
      <c r="CK44" s="608"/>
      <c r="CL44" s="609"/>
      <c r="CM44" s="610">
        <v>221117155</v>
      </c>
      <c r="CN44" s="629"/>
      <c r="CO44" s="629"/>
      <c r="CP44" s="629"/>
      <c r="CQ44" s="629"/>
      <c r="CR44" s="629"/>
      <c r="CS44" s="629"/>
      <c r="CT44" s="630"/>
      <c r="CU44" s="615">
        <v>34.200000000000003</v>
      </c>
      <c r="CV44" s="631"/>
      <c r="CW44" s="631"/>
      <c r="CX44" s="632"/>
      <c r="CY44" s="619">
        <v>156081282</v>
      </c>
      <c r="CZ44" s="629"/>
      <c r="DA44" s="629"/>
      <c r="DB44" s="629"/>
      <c r="DC44" s="629"/>
      <c r="DD44" s="629"/>
      <c r="DE44" s="629"/>
      <c r="DF44" s="630"/>
      <c r="DG44" s="619">
        <v>112824706</v>
      </c>
      <c r="DH44" s="629"/>
      <c r="DI44" s="629"/>
      <c r="DJ44" s="629"/>
      <c r="DK44" s="629"/>
      <c r="DL44" s="629"/>
      <c r="DM44" s="629"/>
      <c r="DN44" s="629"/>
      <c r="DO44" s="629"/>
      <c r="DP44" s="629"/>
      <c r="DQ44" s="630"/>
      <c r="DR44" s="615">
        <v>29.4</v>
      </c>
      <c r="DS44" s="631"/>
      <c r="DT44" s="631"/>
      <c r="DU44" s="631"/>
      <c r="DV44" s="631"/>
      <c r="DW44" s="631"/>
      <c r="DX44" s="633"/>
    </row>
    <row r="45" spans="2:128" ht="11.25" customHeight="1" x14ac:dyDescent="0.2">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320</v>
      </c>
      <c r="BZ45" s="608"/>
      <c r="CA45" s="608"/>
      <c r="CB45" s="608"/>
      <c r="CC45" s="608"/>
      <c r="CD45" s="608"/>
      <c r="CE45" s="608"/>
      <c r="CF45" s="608"/>
      <c r="CG45" s="608"/>
      <c r="CH45" s="608"/>
      <c r="CI45" s="608"/>
      <c r="CJ45" s="608"/>
      <c r="CK45" s="608"/>
      <c r="CL45" s="609"/>
      <c r="CM45" s="610">
        <v>26656156</v>
      </c>
      <c r="CN45" s="611"/>
      <c r="CO45" s="611"/>
      <c r="CP45" s="611"/>
      <c r="CQ45" s="611"/>
      <c r="CR45" s="611"/>
      <c r="CS45" s="611"/>
      <c r="CT45" s="612"/>
      <c r="CU45" s="615">
        <v>4.0999999999999996</v>
      </c>
      <c r="CV45" s="631"/>
      <c r="CW45" s="631"/>
      <c r="CX45" s="632"/>
      <c r="CY45" s="619">
        <v>20139480</v>
      </c>
      <c r="CZ45" s="629"/>
      <c r="DA45" s="629"/>
      <c r="DB45" s="629"/>
      <c r="DC45" s="629"/>
      <c r="DD45" s="629"/>
      <c r="DE45" s="629"/>
      <c r="DF45" s="630"/>
      <c r="DG45" s="619">
        <v>16938884</v>
      </c>
      <c r="DH45" s="629"/>
      <c r="DI45" s="629"/>
      <c r="DJ45" s="629"/>
      <c r="DK45" s="629"/>
      <c r="DL45" s="629"/>
      <c r="DM45" s="629"/>
      <c r="DN45" s="629"/>
      <c r="DO45" s="629"/>
      <c r="DP45" s="629"/>
      <c r="DQ45" s="630"/>
      <c r="DR45" s="615">
        <v>4.4000000000000004</v>
      </c>
      <c r="DS45" s="631"/>
      <c r="DT45" s="631"/>
      <c r="DU45" s="631"/>
      <c r="DV45" s="631"/>
      <c r="DW45" s="631"/>
      <c r="DX45" s="633"/>
    </row>
    <row r="46" spans="2:128" ht="11.25" customHeight="1" x14ac:dyDescent="0.2">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322</v>
      </c>
      <c r="BZ46" s="608"/>
      <c r="CA46" s="608"/>
      <c r="CB46" s="608"/>
      <c r="CC46" s="608"/>
      <c r="CD46" s="608"/>
      <c r="CE46" s="608"/>
      <c r="CF46" s="608"/>
      <c r="CG46" s="608"/>
      <c r="CH46" s="608"/>
      <c r="CI46" s="608"/>
      <c r="CJ46" s="608"/>
      <c r="CK46" s="608"/>
      <c r="CL46" s="609"/>
      <c r="CM46" s="610">
        <v>16482989</v>
      </c>
      <c r="CN46" s="629"/>
      <c r="CO46" s="629"/>
      <c r="CP46" s="629"/>
      <c r="CQ46" s="629"/>
      <c r="CR46" s="629"/>
      <c r="CS46" s="629"/>
      <c r="CT46" s="630"/>
      <c r="CU46" s="615">
        <v>2.6</v>
      </c>
      <c r="CV46" s="631"/>
      <c r="CW46" s="631"/>
      <c r="CX46" s="632"/>
      <c r="CY46" s="619">
        <v>7022114</v>
      </c>
      <c r="CZ46" s="629"/>
      <c r="DA46" s="629"/>
      <c r="DB46" s="629"/>
      <c r="DC46" s="629"/>
      <c r="DD46" s="629"/>
      <c r="DE46" s="629"/>
      <c r="DF46" s="630"/>
      <c r="DG46" s="619">
        <v>7022114</v>
      </c>
      <c r="DH46" s="629"/>
      <c r="DI46" s="629"/>
      <c r="DJ46" s="629"/>
      <c r="DK46" s="629"/>
      <c r="DL46" s="629"/>
      <c r="DM46" s="629"/>
      <c r="DN46" s="629"/>
      <c r="DO46" s="629"/>
      <c r="DP46" s="629"/>
      <c r="DQ46" s="630"/>
      <c r="DR46" s="615">
        <v>1.8</v>
      </c>
      <c r="DS46" s="631"/>
      <c r="DT46" s="631"/>
      <c r="DU46" s="631"/>
      <c r="DV46" s="631"/>
      <c r="DW46" s="631"/>
      <c r="DX46" s="633"/>
    </row>
    <row r="47" spans="2:128" ht="11.25" customHeight="1" x14ac:dyDescent="0.2">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324</v>
      </c>
      <c r="BZ47" s="608"/>
      <c r="CA47" s="608"/>
      <c r="CB47" s="608"/>
      <c r="CC47" s="608"/>
      <c r="CD47" s="608"/>
      <c r="CE47" s="608"/>
      <c r="CF47" s="608"/>
      <c r="CG47" s="608"/>
      <c r="CH47" s="608"/>
      <c r="CI47" s="608"/>
      <c r="CJ47" s="608"/>
      <c r="CK47" s="608"/>
      <c r="CL47" s="609"/>
      <c r="CM47" s="610">
        <v>129575969</v>
      </c>
      <c r="CN47" s="611"/>
      <c r="CO47" s="611"/>
      <c r="CP47" s="611"/>
      <c r="CQ47" s="611"/>
      <c r="CR47" s="611"/>
      <c r="CS47" s="611"/>
      <c r="CT47" s="612"/>
      <c r="CU47" s="615">
        <v>20.100000000000001</v>
      </c>
      <c r="CV47" s="631"/>
      <c r="CW47" s="631"/>
      <c r="CX47" s="632"/>
      <c r="CY47" s="619">
        <v>116901728</v>
      </c>
      <c r="CZ47" s="629"/>
      <c r="DA47" s="629"/>
      <c r="DB47" s="629"/>
      <c r="DC47" s="629"/>
      <c r="DD47" s="629"/>
      <c r="DE47" s="629"/>
      <c r="DF47" s="630"/>
      <c r="DG47" s="619">
        <v>80932153</v>
      </c>
      <c r="DH47" s="629"/>
      <c r="DI47" s="629"/>
      <c r="DJ47" s="629"/>
      <c r="DK47" s="629"/>
      <c r="DL47" s="629"/>
      <c r="DM47" s="629"/>
      <c r="DN47" s="629"/>
      <c r="DO47" s="629"/>
      <c r="DP47" s="629"/>
      <c r="DQ47" s="630"/>
      <c r="DR47" s="615">
        <v>21.1</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325</v>
      </c>
      <c r="BZ48" s="608"/>
      <c r="CA48" s="608"/>
      <c r="CB48" s="608"/>
      <c r="CC48" s="608"/>
      <c r="CD48" s="608"/>
      <c r="CE48" s="608"/>
      <c r="CF48" s="608"/>
      <c r="CG48" s="608"/>
      <c r="CH48" s="608"/>
      <c r="CI48" s="608"/>
      <c r="CJ48" s="608"/>
      <c r="CK48" s="608"/>
      <c r="CL48" s="609"/>
      <c r="CM48" s="610">
        <v>9676259</v>
      </c>
      <c r="CN48" s="629"/>
      <c r="CO48" s="629"/>
      <c r="CP48" s="629"/>
      <c r="CQ48" s="629"/>
      <c r="CR48" s="629"/>
      <c r="CS48" s="629"/>
      <c r="CT48" s="630"/>
      <c r="CU48" s="615">
        <v>1.5</v>
      </c>
      <c r="CV48" s="631"/>
      <c r="CW48" s="631"/>
      <c r="CX48" s="632"/>
      <c r="CY48" s="619">
        <v>9653575</v>
      </c>
      <c r="CZ48" s="629"/>
      <c r="DA48" s="629"/>
      <c r="DB48" s="629"/>
      <c r="DC48" s="629"/>
      <c r="DD48" s="629"/>
      <c r="DE48" s="629"/>
      <c r="DF48" s="630"/>
      <c r="DG48" s="619">
        <v>7875135</v>
      </c>
      <c r="DH48" s="629"/>
      <c r="DI48" s="629"/>
      <c r="DJ48" s="629"/>
      <c r="DK48" s="629"/>
      <c r="DL48" s="629"/>
      <c r="DM48" s="629"/>
      <c r="DN48" s="629"/>
      <c r="DO48" s="629"/>
      <c r="DP48" s="629"/>
      <c r="DQ48" s="630"/>
      <c r="DR48" s="615">
        <v>2.1</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326</v>
      </c>
      <c r="BZ49" s="608"/>
      <c r="CA49" s="608"/>
      <c r="CB49" s="608"/>
      <c r="CC49" s="608"/>
      <c r="CD49" s="608"/>
      <c r="CE49" s="608"/>
      <c r="CF49" s="608"/>
      <c r="CG49" s="608"/>
      <c r="CH49" s="608"/>
      <c r="CI49" s="608"/>
      <c r="CJ49" s="608"/>
      <c r="CK49" s="608"/>
      <c r="CL49" s="609"/>
      <c r="CM49" s="610">
        <v>2970182</v>
      </c>
      <c r="CN49" s="611"/>
      <c r="CO49" s="611"/>
      <c r="CP49" s="611"/>
      <c r="CQ49" s="611"/>
      <c r="CR49" s="611"/>
      <c r="CS49" s="611"/>
      <c r="CT49" s="612"/>
      <c r="CU49" s="615">
        <v>0.5</v>
      </c>
      <c r="CV49" s="631"/>
      <c r="CW49" s="631"/>
      <c r="CX49" s="632"/>
      <c r="CY49" s="619">
        <v>1791291</v>
      </c>
      <c r="CZ49" s="629"/>
      <c r="DA49" s="629"/>
      <c r="DB49" s="629"/>
      <c r="DC49" s="629"/>
      <c r="DD49" s="629"/>
      <c r="DE49" s="629"/>
      <c r="DF49" s="630"/>
      <c r="DG49" s="619" t="s">
        <v>128</v>
      </c>
      <c r="DH49" s="629"/>
      <c r="DI49" s="629"/>
      <c r="DJ49" s="629"/>
      <c r="DK49" s="629"/>
      <c r="DL49" s="629"/>
      <c r="DM49" s="629"/>
      <c r="DN49" s="629"/>
      <c r="DO49" s="629"/>
      <c r="DP49" s="629"/>
      <c r="DQ49" s="630"/>
      <c r="DR49" s="615" t="s">
        <v>138</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327</v>
      </c>
      <c r="BZ50" s="608"/>
      <c r="CA50" s="608"/>
      <c r="CB50" s="608"/>
      <c r="CC50" s="608"/>
      <c r="CD50" s="608"/>
      <c r="CE50" s="608"/>
      <c r="CF50" s="608"/>
      <c r="CG50" s="608"/>
      <c r="CH50" s="608"/>
      <c r="CI50" s="608"/>
      <c r="CJ50" s="608"/>
      <c r="CK50" s="608"/>
      <c r="CL50" s="609"/>
      <c r="CM50" s="610">
        <v>8994</v>
      </c>
      <c r="CN50" s="629"/>
      <c r="CO50" s="629"/>
      <c r="CP50" s="629"/>
      <c r="CQ50" s="629"/>
      <c r="CR50" s="629"/>
      <c r="CS50" s="629"/>
      <c r="CT50" s="630"/>
      <c r="CU50" s="615">
        <v>0</v>
      </c>
      <c r="CV50" s="631"/>
      <c r="CW50" s="631"/>
      <c r="CX50" s="632"/>
      <c r="CY50" s="619">
        <v>8994</v>
      </c>
      <c r="CZ50" s="629"/>
      <c r="DA50" s="629"/>
      <c r="DB50" s="629"/>
      <c r="DC50" s="629"/>
      <c r="DD50" s="629"/>
      <c r="DE50" s="629"/>
      <c r="DF50" s="630"/>
      <c r="DG50" s="619" t="s">
        <v>138</v>
      </c>
      <c r="DH50" s="629"/>
      <c r="DI50" s="629"/>
      <c r="DJ50" s="629"/>
      <c r="DK50" s="629"/>
      <c r="DL50" s="629"/>
      <c r="DM50" s="629"/>
      <c r="DN50" s="629"/>
      <c r="DO50" s="629"/>
      <c r="DP50" s="629"/>
      <c r="DQ50" s="630"/>
      <c r="DR50" s="615" t="s">
        <v>138</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328</v>
      </c>
      <c r="BZ51" s="608"/>
      <c r="CA51" s="608"/>
      <c r="CB51" s="608"/>
      <c r="CC51" s="608"/>
      <c r="CD51" s="608"/>
      <c r="CE51" s="608"/>
      <c r="CF51" s="608"/>
      <c r="CG51" s="608"/>
      <c r="CH51" s="608"/>
      <c r="CI51" s="608"/>
      <c r="CJ51" s="608"/>
      <c r="CK51" s="608"/>
      <c r="CL51" s="609"/>
      <c r="CM51" s="610">
        <v>35746606</v>
      </c>
      <c r="CN51" s="611"/>
      <c r="CO51" s="611"/>
      <c r="CP51" s="611"/>
      <c r="CQ51" s="611"/>
      <c r="CR51" s="611"/>
      <c r="CS51" s="611"/>
      <c r="CT51" s="612"/>
      <c r="CU51" s="615">
        <v>5.5</v>
      </c>
      <c r="CV51" s="631"/>
      <c r="CW51" s="631"/>
      <c r="CX51" s="632"/>
      <c r="CY51" s="619">
        <v>564100</v>
      </c>
      <c r="CZ51" s="629"/>
      <c r="DA51" s="629"/>
      <c r="DB51" s="629"/>
      <c r="DC51" s="629"/>
      <c r="DD51" s="629"/>
      <c r="DE51" s="629"/>
      <c r="DF51" s="630"/>
      <c r="DG51" s="619">
        <v>56420</v>
      </c>
      <c r="DH51" s="629"/>
      <c r="DI51" s="629"/>
      <c r="DJ51" s="629"/>
      <c r="DK51" s="629"/>
      <c r="DL51" s="629"/>
      <c r="DM51" s="629"/>
      <c r="DN51" s="629"/>
      <c r="DO51" s="629"/>
      <c r="DP51" s="629"/>
      <c r="DQ51" s="630"/>
      <c r="DR51" s="615">
        <v>0</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329</v>
      </c>
      <c r="BZ52" s="608"/>
      <c r="CA52" s="608"/>
      <c r="CB52" s="608"/>
      <c r="CC52" s="608"/>
      <c r="CD52" s="608"/>
      <c r="CE52" s="608"/>
      <c r="CF52" s="608"/>
      <c r="CG52" s="608"/>
      <c r="CH52" s="608"/>
      <c r="CI52" s="608"/>
      <c r="CJ52" s="608"/>
      <c r="CK52" s="608"/>
      <c r="CL52" s="609"/>
      <c r="CM52" s="610" t="s">
        <v>138</v>
      </c>
      <c r="CN52" s="629"/>
      <c r="CO52" s="629"/>
      <c r="CP52" s="629"/>
      <c r="CQ52" s="629"/>
      <c r="CR52" s="629"/>
      <c r="CS52" s="629"/>
      <c r="CT52" s="630"/>
      <c r="CU52" s="615" t="s">
        <v>138</v>
      </c>
      <c r="CV52" s="631"/>
      <c r="CW52" s="631"/>
      <c r="CX52" s="632"/>
      <c r="CY52" s="619" t="s">
        <v>138</v>
      </c>
      <c r="CZ52" s="629"/>
      <c r="DA52" s="629"/>
      <c r="DB52" s="629"/>
      <c r="DC52" s="629"/>
      <c r="DD52" s="629"/>
      <c r="DE52" s="629"/>
      <c r="DF52" s="630"/>
      <c r="DG52" s="619" t="s">
        <v>128</v>
      </c>
      <c r="DH52" s="629"/>
      <c r="DI52" s="629"/>
      <c r="DJ52" s="629"/>
      <c r="DK52" s="629"/>
      <c r="DL52" s="629"/>
      <c r="DM52" s="629"/>
      <c r="DN52" s="629"/>
      <c r="DO52" s="629"/>
      <c r="DP52" s="629"/>
      <c r="DQ52" s="630"/>
      <c r="DR52" s="615" t="s">
        <v>138</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330</v>
      </c>
      <c r="BZ53" s="608"/>
      <c r="CA53" s="608"/>
      <c r="CB53" s="608"/>
      <c r="CC53" s="608"/>
      <c r="CD53" s="608"/>
      <c r="CE53" s="608"/>
      <c r="CF53" s="608"/>
      <c r="CG53" s="608"/>
      <c r="CH53" s="608"/>
      <c r="CI53" s="608"/>
      <c r="CJ53" s="608"/>
      <c r="CK53" s="608"/>
      <c r="CL53" s="609"/>
      <c r="CM53" s="610">
        <v>126614501</v>
      </c>
      <c r="CN53" s="611"/>
      <c r="CO53" s="611"/>
      <c r="CP53" s="611"/>
      <c r="CQ53" s="611"/>
      <c r="CR53" s="611"/>
      <c r="CS53" s="611"/>
      <c r="CT53" s="612"/>
      <c r="CU53" s="615">
        <v>19.600000000000001</v>
      </c>
      <c r="CV53" s="631"/>
      <c r="CW53" s="631"/>
      <c r="CX53" s="632"/>
      <c r="CY53" s="619">
        <v>36264346</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331</v>
      </c>
      <c r="BZ54" s="608"/>
      <c r="CA54" s="608"/>
      <c r="CB54" s="608"/>
      <c r="CC54" s="608"/>
      <c r="CD54" s="608"/>
      <c r="CE54" s="608"/>
      <c r="CF54" s="608"/>
      <c r="CG54" s="608"/>
      <c r="CH54" s="608"/>
      <c r="CI54" s="608"/>
      <c r="CJ54" s="608"/>
      <c r="CK54" s="608"/>
      <c r="CL54" s="609"/>
      <c r="CM54" s="610">
        <v>2547082</v>
      </c>
      <c r="CN54" s="611"/>
      <c r="CO54" s="611"/>
      <c r="CP54" s="611"/>
      <c r="CQ54" s="611"/>
      <c r="CR54" s="611"/>
      <c r="CS54" s="611"/>
      <c r="CT54" s="612"/>
      <c r="CU54" s="615">
        <v>0.4</v>
      </c>
      <c r="CV54" s="631"/>
      <c r="CW54" s="631"/>
      <c r="CX54" s="632"/>
      <c r="CY54" s="619">
        <v>1218566</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308</v>
      </c>
      <c r="BZ55" s="673"/>
      <c r="CA55" s="607" t="s">
        <v>332</v>
      </c>
      <c r="CB55" s="608"/>
      <c r="CC55" s="608"/>
      <c r="CD55" s="608"/>
      <c r="CE55" s="608"/>
      <c r="CF55" s="608"/>
      <c r="CG55" s="608"/>
      <c r="CH55" s="608"/>
      <c r="CI55" s="608"/>
      <c r="CJ55" s="608"/>
      <c r="CK55" s="608"/>
      <c r="CL55" s="609"/>
      <c r="CM55" s="610">
        <v>126025055</v>
      </c>
      <c r="CN55" s="611"/>
      <c r="CO55" s="611"/>
      <c r="CP55" s="611"/>
      <c r="CQ55" s="611"/>
      <c r="CR55" s="611"/>
      <c r="CS55" s="611"/>
      <c r="CT55" s="612"/>
      <c r="CU55" s="615">
        <v>19.5</v>
      </c>
      <c r="CV55" s="631"/>
      <c r="CW55" s="631"/>
      <c r="CX55" s="632"/>
      <c r="CY55" s="619">
        <v>36248552</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333</v>
      </c>
      <c r="CB56" s="608"/>
      <c r="CC56" s="608"/>
      <c r="CD56" s="608"/>
      <c r="CE56" s="608"/>
      <c r="CF56" s="608"/>
      <c r="CG56" s="608"/>
      <c r="CH56" s="608"/>
      <c r="CI56" s="608"/>
      <c r="CJ56" s="608"/>
      <c r="CK56" s="608"/>
      <c r="CL56" s="609"/>
      <c r="CM56" s="610">
        <v>66872065</v>
      </c>
      <c r="CN56" s="611"/>
      <c r="CO56" s="611"/>
      <c r="CP56" s="611"/>
      <c r="CQ56" s="611"/>
      <c r="CR56" s="611"/>
      <c r="CS56" s="611"/>
      <c r="CT56" s="612"/>
      <c r="CU56" s="615">
        <v>10.4</v>
      </c>
      <c r="CV56" s="631"/>
      <c r="CW56" s="631"/>
      <c r="CX56" s="632"/>
      <c r="CY56" s="619">
        <v>3477658</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334</v>
      </c>
      <c r="CB57" s="608"/>
      <c r="CC57" s="608"/>
      <c r="CD57" s="608"/>
      <c r="CE57" s="608"/>
      <c r="CF57" s="608"/>
      <c r="CG57" s="608"/>
      <c r="CH57" s="608"/>
      <c r="CI57" s="608"/>
      <c r="CJ57" s="608"/>
      <c r="CK57" s="608"/>
      <c r="CL57" s="609"/>
      <c r="CM57" s="610">
        <v>52031381</v>
      </c>
      <c r="CN57" s="611"/>
      <c r="CO57" s="611"/>
      <c r="CP57" s="611"/>
      <c r="CQ57" s="611"/>
      <c r="CR57" s="611"/>
      <c r="CS57" s="611"/>
      <c r="CT57" s="612"/>
      <c r="CU57" s="615">
        <v>8.1</v>
      </c>
      <c r="CV57" s="631"/>
      <c r="CW57" s="631"/>
      <c r="CX57" s="632"/>
      <c r="CY57" s="619">
        <v>30521779</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335</v>
      </c>
      <c r="CB58" s="608"/>
      <c r="CC58" s="608"/>
      <c r="CD58" s="608"/>
      <c r="CE58" s="608"/>
      <c r="CF58" s="608"/>
      <c r="CG58" s="608"/>
      <c r="CH58" s="608"/>
      <c r="CI58" s="608"/>
      <c r="CJ58" s="608"/>
      <c r="CK58" s="608"/>
      <c r="CL58" s="609"/>
      <c r="CM58" s="610">
        <v>589446</v>
      </c>
      <c r="CN58" s="611"/>
      <c r="CO58" s="611"/>
      <c r="CP58" s="611"/>
      <c r="CQ58" s="611"/>
      <c r="CR58" s="611"/>
      <c r="CS58" s="611"/>
      <c r="CT58" s="612"/>
      <c r="CU58" s="615">
        <v>0.1</v>
      </c>
      <c r="CV58" s="631"/>
      <c r="CW58" s="631"/>
      <c r="CX58" s="632"/>
      <c r="CY58" s="619">
        <v>15794</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336</v>
      </c>
      <c r="CB59" s="608"/>
      <c r="CC59" s="608"/>
      <c r="CD59" s="608"/>
      <c r="CE59" s="608"/>
      <c r="CF59" s="608"/>
      <c r="CG59" s="608"/>
      <c r="CH59" s="608"/>
      <c r="CI59" s="608"/>
      <c r="CJ59" s="608"/>
      <c r="CK59" s="608"/>
      <c r="CL59" s="609"/>
      <c r="CM59" s="610" t="s">
        <v>138</v>
      </c>
      <c r="CN59" s="611"/>
      <c r="CO59" s="611"/>
      <c r="CP59" s="611"/>
      <c r="CQ59" s="611"/>
      <c r="CR59" s="611"/>
      <c r="CS59" s="611"/>
      <c r="CT59" s="612"/>
      <c r="CU59" s="615" t="s">
        <v>128</v>
      </c>
      <c r="CV59" s="631"/>
      <c r="CW59" s="631"/>
      <c r="CX59" s="632"/>
      <c r="CY59" s="619" t="s">
        <v>128</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337</v>
      </c>
      <c r="BZ60" s="626"/>
      <c r="CA60" s="626"/>
      <c r="CB60" s="626"/>
      <c r="CC60" s="626"/>
      <c r="CD60" s="626"/>
      <c r="CE60" s="626"/>
      <c r="CF60" s="626"/>
      <c r="CG60" s="626"/>
      <c r="CH60" s="626"/>
      <c r="CI60" s="626"/>
      <c r="CJ60" s="626"/>
      <c r="CK60" s="626"/>
      <c r="CL60" s="627"/>
      <c r="CM60" s="686">
        <v>645938484</v>
      </c>
      <c r="CN60" s="687"/>
      <c r="CO60" s="687"/>
      <c r="CP60" s="687"/>
      <c r="CQ60" s="687"/>
      <c r="CR60" s="687"/>
      <c r="CS60" s="687"/>
      <c r="CT60" s="688"/>
      <c r="CU60" s="689">
        <v>100</v>
      </c>
      <c r="CV60" s="690"/>
      <c r="CW60" s="690"/>
      <c r="CX60" s="691"/>
      <c r="CY60" s="692">
        <v>452995397</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hiedzkXtM2zzNH6pDs+D+Jv951HyT0uoDs55kU7dES2uJ0cdcZHsKDFn0sXTaH1+HvngFrbQKaKKYf/VPMcjPw==" saltValue="pXdLnxJfVd8aoLj6//FUp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339</v>
      </c>
      <c r="DK2" s="731"/>
      <c r="DL2" s="731"/>
      <c r="DM2" s="731"/>
      <c r="DN2" s="731"/>
      <c r="DO2" s="732"/>
      <c r="DP2" s="237"/>
      <c r="DQ2" s="730" t="s">
        <v>340</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341</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343</v>
      </c>
      <c r="B5" s="725"/>
      <c r="C5" s="725"/>
      <c r="D5" s="725"/>
      <c r="E5" s="725"/>
      <c r="F5" s="725"/>
      <c r="G5" s="725"/>
      <c r="H5" s="725"/>
      <c r="I5" s="725"/>
      <c r="J5" s="725"/>
      <c r="K5" s="725"/>
      <c r="L5" s="725"/>
      <c r="M5" s="725"/>
      <c r="N5" s="725"/>
      <c r="O5" s="725"/>
      <c r="P5" s="726"/>
      <c r="Q5" s="701" t="s">
        <v>344</v>
      </c>
      <c r="R5" s="702"/>
      <c r="S5" s="702"/>
      <c r="T5" s="702"/>
      <c r="U5" s="703"/>
      <c r="V5" s="701" t="s">
        <v>345</v>
      </c>
      <c r="W5" s="702"/>
      <c r="X5" s="702"/>
      <c r="Y5" s="702"/>
      <c r="Z5" s="703"/>
      <c r="AA5" s="701" t="s">
        <v>346</v>
      </c>
      <c r="AB5" s="702"/>
      <c r="AC5" s="702"/>
      <c r="AD5" s="702"/>
      <c r="AE5" s="702"/>
      <c r="AF5" s="734" t="s">
        <v>347</v>
      </c>
      <c r="AG5" s="702"/>
      <c r="AH5" s="702"/>
      <c r="AI5" s="702"/>
      <c r="AJ5" s="713"/>
      <c r="AK5" s="702" t="s">
        <v>348</v>
      </c>
      <c r="AL5" s="702"/>
      <c r="AM5" s="702"/>
      <c r="AN5" s="702"/>
      <c r="AO5" s="703"/>
      <c r="AP5" s="701" t="s">
        <v>349</v>
      </c>
      <c r="AQ5" s="702"/>
      <c r="AR5" s="702"/>
      <c r="AS5" s="702"/>
      <c r="AT5" s="703"/>
      <c r="AU5" s="701" t="s">
        <v>350</v>
      </c>
      <c r="AV5" s="702"/>
      <c r="AW5" s="702"/>
      <c r="AX5" s="702"/>
      <c r="AY5" s="713"/>
      <c r="AZ5" s="244"/>
      <c r="BA5" s="244"/>
      <c r="BB5" s="244"/>
      <c r="BC5" s="244"/>
      <c r="BD5" s="244"/>
      <c r="BE5" s="245"/>
      <c r="BF5" s="245"/>
      <c r="BG5" s="245"/>
      <c r="BH5" s="245"/>
      <c r="BI5" s="245"/>
      <c r="BJ5" s="245"/>
      <c r="BK5" s="245"/>
      <c r="BL5" s="245"/>
      <c r="BM5" s="245"/>
      <c r="BN5" s="245"/>
      <c r="BO5" s="245"/>
      <c r="BP5" s="245"/>
      <c r="BQ5" s="724" t="s">
        <v>351</v>
      </c>
      <c r="BR5" s="725"/>
      <c r="BS5" s="725"/>
      <c r="BT5" s="725"/>
      <c r="BU5" s="725"/>
      <c r="BV5" s="725"/>
      <c r="BW5" s="725"/>
      <c r="BX5" s="725"/>
      <c r="BY5" s="725"/>
      <c r="BZ5" s="725"/>
      <c r="CA5" s="725"/>
      <c r="CB5" s="725"/>
      <c r="CC5" s="725"/>
      <c r="CD5" s="725"/>
      <c r="CE5" s="725"/>
      <c r="CF5" s="725"/>
      <c r="CG5" s="726"/>
      <c r="CH5" s="701" t="s">
        <v>352</v>
      </c>
      <c r="CI5" s="702"/>
      <c r="CJ5" s="702"/>
      <c r="CK5" s="702"/>
      <c r="CL5" s="703"/>
      <c r="CM5" s="701" t="s">
        <v>353</v>
      </c>
      <c r="CN5" s="702"/>
      <c r="CO5" s="702"/>
      <c r="CP5" s="702"/>
      <c r="CQ5" s="703"/>
      <c r="CR5" s="701" t="s">
        <v>354</v>
      </c>
      <c r="CS5" s="702"/>
      <c r="CT5" s="702"/>
      <c r="CU5" s="702"/>
      <c r="CV5" s="703"/>
      <c r="CW5" s="701" t="s">
        <v>355</v>
      </c>
      <c r="CX5" s="702"/>
      <c r="CY5" s="702"/>
      <c r="CZ5" s="702"/>
      <c r="DA5" s="703"/>
      <c r="DB5" s="701" t="s">
        <v>356</v>
      </c>
      <c r="DC5" s="702"/>
      <c r="DD5" s="702"/>
      <c r="DE5" s="702"/>
      <c r="DF5" s="703"/>
      <c r="DG5" s="707" t="s">
        <v>357</v>
      </c>
      <c r="DH5" s="708"/>
      <c r="DI5" s="708"/>
      <c r="DJ5" s="708"/>
      <c r="DK5" s="709"/>
      <c r="DL5" s="707" t="s">
        <v>358</v>
      </c>
      <c r="DM5" s="708"/>
      <c r="DN5" s="708"/>
      <c r="DO5" s="708"/>
      <c r="DP5" s="709"/>
      <c r="DQ5" s="701" t="s">
        <v>359</v>
      </c>
      <c r="DR5" s="702"/>
      <c r="DS5" s="702"/>
      <c r="DT5" s="702"/>
      <c r="DU5" s="703"/>
      <c r="DV5" s="701" t="s">
        <v>350</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360</v>
      </c>
      <c r="C7" s="716"/>
      <c r="D7" s="716"/>
      <c r="E7" s="716"/>
      <c r="F7" s="716"/>
      <c r="G7" s="716"/>
      <c r="H7" s="716"/>
      <c r="I7" s="716"/>
      <c r="J7" s="716"/>
      <c r="K7" s="716"/>
      <c r="L7" s="716"/>
      <c r="M7" s="716"/>
      <c r="N7" s="716"/>
      <c r="O7" s="716"/>
      <c r="P7" s="717"/>
      <c r="Q7" s="718">
        <v>673591</v>
      </c>
      <c r="R7" s="719"/>
      <c r="S7" s="719"/>
      <c r="T7" s="719"/>
      <c r="U7" s="719"/>
      <c r="V7" s="719">
        <v>661867</v>
      </c>
      <c r="W7" s="719"/>
      <c r="X7" s="719"/>
      <c r="Y7" s="719"/>
      <c r="Z7" s="719"/>
      <c r="AA7" s="719">
        <v>11724</v>
      </c>
      <c r="AB7" s="719"/>
      <c r="AC7" s="719"/>
      <c r="AD7" s="719"/>
      <c r="AE7" s="720"/>
      <c r="AF7" s="721">
        <v>2356</v>
      </c>
      <c r="AG7" s="722"/>
      <c r="AH7" s="722"/>
      <c r="AI7" s="722"/>
      <c r="AJ7" s="723"/>
      <c r="AK7" s="758">
        <v>6216</v>
      </c>
      <c r="AL7" s="759"/>
      <c r="AM7" s="759"/>
      <c r="AN7" s="759"/>
      <c r="AO7" s="759"/>
      <c r="AP7" s="759">
        <v>1108138</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t="s">
        <v>591</v>
      </c>
      <c r="BS7" s="762" t="s">
        <v>567</v>
      </c>
      <c r="BT7" s="763"/>
      <c r="BU7" s="763"/>
      <c r="BV7" s="763"/>
      <c r="BW7" s="763"/>
      <c r="BX7" s="763"/>
      <c r="BY7" s="763"/>
      <c r="BZ7" s="763"/>
      <c r="CA7" s="763"/>
      <c r="CB7" s="763"/>
      <c r="CC7" s="763"/>
      <c r="CD7" s="763"/>
      <c r="CE7" s="763"/>
      <c r="CF7" s="763"/>
      <c r="CG7" s="764"/>
      <c r="CH7" s="755">
        <v>-14</v>
      </c>
      <c r="CI7" s="756"/>
      <c r="CJ7" s="756"/>
      <c r="CK7" s="756"/>
      <c r="CL7" s="757"/>
      <c r="CM7" s="755">
        <v>1892</v>
      </c>
      <c r="CN7" s="756"/>
      <c r="CO7" s="756"/>
      <c r="CP7" s="756"/>
      <c r="CQ7" s="757"/>
      <c r="CR7" s="755">
        <v>390</v>
      </c>
      <c r="CS7" s="756"/>
      <c r="CT7" s="756"/>
      <c r="CU7" s="756"/>
      <c r="CV7" s="757"/>
      <c r="CW7" s="755">
        <v>166</v>
      </c>
      <c r="CX7" s="756"/>
      <c r="CY7" s="756"/>
      <c r="CZ7" s="756"/>
      <c r="DA7" s="757"/>
      <c r="DB7" s="755">
        <v>3587</v>
      </c>
      <c r="DC7" s="756"/>
      <c r="DD7" s="756"/>
      <c r="DE7" s="756"/>
      <c r="DF7" s="757"/>
      <c r="DG7" s="755" t="s">
        <v>592</v>
      </c>
      <c r="DH7" s="756"/>
      <c r="DI7" s="756"/>
      <c r="DJ7" s="756"/>
      <c r="DK7" s="757"/>
      <c r="DL7" s="755">
        <v>53</v>
      </c>
      <c r="DM7" s="756"/>
      <c r="DN7" s="756"/>
      <c r="DO7" s="756"/>
      <c r="DP7" s="757"/>
      <c r="DQ7" s="755" t="s">
        <v>593</v>
      </c>
      <c r="DR7" s="756"/>
      <c r="DS7" s="756"/>
      <c r="DT7" s="756"/>
      <c r="DU7" s="757"/>
      <c r="DV7" s="736"/>
      <c r="DW7" s="737"/>
      <c r="DX7" s="737"/>
      <c r="DY7" s="737"/>
      <c r="DZ7" s="738"/>
      <c r="EA7" s="242"/>
    </row>
    <row r="8" spans="1:131" s="243" customFormat="1" ht="26.25" customHeight="1" x14ac:dyDescent="0.2">
      <c r="A8" s="249">
        <v>2</v>
      </c>
      <c r="B8" s="739" t="s">
        <v>361</v>
      </c>
      <c r="C8" s="740"/>
      <c r="D8" s="740"/>
      <c r="E8" s="740"/>
      <c r="F8" s="740"/>
      <c r="G8" s="740"/>
      <c r="H8" s="740"/>
      <c r="I8" s="740"/>
      <c r="J8" s="740"/>
      <c r="K8" s="740"/>
      <c r="L8" s="740"/>
      <c r="M8" s="740"/>
      <c r="N8" s="740"/>
      <c r="O8" s="740"/>
      <c r="P8" s="741"/>
      <c r="Q8" s="742">
        <v>179217</v>
      </c>
      <c r="R8" s="743"/>
      <c r="S8" s="743"/>
      <c r="T8" s="743"/>
      <c r="U8" s="743"/>
      <c r="V8" s="743">
        <v>179217</v>
      </c>
      <c r="W8" s="743"/>
      <c r="X8" s="743"/>
      <c r="Y8" s="743"/>
      <c r="Z8" s="743"/>
      <c r="AA8" s="743" t="s">
        <v>558</v>
      </c>
      <c r="AB8" s="743"/>
      <c r="AC8" s="743"/>
      <c r="AD8" s="743"/>
      <c r="AE8" s="744"/>
      <c r="AF8" s="745" t="s">
        <v>128</v>
      </c>
      <c r="AG8" s="746"/>
      <c r="AH8" s="746"/>
      <c r="AI8" s="746"/>
      <c r="AJ8" s="747"/>
      <c r="AK8" s="748">
        <v>115197</v>
      </c>
      <c r="AL8" s="749"/>
      <c r="AM8" s="749"/>
      <c r="AN8" s="749"/>
      <c r="AO8" s="749"/>
      <c r="AP8" s="749" t="s">
        <v>558</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t="s">
        <v>591</v>
      </c>
      <c r="BS8" s="752" t="s">
        <v>568</v>
      </c>
      <c r="BT8" s="753"/>
      <c r="BU8" s="753"/>
      <c r="BV8" s="753"/>
      <c r="BW8" s="753"/>
      <c r="BX8" s="753"/>
      <c r="BY8" s="753"/>
      <c r="BZ8" s="753"/>
      <c r="CA8" s="753"/>
      <c r="CB8" s="753"/>
      <c r="CC8" s="753"/>
      <c r="CD8" s="753"/>
      <c r="CE8" s="753"/>
      <c r="CF8" s="753"/>
      <c r="CG8" s="754"/>
      <c r="CH8" s="765">
        <v>-6</v>
      </c>
      <c r="CI8" s="766"/>
      <c r="CJ8" s="766"/>
      <c r="CK8" s="766"/>
      <c r="CL8" s="767"/>
      <c r="CM8" s="765">
        <v>136</v>
      </c>
      <c r="CN8" s="766"/>
      <c r="CO8" s="766"/>
      <c r="CP8" s="766"/>
      <c r="CQ8" s="767"/>
      <c r="CR8" s="765">
        <v>1</v>
      </c>
      <c r="CS8" s="766"/>
      <c r="CT8" s="766"/>
      <c r="CU8" s="766"/>
      <c r="CV8" s="767"/>
      <c r="CW8" s="765">
        <v>611</v>
      </c>
      <c r="CX8" s="766"/>
      <c r="CY8" s="766"/>
      <c r="CZ8" s="766"/>
      <c r="DA8" s="767"/>
      <c r="DB8" s="765">
        <v>34</v>
      </c>
      <c r="DC8" s="766"/>
      <c r="DD8" s="766"/>
      <c r="DE8" s="766"/>
      <c r="DF8" s="767"/>
      <c r="DG8" s="765" t="s">
        <v>593</v>
      </c>
      <c r="DH8" s="766"/>
      <c r="DI8" s="766"/>
      <c r="DJ8" s="766"/>
      <c r="DK8" s="767"/>
      <c r="DL8" s="765">
        <v>231</v>
      </c>
      <c r="DM8" s="766"/>
      <c r="DN8" s="766"/>
      <c r="DO8" s="766"/>
      <c r="DP8" s="767"/>
      <c r="DQ8" s="765">
        <v>116</v>
      </c>
      <c r="DR8" s="766"/>
      <c r="DS8" s="766"/>
      <c r="DT8" s="766"/>
      <c r="DU8" s="767"/>
      <c r="DV8" s="768"/>
      <c r="DW8" s="769"/>
      <c r="DX8" s="769"/>
      <c r="DY8" s="769"/>
      <c r="DZ8" s="770"/>
      <c r="EA8" s="242"/>
    </row>
    <row r="9" spans="1:131" s="243" customFormat="1" ht="26.25" customHeight="1" x14ac:dyDescent="0.2">
      <c r="A9" s="249">
        <v>3</v>
      </c>
      <c r="B9" s="739" t="s">
        <v>362</v>
      </c>
      <c r="C9" s="740"/>
      <c r="D9" s="740"/>
      <c r="E9" s="740"/>
      <c r="F9" s="740"/>
      <c r="G9" s="740"/>
      <c r="H9" s="740"/>
      <c r="I9" s="740"/>
      <c r="J9" s="740"/>
      <c r="K9" s="740"/>
      <c r="L9" s="740"/>
      <c r="M9" s="740"/>
      <c r="N9" s="740"/>
      <c r="O9" s="740"/>
      <c r="P9" s="741"/>
      <c r="Q9" s="742">
        <v>1887</v>
      </c>
      <c r="R9" s="743"/>
      <c r="S9" s="743"/>
      <c r="T9" s="743"/>
      <c r="U9" s="743"/>
      <c r="V9" s="743">
        <v>1856</v>
      </c>
      <c r="W9" s="743"/>
      <c r="X9" s="743"/>
      <c r="Y9" s="743"/>
      <c r="Z9" s="743"/>
      <c r="AA9" s="743">
        <v>31</v>
      </c>
      <c r="AB9" s="743"/>
      <c r="AC9" s="743"/>
      <c r="AD9" s="743"/>
      <c r="AE9" s="744"/>
      <c r="AF9" s="745">
        <v>31</v>
      </c>
      <c r="AG9" s="746"/>
      <c r="AH9" s="746"/>
      <c r="AI9" s="746"/>
      <c r="AJ9" s="747"/>
      <c r="AK9" s="748">
        <v>688</v>
      </c>
      <c r="AL9" s="749"/>
      <c r="AM9" s="749"/>
      <c r="AN9" s="749"/>
      <c r="AO9" s="749"/>
      <c r="AP9" s="749" t="s">
        <v>558</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t="s">
        <v>591</v>
      </c>
      <c r="BS9" s="752" t="s">
        <v>569</v>
      </c>
      <c r="BT9" s="753"/>
      <c r="BU9" s="753"/>
      <c r="BV9" s="753"/>
      <c r="BW9" s="753"/>
      <c r="BX9" s="753"/>
      <c r="BY9" s="753"/>
      <c r="BZ9" s="753"/>
      <c r="CA9" s="753"/>
      <c r="CB9" s="753"/>
      <c r="CC9" s="753"/>
      <c r="CD9" s="753"/>
      <c r="CE9" s="753"/>
      <c r="CF9" s="753"/>
      <c r="CG9" s="754"/>
      <c r="CH9" s="765">
        <v>133</v>
      </c>
      <c r="CI9" s="766"/>
      <c r="CJ9" s="766"/>
      <c r="CK9" s="766"/>
      <c r="CL9" s="767"/>
      <c r="CM9" s="765">
        <v>934</v>
      </c>
      <c r="CN9" s="766"/>
      <c r="CO9" s="766"/>
      <c r="CP9" s="766"/>
      <c r="CQ9" s="767"/>
      <c r="CR9" s="765">
        <v>10</v>
      </c>
      <c r="CS9" s="766"/>
      <c r="CT9" s="766"/>
      <c r="CU9" s="766"/>
      <c r="CV9" s="767"/>
      <c r="CW9" s="765" t="s">
        <v>594</v>
      </c>
      <c r="CX9" s="766"/>
      <c r="CY9" s="766"/>
      <c r="CZ9" s="766"/>
      <c r="DA9" s="767"/>
      <c r="DB9" s="765">
        <v>2874</v>
      </c>
      <c r="DC9" s="766"/>
      <c r="DD9" s="766"/>
      <c r="DE9" s="766"/>
      <c r="DF9" s="767"/>
      <c r="DG9" s="765" t="s">
        <v>593</v>
      </c>
      <c r="DH9" s="766"/>
      <c r="DI9" s="766"/>
      <c r="DJ9" s="766"/>
      <c r="DK9" s="767"/>
      <c r="DL9" s="765" t="s">
        <v>592</v>
      </c>
      <c r="DM9" s="766"/>
      <c r="DN9" s="766"/>
      <c r="DO9" s="766"/>
      <c r="DP9" s="767"/>
      <c r="DQ9" s="765" t="s">
        <v>593</v>
      </c>
      <c r="DR9" s="766"/>
      <c r="DS9" s="766"/>
      <c r="DT9" s="766"/>
      <c r="DU9" s="767"/>
      <c r="DV9" s="768"/>
      <c r="DW9" s="769"/>
      <c r="DX9" s="769"/>
      <c r="DY9" s="769"/>
      <c r="DZ9" s="770"/>
      <c r="EA9" s="242"/>
    </row>
    <row r="10" spans="1:131" s="243" customFormat="1" ht="26.25" customHeight="1" x14ac:dyDescent="0.2">
      <c r="A10" s="249">
        <v>4</v>
      </c>
      <c r="B10" s="739" t="s">
        <v>600</v>
      </c>
      <c r="C10" s="740"/>
      <c r="D10" s="740"/>
      <c r="E10" s="740"/>
      <c r="F10" s="740"/>
      <c r="G10" s="740"/>
      <c r="H10" s="740"/>
      <c r="I10" s="740"/>
      <c r="J10" s="740"/>
      <c r="K10" s="740"/>
      <c r="L10" s="740"/>
      <c r="M10" s="740"/>
      <c r="N10" s="740"/>
      <c r="O10" s="740"/>
      <c r="P10" s="741"/>
      <c r="Q10" s="742">
        <v>110</v>
      </c>
      <c r="R10" s="743"/>
      <c r="S10" s="743"/>
      <c r="T10" s="743"/>
      <c r="U10" s="743"/>
      <c r="V10" s="743">
        <v>110</v>
      </c>
      <c r="W10" s="743"/>
      <c r="X10" s="743"/>
      <c r="Y10" s="743"/>
      <c r="Z10" s="743"/>
      <c r="AA10" s="743" t="s">
        <v>558</v>
      </c>
      <c r="AB10" s="743"/>
      <c r="AC10" s="743"/>
      <c r="AD10" s="743"/>
      <c r="AE10" s="744"/>
      <c r="AF10" s="745" t="s">
        <v>128</v>
      </c>
      <c r="AG10" s="746"/>
      <c r="AH10" s="746"/>
      <c r="AI10" s="746"/>
      <c r="AJ10" s="747"/>
      <c r="AK10" s="748">
        <v>110</v>
      </c>
      <c r="AL10" s="749"/>
      <c r="AM10" s="749"/>
      <c r="AN10" s="749"/>
      <c r="AO10" s="749"/>
      <c r="AP10" s="749" t="s">
        <v>559</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570</v>
      </c>
      <c r="BT10" s="753"/>
      <c r="BU10" s="753"/>
      <c r="BV10" s="753"/>
      <c r="BW10" s="753"/>
      <c r="BX10" s="753"/>
      <c r="BY10" s="753"/>
      <c r="BZ10" s="753"/>
      <c r="CA10" s="753"/>
      <c r="CB10" s="753"/>
      <c r="CC10" s="753"/>
      <c r="CD10" s="753"/>
      <c r="CE10" s="753"/>
      <c r="CF10" s="753"/>
      <c r="CG10" s="754"/>
      <c r="CH10" s="765">
        <v>83</v>
      </c>
      <c r="CI10" s="766"/>
      <c r="CJ10" s="766"/>
      <c r="CK10" s="766"/>
      <c r="CL10" s="767"/>
      <c r="CM10" s="765">
        <v>1759</v>
      </c>
      <c r="CN10" s="766"/>
      <c r="CO10" s="766"/>
      <c r="CP10" s="766"/>
      <c r="CQ10" s="767"/>
      <c r="CR10" s="765">
        <v>3</v>
      </c>
      <c r="CS10" s="766"/>
      <c r="CT10" s="766"/>
      <c r="CU10" s="766"/>
      <c r="CV10" s="767"/>
      <c r="CW10" s="765" t="s">
        <v>593</v>
      </c>
      <c r="CX10" s="766"/>
      <c r="CY10" s="766"/>
      <c r="CZ10" s="766"/>
      <c r="DA10" s="767"/>
      <c r="DB10" s="765" t="s">
        <v>593</v>
      </c>
      <c r="DC10" s="766"/>
      <c r="DD10" s="766"/>
      <c r="DE10" s="766"/>
      <c r="DF10" s="767"/>
      <c r="DG10" s="765" t="s">
        <v>593</v>
      </c>
      <c r="DH10" s="766"/>
      <c r="DI10" s="766"/>
      <c r="DJ10" s="766"/>
      <c r="DK10" s="767"/>
      <c r="DL10" s="765" t="s">
        <v>593</v>
      </c>
      <c r="DM10" s="766"/>
      <c r="DN10" s="766"/>
      <c r="DO10" s="766"/>
      <c r="DP10" s="767"/>
      <c r="DQ10" s="765" t="s">
        <v>593</v>
      </c>
      <c r="DR10" s="766"/>
      <c r="DS10" s="766"/>
      <c r="DT10" s="766"/>
      <c r="DU10" s="767"/>
      <c r="DV10" s="768"/>
      <c r="DW10" s="769"/>
      <c r="DX10" s="769"/>
      <c r="DY10" s="769"/>
      <c r="DZ10" s="770"/>
      <c r="EA10" s="242"/>
    </row>
    <row r="11" spans="1:131" s="243" customFormat="1" ht="26.25" customHeight="1" x14ac:dyDescent="0.2">
      <c r="A11" s="249">
        <v>5</v>
      </c>
      <c r="B11" s="739" t="s">
        <v>363</v>
      </c>
      <c r="C11" s="740"/>
      <c r="D11" s="740"/>
      <c r="E11" s="740"/>
      <c r="F11" s="740"/>
      <c r="G11" s="740"/>
      <c r="H11" s="740"/>
      <c r="I11" s="740"/>
      <c r="J11" s="740"/>
      <c r="K11" s="740"/>
      <c r="L11" s="740"/>
      <c r="M11" s="740"/>
      <c r="N11" s="740"/>
      <c r="O11" s="740"/>
      <c r="P11" s="741"/>
      <c r="Q11" s="742">
        <v>2480</v>
      </c>
      <c r="R11" s="743"/>
      <c r="S11" s="743"/>
      <c r="T11" s="743"/>
      <c r="U11" s="743"/>
      <c r="V11" s="743">
        <v>2327</v>
      </c>
      <c r="W11" s="743"/>
      <c r="X11" s="743"/>
      <c r="Y11" s="743"/>
      <c r="Z11" s="743"/>
      <c r="AA11" s="743">
        <v>153</v>
      </c>
      <c r="AB11" s="743"/>
      <c r="AC11" s="743"/>
      <c r="AD11" s="743"/>
      <c r="AE11" s="744"/>
      <c r="AF11" s="745">
        <v>153</v>
      </c>
      <c r="AG11" s="746"/>
      <c r="AH11" s="746"/>
      <c r="AI11" s="746"/>
      <c r="AJ11" s="747"/>
      <c r="AK11" s="748">
        <v>91</v>
      </c>
      <c r="AL11" s="749"/>
      <c r="AM11" s="749"/>
      <c r="AN11" s="749"/>
      <c r="AO11" s="749"/>
      <c r="AP11" s="749" t="s">
        <v>558</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t="s">
        <v>591</v>
      </c>
      <c r="BS11" s="752" t="s">
        <v>571</v>
      </c>
      <c r="BT11" s="753"/>
      <c r="BU11" s="753"/>
      <c r="BV11" s="753"/>
      <c r="BW11" s="753"/>
      <c r="BX11" s="753"/>
      <c r="BY11" s="753"/>
      <c r="BZ11" s="753"/>
      <c r="CA11" s="753"/>
      <c r="CB11" s="753"/>
      <c r="CC11" s="753"/>
      <c r="CD11" s="753"/>
      <c r="CE11" s="753"/>
      <c r="CF11" s="753"/>
      <c r="CG11" s="754"/>
      <c r="CH11" s="765">
        <v>1</v>
      </c>
      <c r="CI11" s="766"/>
      <c r="CJ11" s="766"/>
      <c r="CK11" s="766"/>
      <c r="CL11" s="767"/>
      <c r="CM11" s="765">
        <v>8261</v>
      </c>
      <c r="CN11" s="766"/>
      <c r="CO11" s="766"/>
      <c r="CP11" s="766"/>
      <c r="CQ11" s="767"/>
      <c r="CR11" s="765">
        <v>8236</v>
      </c>
      <c r="CS11" s="766"/>
      <c r="CT11" s="766"/>
      <c r="CU11" s="766"/>
      <c r="CV11" s="767"/>
      <c r="CW11" s="765" t="s">
        <v>592</v>
      </c>
      <c r="CX11" s="766"/>
      <c r="CY11" s="766"/>
      <c r="CZ11" s="766"/>
      <c r="DA11" s="767"/>
      <c r="DB11" s="765">
        <v>1832</v>
      </c>
      <c r="DC11" s="766"/>
      <c r="DD11" s="766"/>
      <c r="DE11" s="766"/>
      <c r="DF11" s="767"/>
      <c r="DG11" s="765" t="s">
        <v>592</v>
      </c>
      <c r="DH11" s="766"/>
      <c r="DI11" s="766"/>
      <c r="DJ11" s="766"/>
      <c r="DK11" s="767"/>
      <c r="DL11" s="765">
        <v>3542</v>
      </c>
      <c r="DM11" s="766"/>
      <c r="DN11" s="766"/>
      <c r="DO11" s="766"/>
      <c r="DP11" s="767"/>
      <c r="DQ11" s="765" t="s">
        <v>593</v>
      </c>
      <c r="DR11" s="766"/>
      <c r="DS11" s="766"/>
      <c r="DT11" s="766"/>
      <c r="DU11" s="767"/>
      <c r="DV11" s="768"/>
      <c r="DW11" s="769"/>
      <c r="DX11" s="769"/>
      <c r="DY11" s="769"/>
      <c r="DZ11" s="770"/>
      <c r="EA11" s="242"/>
    </row>
    <row r="12" spans="1:131" s="243" customFormat="1" ht="26.25" customHeight="1" x14ac:dyDescent="0.2">
      <c r="A12" s="249">
        <v>6</v>
      </c>
      <c r="B12" s="739" t="s">
        <v>364</v>
      </c>
      <c r="C12" s="740"/>
      <c r="D12" s="740"/>
      <c r="E12" s="740"/>
      <c r="F12" s="740"/>
      <c r="G12" s="740"/>
      <c r="H12" s="740"/>
      <c r="I12" s="740"/>
      <c r="J12" s="740"/>
      <c r="K12" s="740"/>
      <c r="L12" s="740"/>
      <c r="M12" s="740"/>
      <c r="N12" s="740"/>
      <c r="O12" s="740"/>
      <c r="P12" s="741"/>
      <c r="Q12" s="742">
        <v>319</v>
      </c>
      <c r="R12" s="743"/>
      <c r="S12" s="743"/>
      <c r="T12" s="743"/>
      <c r="U12" s="743"/>
      <c r="V12" s="743">
        <v>209</v>
      </c>
      <c r="W12" s="743"/>
      <c r="X12" s="743"/>
      <c r="Y12" s="743"/>
      <c r="Z12" s="743"/>
      <c r="AA12" s="743">
        <v>111</v>
      </c>
      <c r="AB12" s="743"/>
      <c r="AC12" s="743"/>
      <c r="AD12" s="743"/>
      <c r="AE12" s="744"/>
      <c r="AF12" s="745">
        <v>111</v>
      </c>
      <c r="AG12" s="746"/>
      <c r="AH12" s="746"/>
      <c r="AI12" s="746"/>
      <c r="AJ12" s="747"/>
      <c r="AK12" s="748" t="s">
        <v>558</v>
      </c>
      <c r="AL12" s="749"/>
      <c r="AM12" s="749"/>
      <c r="AN12" s="749"/>
      <c r="AO12" s="749"/>
      <c r="AP12" s="749" t="s">
        <v>558</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572</v>
      </c>
      <c r="BT12" s="753"/>
      <c r="BU12" s="753"/>
      <c r="BV12" s="753"/>
      <c r="BW12" s="753"/>
      <c r="BX12" s="753"/>
      <c r="BY12" s="753"/>
      <c r="BZ12" s="753"/>
      <c r="CA12" s="753"/>
      <c r="CB12" s="753"/>
      <c r="CC12" s="753"/>
      <c r="CD12" s="753"/>
      <c r="CE12" s="753"/>
      <c r="CF12" s="753"/>
      <c r="CG12" s="754"/>
      <c r="CH12" s="765">
        <v>130</v>
      </c>
      <c r="CI12" s="766"/>
      <c r="CJ12" s="766"/>
      <c r="CK12" s="766"/>
      <c r="CL12" s="767"/>
      <c r="CM12" s="765">
        <v>5082</v>
      </c>
      <c r="CN12" s="766"/>
      <c r="CO12" s="766"/>
      <c r="CP12" s="766"/>
      <c r="CQ12" s="767"/>
      <c r="CR12" s="765">
        <v>20</v>
      </c>
      <c r="CS12" s="766"/>
      <c r="CT12" s="766"/>
      <c r="CU12" s="766"/>
      <c r="CV12" s="767"/>
      <c r="CW12" s="765" t="s">
        <v>592</v>
      </c>
      <c r="CX12" s="766"/>
      <c r="CY12" s="766"/>
      <c r="CZ12" s="766"/>
      <c r="DA12" s="767"/>
      <c r="DB12" s="765">
        <v>126</v>
      </c>
      <c r="DC12" s="766"/>
      <c r="DD12" s="766"/>
      <c r="DE12" s="766"/>
      <c r="DF12" s="767"/>
      <c r="DG12" s="765" t="s">
        <v>593</v>
      </c>
      <c r="DH12" s="766"/>
      <c r="DI12" s="766"/>
      <c r="DJ12" s="766"/>
      <c r="DK12" s="767"/>
      <c r="DL12" s="765" t="s">
        <v>593</v>
      </c>
      <c r="DM12" s="766"/>
      <c r="DN12" s="766"/>
      <c r="DO12" s="766"/>
      <c r="DP12" s="767"/>
      <c r="DQ12" s="765" t="s">
        <v>595</v>
      </c>
      <c r="DR12" s="766"/>
      <c r="DS12" s="766"/>
      <c r="DT12" s="766"/>
      <c r="DU12" s="767"/>
      <c r="DV12" s="768"/>
      <c r="DW12" s="769"/>
      <c r="DX12" s="769"/>
      <c r="DY12" s="769"/>
      <c r="DZ12" s="770"/>
      <c r="EA12" s="242"/>
    </row>
    <row r="13" spans="1:131" s="243" customFormat="1" ht="26.25" customHeight="1" x14ac:dyDescent="0.2">
      <c r="A13" s="249">
        <v>7</v>
      </c>
      <c r="B13" s="739" t="s">
        <v>365</v>
      </c>
      <c r="C13" s="740"/>
      <c r="D13" s="740"/>
      <c r="E13" s="740"/>
      <c r="F13" s="740"/>
      <c r="G13" s="740"/>
      <c r="H13" s="740"/>
      <c r="I13" s="740"/>
      <c r="J13" s="740"/>
      <c r="K13" s="740"/>
      <c r="L13" s="740"/>
      <c r="M13" s="740"/>
      <c r="N13" s="740"/>
      <c r="O13" s="740"/>
      <c r="P13" s="741"/>
      <c r="Q13" s="742">
        <v>5250</v>
      </c>
      <c r="R13" s="743"/>
      <c r="S13" s="743"/>
      <c r="T13" s="743"/>
      <c r="U13" s="743"/>
      <c r="V13" s="743">
        <v>5250</v>
      </c>
      <c r="W13" s="743"/>
      <c r="X13" s="743"/>
      <c r="Y13" s="743"/>
      <c r="Z13" s="743"/>
      <c r="AA13" s="743" t="s">
        <v>559</v>
      </c>
      <c r="AB13" s="743"/>
      <c r="AC13" s="743"/>
      <c r="AD13" s="743"/>
      <c r="AE13" s="744"/>
      <c r="AF13" s="745" t="s">
        <v>128</v>
      </c>
      <c r="AG13" s="746"/>
      <c r="AH13" s="746"/>
      <c r="AI13" s="746"/>
      <c r="AJ13" s="747"/>
      <c r="AK13" s="748">
        <v>71</v>
      </c>
      <c r="AL13" s="749"/>
      <c r="AM13" s="749"/>
      <c r="AN13" s="749"/>
      <c r="AO13" s="749"/>
      <c r="AP13" s="749">
        <v>9193</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573</v>
      </c>
      <c r="BT13" s="753"/>
      <c r="BU13" s="753"/>
      <c r="BV13" s="753"/>
      <c r="BW13" s="753"/>
      <c r="BX13" s="753"/>
      <c r="BY13" s="753"/>
      <c r="BZ13" s="753"/>
      <c r="CA13" s="753"/>
      <c r="CB13" s="753"/>
      <c r="CC13" s="753"/>
      <c r="CD13" s="753"/>
      <c r="CE13" s="753"/>
      <c r="CF13" s="753"/>
      <c r="CG13" s="754"/>
      <c r="CH13" s="765">
        <v>-32</v>
      </c>
      <c r="CI13" s="766"/>
      <c r="CJ13" s="766"/>
      <c r="CK13" s="766"/>
      <c r="CL13" s="767"/>
      <c r="CM13" s="765">
        <v>321</v>
      </c>
      <c r="CN13" s="766"/>
      <c r="CO13" s="766"/>
      <c r="CP13" s="766"/>
      <c r="CQ13" s="767"/>
      <c r="CR13" s="765">
        <v>6</v>
      </c>
      <c r="CS13" s="766"/>
      <c r="CT13" s="766"/>
      <c r="CU13" s="766"/>
      <c r="CV13" s="767"/>
      <c r="CW13" s="765">
        <v>23</v>
      </c>
      <c r="CX13" s="766"/>
      <c r="CY13" s="766"/>
      <c r="CZ13" s="766"/>
      <c r="DA13" s="767"/>
      <c r="DB13" s="765" t="s">
        <v>596</v>
      </c>
      <c r="DC13" s="766"/>
      <c r="DD13" s="766"/>
      <c r="DE13" s="766"/>
      <c r="DF13" s="767"/>
      <c r="DG13" s="765" t="s">
        <v>593</v>
      </c>
      <c r="DH13" s="766"/>
      <c r="DI13" s="766"/>
      <c r="DJ13" s="766"/>
      <c r="DK13" s="767"/>
      <c r="DL13" s="765" t="s">
        <v>593</v>
      </c>
      <c r="DM13" s="766"/>
      <c r="DN13" s="766"/>
      <c r="DO13" s="766"/>
      <c r="DP13" s="767"/>
      <c r="DQ13" s="765" t="s">
        <v>593</v>
      </c>
      <c r="DR13" s="766"/>
      <c r="DS13" s="766"/>
      <c r="DT13" s="766"/>
      <c r="DU13" s="767"/>
      <c r="DV13" s="768"/>
      <c r="DW13" s="769"/>
      <c r="DX13" s="769"/>
      <c r="DY13" s="769"/>
      <c r="DZ13" s="770"/>
      <c r="EA13" s="242"/>
    </row>
    <row r="14" spans="1:131" s="243" customFormat="1" ht="26.25" customHeight="1" x14ac:dyDescent="0.2">
      <c r="A14" s="249">
        <v>8</v>
      </c>
      <c r="B14" s="739" t="s">
        <v>366</v>
      </c>
      <c r="C14" s="740"/>
      <c r="D14" s="740"/>
      <c r="E14" s="740"/>
      <c r="F14" s="740"/>
      <c r="G14" s="740"/>
      <c r="H14" s="740"/>
      <c r="I14" s="740"/>
      <c r="J14" s="740"/>
      <c r="K14" s="740"/>
      <c r="L14" s="740"/>
      <c r="M14" s="740"/>
      <c r="N14" s="740"/>
      <c r="O14" s="740"/>
      <c r="P14" s="741"/>
      <c r="Q14" s="742">
        <v>679</v>
      </c>
      <c r="R14" s="743"/>
      <c r="S14" s="743"/>
      <c r="T14" s="743"/>
      <c r="U14" s="743"/>
      <c r="V14" s="743">
        <v>155</v>
      </c>
      <c r="W14" s="743"/>
      <c r="X14" s="743"/>
      <c r="Y14" s="743"/>
      <c r="Z14" s="743"/>
      <c r="AA14" s="743">
        <v>524</v>
      </c>
      <c r="AB14" s="743"/>
      <c r="AC14" s="743"/>
      <c r="AD14" s="743"/>
      <c r="AE14" s="744"/>
      <c r="AF14" s="745" t="s">
        <v>367</v>
      </c>
      <c r="AG14" s="746"/>
      <c r="AH14" s="746"/>
      <c r="AI14" s="746"/>
      <c r="AJ14" s="747"/>
      <c r="AK14" s="748">
        <v>13</v>
      </c>
      <c r="AL14" s="749"/>
      <c r="AM14" s="749"/>
      <c r="AN14" s="749"/>
      <c r="AO14" s="749"/>
      <c r="AP14" s="749" t="s">
        <v>558</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t="s">
        <v>591</v>
      </c>
      <c r="BS14" s="752" t="s">
        <v>574</v>
      </c>
      <c r="BT14" s="753"/>
      <c r="BU14" s="753"/>
      <c r="BV14" s="753"/>
      <c r="BW14" s="753"/>
      <c r="BX14" s="753"/>
      <c r="BY14" s="753"/>
      <c r="BZ14" s="753"/>
      <c r="CA14" s="753"/>
      <c r="CB14" s="753"/>
      <c r="CC14" s="753"/>
      <c r="CD14" s="753"/>
      <c r="CE14" s="753"/>
      <c r="CF14" s="753"/>
      <c r="CG14" s="754"/>
      <c r="CH14" s="765">
        <v>-20</v>
      </c>
      <c r="CI14" s="766"/>
      <c r="CJ14" s="766"/>
      <c r="CK14" s="766"/>
      <c r="CL14" s="767"/>
      <c r="CM14" s="765">
        <v>6957</v>
      </c>
      <c r="CN14" s="766"/>
      <c r="CO14" s="766"/>
      <c r="CP14" s="766"/>
      <c r="CQ14" s="767"/>
      <c r="CR14" s="765">
        <v>10</v>
      </c>
      <c r="CS14" s="766"/>
      <c r="CT14" s="766"/>
      <c r="CU14" s="766"/>
      <c r="CV14" s="767"/>
      <c r="CW14" s="765">
        <v>490</v>
      </c>
      <c r="CX14" s="766"/>
      <c r="CY14" s="766"/>
      <c r="CZ14" s="766"/>
      <c r="DA14" s="767"/>
      <c r="DB14" s="765">
        <v>2500</v>
      </c>
      <c r="DC14" s="766"/>
      <c r="DD14" s="766"/>
      <c r="DE14" s="766"/>
      <c r="DF14" s="767"/>
      <c r="DG14" s="765" t="s">
        <v>597</v>
      </c>
      <c r="DH14" s="766"/>
      <c r="DI14" s="766"/>
      <c r="DJ14" s="766"/>
      <c r="DK14" s="767"/>
      <c r="DL14" s="765" t="s">
        <v>592</v>
      </c>
      <c r="DM14" s="766"/>
      <c r="DN14" s="766"/>
      <c r="DO14" s="766"/>
      <c r="DP14" s="767"/>
      <c r="DQ14" s="765">
        <v>250</v>
      </c>
      <c r="DR14" s="766"/>
      <c r="DS14" s="766"/>
      <c r="DT14" s="766"/>
      <c r="DU14" s="767"/>
      <c r="DV14" s="768"/>
      <c r="DW14" s="769"/>
      <c r="DX14" s="769"/>
      <c r="DY14" s="769"/>
      <c r="DZ14" s="770"/>
      <c r="EA14" s="242"/>
    </row>
    <row r="15" spans="1:131" s="243" customFormat="1" ht="26.25" customHeight="1" x14ac:dyDescent="0.2">
      <c r="A15" s="249">
        <v>9</v>
      </c>
      <c r="B15" s="739" t="s">
        <v>368</v>
      </c>
      <c r="C15" s="740"/>
      <c r="D15" s="740"/>
      <c r="E15" s="740"/>
      <c r="F15" s="740"/>
      <c r="G15" s="740"/>
      <c r="H15" s="740"/>
      <c r="I15" s="740"/>
      <c r="J15" s="740"/>
      <c r="K15" s="740"/>
      <c r="L15" s="740"/>
      <c r="M15" s="740"/>
      <c r="N15" s="740"/>
      <c r="O15" s="740"/>
      <c r="P15" s="741"/>
      <c r="Q15" s="742">
        <v>5598</v>
      </c>
      <c r="R15" s="743"/>
      <c r="S15" s="743"/>
      <c r="T15" s="743"/>
      <c r="U15" s="743"/>
      <c r="V15" s="743">
        <v>563</v>
      </c>
      <c r="W15" s="743"/>
      <c r="X15" s="743"/>
      <c r="Y15" s="743"/>
      <c r="Z15" s="743"/>
      <c r="AA15" s="743">
        <v>5035</v>
      </c>
      <c r="AB15" s="743"/>
      <c r="AC15" s="743"/>
      <c r="AD15" s="743"/>
      <c r="AE15" s="744"/>
      <c r="AF15" s="745" t="s">
        <v>128</v>
      </c>
      <c r="AG15" s="746"/>
      <c r="AH15" s="746"/>
      <c r="AI15" s="746"/>
      <c r="AJ15" s="747"/>
      <c r="AK15" s="748">
        <v>8</v>
      </c>
      <c r="AL15" s="749"/>
      <c r="AM15" s="749"/>
      <c r="AN15" s="749"/>
      <c r="AO15" s="749"/>
      <c r="AP15" s="749">
        <v>12110</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575</v>
      </c>
      <c r="BT15" s="753"/>
      <c r="BU15" s="753"/>
      <c r="BV15" s="753"/>
      <c r="BW15" s="753"/>
      <c r="BX15" s="753"/>
      <c r="BY15" s="753"/>
      <c r="BZ15" s="753"/>
      <c r="CA15" s="753"/>
      <c r="CB15" s="753"/>
      <c r="CC15" s="753"/>
      <c r="CD15" s="753"/>
      <c r="CE15" s="753"/>
      <c r="CF15" s="753"/>
      <c r="CG15" s="754"/>
      <c r="CH15" s="765">
        <v>9</v>
      </c>
      <c r="CI15" s="766"/>
      <c r="CJ15" s="766"/>
      <c r="CK15" s="766"/>
      <c r="CL15" s="767"/>
      <c r="CM15" s="765">
        <v>2296</v>
      </c>
      <c r="CN15" s="766"/>
      <c r="CO15" s="766"/>
      <c r="CP15" s="766"/>
      <c r="CQ15" s="767"/>
      <c r="CR15" s="765">
        <v>1000</v>
      </c>
      <c r="CS15" s="766"/>
      <c r="CT15" s="766"/>
      <c r="CU15" s="766"/>
      <c r="CV15" s="767"/>
      <c r="CW15" s="765" t="s">
        <v>593</v>
      </c>
      <c r="CX15" s="766"/>
      <c r="CY15" s="766"/>
      <c r="CZ15" s="766"/>
      <c r="DA15" s="767"/>
      <c r="DB15" s="765" t="s">
        <v>593</v>
      </c>
      <c r="DC15" s="766"/>
      <c r="DD15" s="766"/>
      <c r="DE15" s="766"/>
      <c r="DF15" s="767"/>
      <c r="DG15" s="765" t="s">
        <v>593</v>
      </c>
      <c r="DH15" s="766"/>
      <c r="DI15" s="766"/>
      <c r="DJ15" s="766"/>
      <c r="DK15" s="767"/>
      <c r="DL15" s="765" t="s">
        <v>593</v>
      </c>
      <c r="DM15" s="766"/>
      <c r="DN15" s="766"/>
      <c r="DO15" s="766"/>
      <c r="DP15" s="767"/>
      <c r="DQ15" s="765" t="s">
        <v>594</v>
      </c>
      <c r="DR15" s="766"/>
      <c r="DS15" s="766"/>
      <c r="DT15" s="766"/>
      <c r="DU15" s="767"/>
      <c r="DV15" s="768"/>
      <c r="DW15" s="769"/>
      <c r="DX15" s="769"/>
      <c r="DY15" s="769"/>
      <c r="DZ15" s="770"/>
      <c r="EA15" s="242"/>
    </row>
    <row r="16" spans="1:131" s="243" customFormat="1" ht="26.25" customHeight="1" x14ac:dyDescent="0.2">
      <c r="A16" s="249">
        <v>10</v>
      </c>
      <c r="B16" s="739" t="s">
        <v>369</v>
      </c>
      <c r="C16" s="740"/>
      <c r="D16" s="740"/>
      <c r="E16" s="740"/>
      <c r="F16" s="740"/>
      <c r="G16" s="740"/>
      <c r="H16" s="740"/>
      <c r="I16" s="740"/>
      <c r="J16" s="740"/>
      <c r="K16" s="740"/>
      <c r="L16" s="740"/>
      <c r="M16" s="740"/>
      <c r="N16" s="740"/>
      <c r="O16" s="740"/>
      <c r="P16" s="741"/>
      <c r="Q16" s="742">
        <v>342</v>
      </c>
      <c r="R16" s="743"/>
      <c r="S16" s="743"/>
      <c r="T16" s="743"/>
      <c r="U16" s="743"/>
      <c r="V16" s="743">
        <v>41</v>
      </c>
      <c r="W16" s="743"/>
      <c r="X16" s="743"/>
      <c r="Y16" s="743"/>
      <c r="Z16" s="743"/>
      <c r="AA16" s="743">
        <v>301</v>
      </c>
      <c r="AB16" s="743"/>
      <c r="AC16" s="743"/>
      <c r="AD16" s="743"/>
      <c r="AE16" s="744"/>
      <c r="AF16" s="745" t="s">
        <v>128</v>
      </c>
      <c r="AG16" s="746"/>
      <c r="AH16" s="746"/>
      <c r="AI16" s="746"/>
      <c r="AJ16" s="747"/>
      <c r="AK16" s="748" t="s">
        <v>558</v>
      </c>
      <c r="AL16" s="749"/>
      <c r="AM16" s="749"/>
      <c r="AN16" s="749"/>
      <c r="AO16" s="749"/>
      <c r="AP16" s="749" t="s">
        <v>558</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576</v>
      </c>
      <c r="BT16" s="753"/>
      <c r="BU16" s="753"/>
      <c r="BV16" s="753"/>
      <c r="BW16" s="753"/>
      <c r="BX16" s="753"/>
      <c r="BY16" s="753"/>
      <c r="BZ16" s="753"/>
      <c r="CA16" s="753"/>
      <c r="CB16" s="753"/>
      <c r="CC16" s="753"/>
      <c r="CD16" s="753"/>
      <c r="CE16" s="753"/>
      <c r="CF16" s="753"/>
      <c r="CG16" s="754"/>
      <c r="CH16" s="765">
        <v>55</v>
      </c>
      <c r="CI16" s="766"/>
      <c r="CJ16" s="766"/>
      <c r="CK16" s="766"/>
      <c r="CL16" s="767"/>
      <c r="CM16" s="765">
        <v>1118</v>
      </c>
      <c r="CN16" s="766"/>
      <c r="CO16" s="766"/>
      <c r="CP16" s="766"/>
      <c r="CQ16" s="767"/>
      <c r="CR16" s="765">
        <v>165</v>
      </c>
      <c r="CS16" s="766"/>
      <c r="CT16" s="766"/>
      <c r="CU16" s="766"/>
      <c r="CV16" s="767"/>
      <c r="CW16" s="765" t="s">
        <v>593</v>
      </c>
      <c r="CX16" s="766"/>
      <c r="CY16" s="766"/>
      <c r="CZ16" s="766"/>
      <c r="DA16" s="767"/>
      <c r="DB16" s="765" t="s">
        <v>592</v>
      </c>
      <c r="DC16" s="766"/>
      <c r="DD16" s="766"/>
      <c r="DE16" s="766"/>
      <c r="DF16" s="767"/>
      <c r="DG16" s="765" t="s">
        <v>592</v>
      </c>
      <c r="DH16" s="766"/>
      <c r="DI16" s="766"/>
      <c r="DJ16" s="766"/>
      <c r="DK16" s="767"/>
      <c r="DL16" s="765" t="s">
        <v>593</v>
      </c>
      <c r="DM16" s="766"/>
      <c r="DN16" s="766"/>
      <c r="DO16" s="766"/>
      <c r="DP16" s="767"/>
      <c r="DQ16" s="765" t="s">
        <v>593</v>
      </c>
      <c r="DR16" s="766"/>
      <c r="DS16" s="766"/>
      <c r="DT16" s="766"/>
      <c r="DU16" s="767"/>
      <c r="DV16" s="768"/>
      <c r="DW16" s="769"/>
      <c r="DX16" s="769"/>
      <c r="DY16" s="769"/>
      <c r="DZ16" s="770"/>
      <c r="EA16" s="242"/>
    </row>
    <row r="17" spans="1:131" s="243" customFormat="1" ht="26.25" customHeight="1" x14ac:dyDescent="0.2">
      <c r="A17" s="249">
        <v>11</v>
      </c>
      <c r="B17" s="739" t="s">
        <v>370</v>
      </c>
      <c r="C17" s="740"/>
      <c r="D17" s="740"/>
      <c r="E17" s="740"/>
      <c r="F17" s="740"/>
      <c r="G17" s="740"/>
      <c r="H17" s="740"/>
      <c r="I17" s="740"/>
      <c r="J17" s="740"/>
      <c r="K17" s="740"/>
      <c r="L17" s="740"/>
      <c r="M17" s="740"/>
      <c r="N17" s="740"/>
      <c r="O17" s="740"/>
      <c r="P17" s="741"/>
      <c r="Q17" s="742">
        <v>302</v>
      </c>
      <c r="R17" s="743"/>
      <c r="S17" s="743"/>
      <c r="T17" s="743"/>
      <c r="U17" s="743"/>
      <c r="V17" s="743">
        <v>17</v>
      </c>
      <c r="W17" s="743"/>
      <c r="X17" s="743"/>
      <c r="Y17" s="743"/>
      <c r="Z17" s="743"/>
      <c r="AA17" s="743">
        <v>285</v>
      </c>
      <c r="AB17" s="743"/>
      <c r="AC17" s="743"/>
      <c r="AD17" s="743"/>
      <c r="AE17" s="744"/>
      <c r="AF17" s="745" t="s">
        <v>371</v>
      </c>
      <c r="AG17" s="746"/>
      <c r="AH17" s="746"/>
      <c r="AI17" s="746"/>
      <c r="AJ17" s="747"/>
      <c r="AK17" s="748">
        <v>1</v>
      </c>
      <c r="AL17" s="749"/>
      <c r="AM17" s="749"/>
      <c r="AN17" s="749"/>
      <c r="AO17" s="749"/>
      <c r="AP17" s="749" t="s">
        <v>560</v>
      </c>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577</v>
      </c>
      <c r="BT17" s="753"/>
      <c r="BU17" s="753"/>
      <c r="BV17" s="753"/>
      <c r="BW17" s="753"/>
      <c r="BX17" s="753"/>
      <c r="BY17" s="753"/>
      <c r="BZ17" s="753"/>
      <c r="CA17" s="753"/>
      <c r="CB17" s="753"/>
      <c r="CC17" s="753"/>
      <c r="CD17" s="753"/>
      <c r="CE17" s="753"/>
      <c r="CF17" s="753"/>
      <c r="CG17" s="754"/>
      <c r="CH17" s="765">
        <v>-4</v>
      </c>
      <c r="CI17" s="766"/>
      <c r="CJ17" s="766"/>
      <c r="CK17" s="766"/>
      <c r="CL17" s="767"/>
      <c r="CM17" s="765">
        <v>57</v>
      </c>
      <c r="CN17" s="766"/>
      <c r="CO17" s="766"/>
      <c r="CP17" s="766"/>
      <c r="CQ17" s="767"/>
      <c r="CR17" s="765">
        <v>27</v>
      </c>
      <c r="CS17" s="766"/>
      <c r="CT17" s="766"/>
      <c r="CU17" s="766"/>
      <c r="CV17" s="767"/>
      <c r="CW17" s="765" t="s">
        <v>598</v>
      </c>
      <c r="CX17" s="766"/>
      <c r="CY17" s="766"/>
      <c r="CZ17" s="766"/>
      <c r="DA17" s="767"/>
      <c r="DB17" s="765" t="s">
        <v>593</v>
      </c>
      <c r="DC17" s="766"/>
      <c r="DD17" s="766"/>
      <c r="DE17" s="766"/>
      <c r="DF17" s="767"/>
      <c r="DG17" s="765" t="s">
        <v>593</v>
      </c>
      <c r="DH17" s="766"/>
      <c r="DI17" s="766"/>
      <c r="DJ17" s="766"/>
      <c r="DK17" s="767"/>
      <c r="DL17" s="765" t="s">
        <v>593</v>
      </c>
      <c r="DM17" s="766"/>
      <c r="DN17" s="766"/>
      <c r="DO17" s="766"/>
      <c r="DP17" s="767"/>
      <c r="DQ17" s="765" t="s">
        <v>599</v>
      </c>
      <c r="DR17" s="766"/>
      <c r="DS17" s="766"/>
      <c r="DT17" s="766"/>
      <c r="DU17" s="767"/>
      <c r="DV17" s="768"/>
      <c r="DW17" s="769"/>
      <c r="DX17" s="769"/>
      <c r="DY17" s="769"/>
      <c r="DZ17" s="770"/>
      <c r="EA17" s="242"/>
    </row>
    <row r="18" spans="1:131" s="243" customFormat="1" ht="26.25" customHeight="1" x14ac:dyDescent="0.2">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578</v>
      </c>
      <c r="BT18" s="753"/>
      <c r="BU18" s="753"/>
      <c r="BV18" s="753"/>
      <c r="BW18" s="753"/>
      <c r="BX18" s="753"/>
      <c r="BY18" s="753"/>
      <c r="BZ18" s="753"/>
      <c r="CA18" s="753"/>
      <c r="CB18" s="753"/>
      <c r="CC18" s="753"/>
      <c r="CD18" s="753"/>
      <c r="CE18" s="753"/>
      <c r="CF18" s="753"/>
      <c r="CG18" s="754"/>
      <c r="CH18" s="765">
        <v>131</v>
      </c>
      <c r="CI18" s="766"/>
      <c r="CJ18" s="766"/>
      <c r="CK18" s="766"/>
      <c r="CL18" s="767"/>
      <c r="CM18" s="765">
        <v>2735</v>
      </c>
      <c r="CN18" s="766"/>
      <c r="CO18" s="766"/>
      <c r="CP18" s="766"/>
      <c r="CQ18" s="767"/>
      <c r="CR18" s="765">
        <v>1995</v>
      </c>
      <c r="CS18" s="766"/>
      <c r="CT18" s="766"/>
      <c r="CU18" s="766"/>
      <c r="CV18" s="767"/>
      <c r="CW18" s="765" t="s">
        <v>593</v>
      </c>
      <c r="CX18" s="766"/>
      <c r="CY18" s="766"/>
      <c r="CZ18" s="766"/>
      <c r="DA18" s="767"/>
      <c r="DB18" s="765" t="s">
        <v>593</v>
      </c>
      <c r="DC18" s="766"/>
      <c r="DD18" s="766"/>
      <c r="DE18" s="766"/>
      <c r="DF18" s="767"/>
      <c r="DG18" s="765" t="s">
        <v>593</v>
      </c>
      <c r="DH18" s="766"/>
      <c r="DI18" s="766"/>
      <c r="DJ18" s="766"/>
      <c r="DK18" s="767"/>
      <c r="DL18" s="765" t="s">
        <v>593</v>
      </c>
      <c r="DM18" s="766"/>
      <c r="DN18" s="766"/>
      <c r="DO18" s="766"/>
      <c r="DP18" s="767"/>
      <c r="DQ18" s="765" t="s">
        <v>593</v>
      </c>
      <c r="DR18" s="766"/>
      <c r="DS18" s="766"/>
      <c r="DT18" s="766"/>
      <c r="DU18" s="767"/>
      <c r="DV18" s="768"/>
      <c r="DW18" s="769"/>
      <c r="DX18" s="769"/>
      <c r="DY18" s="769"/>
      <c r="DZ18" s="770"/>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579</v>
      </c>
      <c r="BT19" s="753"/>
      <c r="BU19" s="753"/>
      <c r="BV19" s="753"/>
      <c r="BW19" s="753"/>
      <c r="BX19" s="753"/>
      <c r="BY19" s="753"/>
      <c r="BZ19" s="753"/>
      <c r="CA19" s="753"/>
      <c r="CB19" s="753"/>
      <c r="CC19" s="753"/>
      <c r="CD19" s="753"/>
      <c r="CE19" s="753"/>
      <c r="CF19" s="753"/>
      <c r="CG19" s="754"/>
      <c r="CH19" s="765" t="s">
        <v>593</v>
      </c>
      <c r="CI19" s="766"/>
      <c r="CJ19" s="766"/>
      <c r="CK19" s="766"/>
      <c r="CL19" s="767"/>
      <c r="CM19" s="765">
        <v>11</v>
      </c>
      <c r="CN19" s="766"/>
      <c r="CO19" s="766"/>
      <c r="CP19" s="766"/>
      <c r="CQ19" s="767"/>
      <c r="CR19" s="765">
        <v>2</v>
      </c>
      <c r="CS19" s="766"/>
      <c r="CT19" s="766"/>
      <c r="CU19" s="766"/>
      <c r="CV19" s="767"/>
      <c r="CW19" s="765">
        <v>20</v>
      </c>
      <c r="CX19" s="766"/>
      <c r="CY19" s="766"/>
      <c r="CZ19" s="766"/>
      <c r="DA19" s="767"/>
      <c r="DB19" s="765" t="s">
        <v>592</v>
      </c>
      <c r="DC19" s="766"/>
      <c r="DD19" s="766"/>
      <c r="DE19" s="766"/>
      <c r="DF19" s="767"/>
      <c r="DG19" s="765" t="s">
        <v>593</v>
      </c>
      <c r="DH19" s="766"/>
      <c r="DI19" s="766"/>
      <c r="DJ19" s="766"/>
      <c r="DK19" s="767"/>
      <c r="DL19" s="765" t="s">
        <v>592</v>
      </c>
      <c r="DM19" s="766"/>
      <c r="DN19" s="766"/>
      <c r="DO19" s="766"/>
      <c r="DP19" s="767"/>
      <c r="DQ19" s="765" t="s">
        <v>593</v>
      </c>
      <c r="DR19" s="766"/>
      <c r="DS19" s="766"/>
      <c r="DT19" s="766"/>
      <c r="DU19" s="767"/>
      <c r="DV19" s="768"/>
      <c r="DW19" s="769"/>
      <c r="DX19" s="769"/>
      <c r="DY19" s="769"/>
      <c r="DZ19" s="770"/>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580</v>
      </c>
      <c r="BT20" s="753"/>
      <c r="BU20" s="753"/>
      <c r="BV20" s="753"/>
      <c r="BW20" s="753"/>
      <c r="BX20" s="753"/>
      <c r="BY20" s="753"/>
      <c r="BZ20" s="753"/>
      <c r="CA20" s="753"/>
      <c r="CB20" s="753"/>
      <c r="CC20" s="753"/>
      <c r="CD20" s="753"/>
      <c r="CE20" s="753"/>
      <c r="CF20" s="753"/>
      <c r="CG20" s="754"/>
      <c r="CH20" s="765">
        <v>-1</v>
      </c>
      <c r="CI20" s="766"/>
      <c r="CJ20" s="766"/>
      <c r="CK20" s="766"/>
      <c r="CL20" s="767"/>
      <c r="CM20" s="765">
        <v>106</v>
      </c>
      <c r="CN20" s="766"/>
      <c r="CO20" s="766"/>
      <c r="CP20" s="766"/>
      <c r="CQ20" s="767"/>
      <c r="CR20" s="765">
        <v>185</v>
      </c>
      <c r="CS20" s="766"/>
      <c r="CT20" s="766"/>
      <c r="CU20" s="766"/>
      <c r="CV20" s="767"/>
      <c r="CW20" s="765" t="s">
        <v>593</v>
      </c>
      <c r="CX20" s="766"/>
      <c r="CY20" s="766"/>
      <c r="CZ20" s="766"/>
      <c r="DA20" s="767"/>
      <c r="DB20" s="765" t="s">
        <v>593</v>
      </c>
      <c r="DC20" s="766"/>
      <c r="DD20" s="766"/>
      <c r="DE20" s="766"/>
      <c r="DF20" s="767"/>
      <c r="DG20" s="765" t="s">
        <v>593</v>
      </c>
      <c r="DH20" s="766"/>
      <c r="DI20" s="766"/>
      <c r="DJ20" s="766"/>
      <c r="DK20" s="767"/>
      <c r="DL20" s="765" t="s">
        <v>593</v>
      </c>
      <c r="DM20" s="766"/>
      <c r="DN20" s="766"/>
      <c r="DO20" s="766"/>
      <c r="DP20" s="767"/>
      <c r="DQ20" s="765" t="s">
        <v>592</v>
      </c>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581</v>
      </c>
      <c r="BT21" s="753"/>
      <c r="BU21" s="753"/>
      <c r="BV21" s="753"/>
      <c r="BW21" s="753"/>
      <c r="BX21" s="753"/>
      <c r="BY21" s="753"/>
      <c r="BZ21" s="753"/>
      <c r="CA21" s="753"/>
      <c r="CB21" s="753"/>
      <c r="CC21" s="753"/>
      <c r="CD21" s="753"/>
      <c r="CE21" s="753"/>
      <c r="CF21" s="753"/>
      <c r="CG21" s="754"/>
      <c r="CH21" s="765">
        <v>1</v>
      </c>
      <c r="CI21" s="766"/>
      <c r="CJ21" s="766"/>
      <c r="CK21" s="766"/>
      <c r="CL21" s="767"/>
      <c r="CM21" s="765">
        <v>1708</v>
      </c>
      <c r="CN21" s="766"/>
      <c r="CO21" s="766"/>
      <c r="CP21" s="766"/>
      <c r="CQ21" s="767"/>
      <c r="CR21" s="765">
        <v>500</v>
      </c>
      <c r="CS21" s="766"/>
      <c r="CT21" s="766"/>
      <c r="CU21" s="766"/>
      <c r="CV21" s="767"/>
      <c r="CW21" s="765" t="s">
        <v>593</v>
      </c>
      <c r="CX21" s="766"/>
      <c r="CY21" s="766"/>
      <c r="CZ21" s="766"/>
      <c r="DA21" s="767"/>
      <c r="DB21" s="765" t="s">
        <v>593</v>
      </c>
      <c r="DC21" s="766"/>
      <c r="DD21" s="766"/>
      <c r="DE21" s="766"/>
      <c r="DF21" s="767"/>
      <c r="DG21" s="765" t="s">
        <v>593</v>
      </c>
      <c r="DH21" s="766"/>
      <c r="DI21" s="766"/>
      <c r="DJ21" s="766"/>
      <c r="DK21" s="767"/>
      <c r="DL21" s="765" t="s">
        <v>594</v>
      </c>
      <c r="DM21" s="766"/>
      <c r="DN21" s="766"/>
      <c r="DO21" s="766"/>
      <c r="DP21" s="767"/>
      <c r="DQ21" s="765" t="s">
        <v>593</v>
      </c>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372</v>
      </c>
      <c r="BA22" s="796"/>
      <c r="BB22" s="796"/>
      <c r="BC22" s="796"/>
      <c r="BD22" s="797"/>
      <c r="BE22" s="241"/>
      <c r="BF22" s="241"/>
      <c r="BG22" s="241"/>
      <c r="BH22" s="241"/>
      <c r="BI22" s="241"/>
      <c r="BJ22" s="241"/>
      <c r="BK22" s="241"/>
      <c r="BL22" s="241"/>
      <c r="BM22" s="241"/>
      <c r="BN22" s="241"/>
      <c r="BO22" s="241"/>
      <c r="BP22" s="241"/>
      <c r="BQ22" s="250">
        <v>16</v>
      </c>
      <c r="BR22" s="251"/>
      <c r="BS22" s="752" t="s">
        <v>582</v>
      </c>
      <c r="BT22" s="753"/>
      <c r="BU22" s="753"/>
      <c r="BV22" s="753"/>
      <c r="BW22" s="753"/>
      <c r="BX22" s="753"/>
      <c r="BY22" s="753"/>
      <c r="BZ22" s="753"/>
      <c r="CA22" s="753"/>
      <c r="CB22" s="753"/>
      <c r="CC22" s="753"/>
      <c r="CD22" s="753"/>
      <c r="CE22" s="753"/>
      <c r="CF22" s="753"/>
      <c r="CG22" s="754"/>
      <c r="CH22" s="765">
        <v>-41</v>
      </c>
      <c r="CI22" s="766"/>
      <c r="CJ22" s="766"/>
      <c r="CK22" s="766"/>
      <c r="CL22" s="767"/>
      <c r="CM22" s="765">
        <v>816</v>
      </c>
      <c r="CN22" s="766"/>
      <c r="CO22" s="766"/>
      <c r="CP22" s="766"/>
      <c r="CQ22" s="767"/>
      <c r="CR22" s="765">
        <v>270</v>
      </c>
      <c r="CS22" s="766"/>
      <c r="CT22" s="766"/>
      <c r="CU22" s="766"/>
      <c r="CV22" s="767"/>
      <c r="CW22" s="765">
        <v>9</v>
      </c>
      <c r="CX22" s="766"/>
      <c r="CY22" s="766"/>
      <c r="CZ22" s="766"/>
      <c r="DA22" s="767"/>
      <c r="DB22" s="765" t="s">
        <v>593</v>
      </c>
      <c r="DC22" s="766"/>
      <c r="DD22" s="766"/>
      <c r="DE22" s="766"/>
      <c r="DF22" s="767"/>
      <c r="DG22" s="765" t="s">
        <v>593</v>
      </c>
      <c r="DH22" s="766"/>
      <c r="DI22" s="766"/>
      <c r="DJ22" s="766"/>
      <c r="DK22" s="767"/>
      <c r="DL22" s="765" t="s">
        <v>593</v>
      </c>
      <c r="DM22" s="766"/>
      <c r="DN22" s="766"/>
      <c r="DO22" s="766"/>
      <c r="DP22" s="767"/>
      <c r="DQ22" s="765" t="s">
        <v>593</v>
      </c>
      <c r="DR22" s="766"/>
      <c r="DS22" s="766"/>
      <c r="DT22" s="766"/>
      <c r="DU22" s="767"/>
      <c r="DV22" s="768"/>
      <c r="DW22" s="769"/>
      <c r="DX22" s="769"/>
      <c r="DY22" s="769"/>
      <c r="DZ22" s="770"/>
      <c r="EA22" s="242"/>
    </row>
    <row r="23" spans="1:131" s="243" customFormat="1" ht="26.25" customHeight="1" thickBot="1" x14ac:dyDescent="0.25">
      <c r="A23" s="252" t="s">
        <v>373</v>
      </c>
      <c r="B23" s="780" t="s">
        <v>374</v>
      </c>
      <c r="C23" s="781"/>
      <c r="D23" s="781"/>
      <c r="E23" s="781"/>
      <c r="F23" s="781"/>
      <c r="G23" s="781"/>
      <c r="H23" s="781"/>
      <c r="I23" s="781"/>
      <c r="J23" s="781"/>
      <c r="K23" s="781"/>
      <c r="L23" s="781"/>
      <c r="M23" s="781"/>
      <c r="N23" s="781"/>
      <c r="O23" s="781"/>
      <c r="P23" s="782"/>
      <c r="Q23" s="783">
        <v>664102</v>
      </c>
      <c r="R23" s="784"/>
      <c r="S23" s="784"/>
      <c r="T23" s="784"/>
      <c r="U23" s="784"/>
      <c r="V23" s="784">
        <v>645938</v>
      </c>
      <c r="W23" s="784"/>
      <c r="X23" s="784"/>
      <c r="Y23" s="784"/>
      <c r="Z23" s="784"/>
      <c r="AA23" s="784">
        <v>18164</v>
      </c>
      <c r="AB23" s="784"/>
      <c r="AC23" s="784"/>
      <c r="AD23" s="784"/>
      <c r="AE23" s="785"/>
      <c r="AF23" s="786">
        <v>2651</v>
      </c>
      <c r="AG23" s="784"/>
      <c r="AH23" s="784"/>
      <c r="AI23" s="784"/>
      <c r="AJ23" s="787"/>
      <c r="AK23" s="788"/>
      <c r="AL23" s="789"/>
      <c r="AM23" s="789"/>
      <c r="AN23" s="789"/>
      <c r="AO23" s="789"/>
      <c r="AP23" s="784">
        <v>1129441</v>
      </c>
      <c r="AQ23" s="784"/>
      <c r="AR23" s="784"/>
      <c r="AS23" s="784"/>
      <c r="AT23" s="784"/>
      <c r="AU23" s="790"/>
      <c r="AV23" s="790"/>
      <c r="AW23" s="790"/>
      <c r="AX23" s="790"/>
      <c r="AY23" s="791"/>
      <c r="AZ23" s="799" t="s">
        <v>128</v>
      </c>
      <c r="BA23" s="800"/>
      <c r="BB23" s="800"/>
      <c r="BC23" s="800"/>
      <c r="BD23" s="801"/>
      <c r="BE23" s="241"/>
      <c r="BF23" s="241"/>
      <c r="BG23" s="241"/>
      <c r="BH23" s="241"/>
      <c r="BI23" s="241"/>
      <c r="BJ23" s="241"/>
      <c r="BK23" s="241"/>
      <c r="BL23" s="241"/>
      <c r="BM23" s="241"/>
      <c r="BN23" s="241"/>
      <c r="BO23" s="241"/>
      <c r="BP23" s="241"/>
      <c r="BQ23" s="250">
        <v>17</v>
      </c>
      <c r="BR23" s="251"/>
      <c r="BS23" s="752" t="s">
        <v>583</v>
      </c>
      <c r="BT23" s="753"/>
      <c r="BU23" s="753"/>
      <c r="BV23" s="753"/>
      <c r="BW23" s="753"/>
      <c r="BX23" s="753"/>
      <c r="BY23" s="753"/>
      <c r="BZ23" s="753"/>
      <c r="CA23" s="753"/>
      <c r="CB23" s="753"/>
      <c r="CC23" s="753"/>
      <c r="CD23" s="753"/>
      <c r="CE23" s="753"/>
      <c r="CF23" s="753"/>
      <c r="CG23" s="754"/>
      <c r="CH23" s="765">
        <v>146</v>
      </c>
      <c r="CI23" s="766"/>
      <c r="CJ23" s="766"/>
      <c r="CK23" s="766"/>
      <c r="CL23" s="767"/>
      <c r="CM23" s="765">
        <v>3383</v>
      </c>
      <c r="CN23" s="766"/>
      <c r="CO23" s="766"/>
      <c r="CP23" s="766"/>
      <c r="CQ23" s="767"/>
      <c r="CR23" s="765">
        <v>884</v>
      </c>
      <c r="CS23" s="766"/>
      <c r="CT23" s="766"/>
      <c r="CU23" s="766"/>
      <c r="CV23" s="767"/>
      <c r="CW23" s="765" t="s">
        <v>592</v>
      </c>
      <c r="CX23" s="766"/>
      <c r="CY23" s="766"/>
      <c r="CZ23" s="766"/>
      <c r="DA23" s="767"/>
      <c r="DB23" s="765" t="s">
        <v>593</v>
      </c>
      <c r="DC23" s="766"/>
      <c r="DD23" s="766"/>
      <c r="DE23" s="766"/>
      <c r="DF23" s="767"/>
      <c r="DG23" s="765" t="s">
        <v>592</v>
      </c>
      <c r="DH23" s="766"/>
      <c r="DI23" s="766"/>
      <c r="DJ23" s="766"/>
      <c r="DK23" s="767"/>
      <c r="DL23" s="765" t="s">
        <v>593</v>
      </c>
      <c r="DM23" s="766"/>
      <c r="DN23" s="766"/>
      <c r="DO23" s="766"/>
      <c r="DP23" s="767"/>
      <c r="DQ23" s="765" t="s">
        <v>594</v>
      </c>
      <c r="DR23" s="766"/>
      <c r="DS23" s="766"/>
      <c r="DT23" s="766"/>
      <c r="DU23" s="767"/>
      <c r="DV23" s="768"/>
      <c r="DW23" s="769"/>
      <c r="DX23" s="769"/>
      <c r="DY23" s="769"/>
      <c r="DZ23" s="770"/>
      <c r="EA23" s="242"/>
    </row>
    <row r="24" spans="1:131" s="243" customFormat="1" ht="26.25" customHeight="1" x14ac:dyDescent="0.2">
      <c r="A24" s="798" t="s">
        <v>375</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584</v>
      </c>
      <c r="BT24" s="753"/>
      <c r="BU24" s="753"/>
      <c r="BV24" s="753"/>
      <c r="BW24" s="753"/>
      <c r="BX24" s="753"/>
      <c r="BY24" s="753"/>
      <c r="BZ24" s="753"/>
      <c r="CA24" s="753"/>
      <c r="CB24" s="753"/>
      <c r="CC24" s="753"/>
      <c r="CD24" s="753"/>
      <c r="CE24" s="753"/>
      <c r="CF24" s="753"/>
      <c r="CG24" s="754"/>
      <c r="CH24" s="765">
        <v>9</v>
      </c>
      <c r="CI24" s="766"/>
      <c r="CJ24" s="766"/>
      <c r="CK24" s="766"/>
      <c r="CL24" s="767"/>
      <c r="CM24" s="765">
        <v>187</v>
      </c>
      <c r="CN24" s="766"/>
      <c r="CO24" s="766"/>
      <c r="CP24" s="766"/>
      <c r="CQ24" s="767"/>
      <c r="CR24" s="765">
        <v>15</v>
      </c>
      <c r="CS24" s="766"/>
      <c r="CT24" s="766"/>
      <c r="CU24" s="766"/>
      <c r="CV24" s="767"/>
      <c r="CW24" s="765" t="s">
        <v>593</v>
      </c>
      <c r="CX24" s="766"/>
      <c r="CY24" s="766"/>
      <c r="CZ24" s="766"/>
      <c r="DA24" s="767"/>
      <c r="DB24" s="765" t="s">
        <v>593</v>
      </c>
      <c r="DC24" s="766"/>
      <c r="DD24" s="766"/>
      <c r="DE24" s="766"/>
      <c r="DF24" s="767"/>
      <c r="DG24" s="765" t="s">
        <v>593</v>
      </c>
      <c r="DH24" s="766"/>
      <c r="DI24" s="766"/>
      <c r="DJ24" s="766"/>
      <c r="DK24" s="767"/>
      <c r="DL24" s="765" t="s">
        <v>593</v>
      </c>
      <c r="DM24" s="766"/>
      <c r="DN24" s="766"/>
      <c r="DO24" s="766"/>
      <c r="DP24" s="767"/>
      <c r="DQ24" s="765" t="s">
        <v>593</v>
      </c>
      <c r="DR24" s="766"/>
      <c r="DS24" s="766"/>
      <c r="DT24" s="766"/>
      <c r="DU24" s="767"/>
      <c r="DV24" s="768"/>
      <c r="DW24" s="769"/>
      <c r="DX24" s="769"/>
      <c r="DY24" s="769"/>
      <c r="DZ24" s="770"/>
      <c r="EA24" s="242"/>
    </row>
    <row r="25" spans="1:131" s="235" customFormat="1" ht="26.25" customHeight="1" thickBot="1" x14ac:dyDescent="0.25">
      <c r="A25" s="733" t="s">
        <v>376</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2" t="s">
        <v>585</v>
      </c>
      <c r="BT25" s="753"/>
      <c r="BU25" s="753"/>
      <c r="BV25" s="753"/>
      <c r="BW25" s="753"/>
      <c r="BX25" s="753"/>
      <c r="BY25" s="753"/>
      <c r="BZ25" s="753"/>
      <c r="CA25" s="753"/>
      <c r="CB25" s="753"/>
      <c r="CC25" s="753"/>
      <c r="CD25" s="753"/>
      <c r="CE25" s="753"/>
      <c r="CF25" s="753"/>
      <c r="CG25" s="754"/>
      <c r="CH25" s="765">
        <v>195</v>
      </c>
      <c r="CI25" s="766"/>
      <c r="CJ25" s="766"/>
      <c r="CK25" s="766"/>
      <c r="CL25" s="767"/>
      <c r="CM25" s="765">
        <v>1039</v>
      </c>
      <c r="CN25" s="766"/>
      <c r="CO25" s="766"/>
      <c r="CP25" s="766"/>
      <c r="CQ25" s="767"/>
      <c r="CR25" s="765">
        <v>18</v>
      </c>
      <c r="CS25" s="766"/>
      <c r="CT25" s="766"/>
      <c r="CU25" s="766"/>
      <c r="CV25" s="767"/>
      <c r="CW25" s="765" t="s">
        <v>592</v>
      </c>
      <c r="CX25" s="766"/>
      <c r="CY25" s="766"/>
      <c r="CZ25" s="766"/>
      <c r="DA25" s="767"/>
      <c r="DB25" s="765" t="s">
        <v>594</v>
      </c>
      <c r="DC25" s="766"/>
      <c r="DD25" s="766"/>
      <c r="DE25" s="766"/>
      <c r="DF25" s="767"/>
      <c r="DG25" s="765" t="s">
        <v>593</v>
      </c>
      <c r="DH25" s="766"/>
      <c r="DI25" s="766"/>
      <c r="DJ25" s="766"/>
      <c r="DK25" s="767"/>
      <c r="DL25" s="765" t="s">
        <v>592</v>
      </c>
      <c r="DM25" s="766"/>
      <c r="DN25" s="766"/>
      <c r="DO25" s="766"/>
      <c r="DP25" s="767"/>
      <c r="DQ25" s="765" t="s">
        <v>593</v>
      </c>
      <c r="DR25" s="766"/>
      <c r="DS25" s="766"/>
      <c r="DT25" s="766"/>
      <c r="DU25" s="767"/>
      <c r="DV25" s="768"/>
      <c r="DW25" s="769"/>
      <c r="DX25" s="769"/>
      <c r="DY25" s="769"/>
      <c r="DZ25" s="770"/>
      <c r="EA25" s="234"/>
    </row>
    <row r="26" spans="1:131" s="235" customFormat="1" ht="26.25" customHeight="1" x14ac:dyDescent="0.2">
      <c r="A26" s="724" t="s">
        <v>343</v>
      </c>
      <c r="B26" s="725"/>
      <c r="C26" s="725"/>
      <c r="D26" s="725"/>
      <c r="E26" s="725"/>
      <c r="F26" s="725"/>
      <c r="G26" s="725"/>
      <c r="H26" s="725"/>
      <c r="I26" s="725"/>
      <c r="J26" s="725"/>
      <c r="K26" s="725"/>
      <c r="L26" s="725"/>
      <c r="M26" s="725"/>
      <c r="N26" s="725"/>
      <c r="O26" s="725"/>
      <c r="P26" s="726"/>
      <c r="Q26" s="701" t="s">
        <v>377</v>
      </c>
      <c r="R26" s="702"/>
      <c r="S26" s="702"/>
      <c r="T26" s="702"/>
      <c r="U26" s="703"/>
      <c r="V26" s="701" t="s">
        <v>378</v>
      </c>
      <c r="W26" s="702"/>
      <c r="X26" s="702"/>
      <c r="Y26" s="702"/>
      <c r="Z26" s="703"/>
      <c r="AA26" s="701" t="s">
        <v>379</v>
      </c>
      <c r="AB26" s="702"/>
      <c r="AC26" s="702"/>
      <c r="AD26" s="702"/>
      <c r="AE26" s="702"/>
      <c r="AF26" s="802" t="s">
        <v>380</v>
      </c>
      <c r="AG26" s="803"/>
      <c r="AH26" s="803"/>
      <c r="AI26" s="803"/>
      <c r="AJ26" s="804"/>
      <c r="AK26" s="702" t="s">
        <v>381</v>
      </c>
      <c r="AL26" s="702"/>
      <c r="AM26" s="702"/>
      <c r="AN26" s="702"/>
      <c r="AO26" s="703"/>
      <c r="AP26" s="701" t="s">
        <v>382</v>
      </c>
      <c r="AQ26" s="702"/>
      <c r="AR26" s="702"/>
      <c r="AS26" s="702"/>
      <c r="AT26" s="703"/>
      <c r="AU26" s="701" t="s">
        <v>383</v>
      </c>
      <c r="AV26" s="702"/>
      <c r="AW26" s="702"/>
      <c r="AX26" s="702"/>
      <c r="AY26" s="703"/>
      <c r="AZ26" s="701" t="s">
        <v>384</v>
      </c>
      <c r="BA26" s="702"/>
      <c r="BB26" s="702"/>
      <c r="BC26" s="702"/>
      <c r="BD26" s="703"/>
      <c r="BE26" s="701" t="s">
        <v>350</v>
      </c>
      <c r="BF26" s="702"/>
      <c r="BG26" s="702"/>
      <c r="BH26" s="702"/>
      <c r="BI26" s="713"/>
      <c r="BJ26" s="240"/>
      <c r="BK26" s="240"/>
      <c r="BL26" s="240"/>
      <c r="BM26" s="240"/>
      <c r="BN26" s="240"/>
      <c r="BO26" s="253"/>
      <c r="BP26" s="253"/>
      <c r="BQ26" s="250">
        <v>20</v>
      </c>
      <c r="BR26" s="251"/>
      <c r="BS26" s="752" t="s">
        <v>586</v>
      </c>
      <c r="BT26" s="753"/>
      <c r="BU26" s="753"/>
      <c r="BV26" s="753"/>
      <c r="BW26" s="753"/>
      <c r="BX26" s="753"/>
      <c r="BY26" s="753"/>
      <c r="BZ26" s="753"/>
      <c r="CA26" s="753"/>
      <c r="CB26" s="753"/>
      <c r="CC26" s="753"/>
      <c r="CD26" s="753"/>
      <c r="CE26" s="753"/>
      <c r="CF26" s="753"/>
      <c r="CG26" s="754"/>
      <c r="CH26" s="765">
        <v>169</v>
      </c>
      <c r="CI26" s="766"/>
      <c r="CJ26" s="766"/>
      <c r="CK26" s="766"/>
      <c r="CL26" s="767"/>
      <c r="CM26" s="765">
        <v>1197</v>
      </c>
      <c r="CN26" s="766"/>
      <c r="CO26" s="766"/>
      <c r="CP26" s="766"/>
      <c r="CQ26" s="767"/>
      <c r="CR26" s="765">
        <v>3</v>
      </c>
      <c r="CS26" s="766"/>
      <c r="CT26" s="766"/>
      <c r="CU26" s="766"/>
      <c r="CV26" s="767"/>
      <c r="CW26" s="765" t="s">
        <v>593</v>
      </c>
      <c r="CX26" s="766"/>
      <c r="CY26" s="766"/>
      <c r="CZ26" s="766"/>
      <c r="DA26" s="767"/>
      <c r="DB26" s="765" t="s">
        <v>593</v>
      </c>
      <c r="DC26" s="766"/>
      <c r="DD26" s="766"/>
      <c r="DE26" s="766"/>
      <c r="DF26" s="767"/>
      <c r="DG26" s="765" t="s">
        <v>592</v>
      </c>
      <c r="DH26" s="766"/>
      <c r="DI26" s="766"/>
      <c r="DJ26" s="766"/>
      <c r="DK26" s="767"/>
      <c r="DL26" s="765" t="s">
        <v>593</v>
      </c>
      <c r="DM26" s="766"/>
      <c r="DN26" s="766"/>
      <c r="DO26" s="766"/>
      <c r="DP26" s="767"/>
      <c r="DQ26" s="765" t="s">
        <v>593</v>
      </c>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t="s">
        <v>587</v>
      </c>
      <c r="BT27" s="753"/>
      <c r="BU27" s="753"/>
      <c r="BV27" s="753"/>
      <c r="BW27" s="753"/>
      <c r="BX27" s="753"/>
      <c r="BY27" s="753"/>
      <c r="BZ27" s="753"/>
      <c r="CA27" s="753"/>
      <c r="CB27" s="753"/>
      <c r="CC27" s="753"/>
      <c r="CD27" s="753"/>
      <c r="CE27" s="753"/>
      <c r="CF27" s="753"/>
      <c r="CG27" s="754"/>
      <c r="CH27" s="765" t="s">
        <v>594</v>
      </c>
      <c r="CI27" s="766"/>
      <c r="CJ27" s="766"/>
      <c r="CK27" s="766"/>
      <c r="CL27" s="767"/>
      <c r="CM27" s="765">
        <v>10204</v>
      </c>
      <c r="CN27" s="766"/>
      <c r="CO27" s="766"/>
      <c r="CP27" s="766"/>
      <c r="CQ27" s="767"/>
      <c r="CR27" s="765">
        <v>1</v>
      </c>
      <c r="CS27" s="766"/>
      <c r="CT27" s="766"/>
      <c r="CU27" s="766"/>
      <c r="CV27" s="767"/>
      <c r="CW27" s="765">
        <v>61</v>
      </c>
      <c r="CX27" s="766"/>
      <c r="CY27" s="766"/>
      <c r="CZ27" s="766"/>
      <c r="DA27" s="767"/>
      <c r="DB27" s="765" t="s">
        <v>593</v>
      </c>
      <c r="DC27" s="766"/>
      <c r="DD27" s="766"/>
      <c r="DE27" s="766"/>
      <c r="DF27" s="767"/>
      <c r="DG27" s="765" t="s">
        <v>593</v>
      </c>
      <c r="DH27" s="766"/>
      <c r="DI27" s="766"/>
      <c r="DJ27" s="766"/>
      <c r="DK27" s="767"/>
      <c r="DL27" s="765" t="s">
        <v>593</v>
      </c>
      <c r="DM27" s="766"/>
      <c r="DN27" s="766"/>
      <c r="DO27" s="766"/>
      <c r="DP27" s="767"/>
      <c r="DQ27" s="765" t="s">
        <v>593</v>
      </c>
      <c r="DR27" s="766"/>
      <c r="DS27" s="766"/>
      <c r="DT27" s="766"/>
      <c r="DU27" s="767"/>
      <c r="DV27" s="768"/>
      <c r="DW27" s="769"/>
      <c r="DX27" s="769"/>
      <c r="DY27" s="769"/>
      <c r="DZ27" s="770"/>
      <c r="EA27" s="234"/>
    </row>
    <row r="28" spans="1:131" s="235" customFormat="1" ht="26.25" customHeight="1" thickTop="1" x14ac:dyDescent="0.2">
      <c r="A28" s="254">
        <v>1</v>
      </c>
      <c r="B28" s="715" t="s">
        <v>385</v>
      </c>
      <c r="C28" s="716"/>
      <c r="D28" s="716"/>
      <c r="E28" s="716"/>
      <c r="F28" s="716"/>
      <c r="G28" s="716"/>
      <c r="H28" s="716"/>
      <c r="I28" s="716"/>
      <c r="J28" s="716"/>
      <c r="K28" s="716"/>
      <c r="L28" s="716"/>
      <c r="M28" s="716"/>
      <c r="N28" s="716"/>
      <c r="O28" s="716"/>
      <c r="P28" s="717"/>
      <c r="Q28" s="812">
        <v>184</v>
      </c>
      <c r="R28" s="813"/>
      <c r="S28" s="813"/>
      <c r="T28" s="813"/>
      <c r="U28" s="813"/>
      <c r="V28" s="813">
        <v>174</v>
      </c>
      <c r="W28" s="813"/>
      <c r="X28" s="813"/>
      <c r="Y28" s="813"/>
      <c r="Z28" s="813"/>
      <c r="AA28" s="813">
        <v>10</v>
      </c>
      <c r="AB28" s="813"/>
      <c r="AC28" s="813"/>
      <c r="AD28" s="813"/>
      <c r="AE28" s="814"/>
      <c r="AF28" s="815">
        <v>8</v>
      </c>
      <c r="AG28" s="813"/>
      <c r="AH28" s="813"/>
      <c r="AI28" s="813"/>
      <c r="AJ28" s="816"/>
      <c r="AK28" s="817" t="s">
        <v>561</v>
      </c>
      <c r="AL28" s="808"/>
      <c r="AM28" s="808"/>
      <c r="AN28" s="808"/>
      <c r="AO28" s="808"/>
      <c r="AP28" s="808" t="s">
        <v>561</v>
      </c>
      <c r="AQ28" s="808"/>
      <c r="AR28" s="808"/>
      <c r="AS28" s="808"/>
      <c r="AT28" s="808"/>
      <c r="AU28" s="808" t="s">
        <v>558</v>
      </c>
      <c r="AV28" s="808"/>
      <c r="AW28" s="808"/>
      <c r="AX28" s="808"/>
      <c r="AY28" s="808"/>
      <c r="AZ28" s="809" t="s">
        <v>558</v>
      </c>
      <c r="BA28" s="809"/>
      <c r="BB28" s="809"/>
      <c r="BC28" s="809"/>
      <c r="BD28" s="809"/>
      <c r="BE28" s="810"/>
      <c r="BF28" s="810"/>
      <c r="BG28" s="810"/>
      <c r="BH28" s="810"/>
      <c r="BI28" s="811"/>
      <c r="BJ28" s="240"/>
      <c r="BK28" s="240"/>
      <c r="BL28" s="240"/>
      <c r="BM28" s="240"/>
      <c r="BN28" s="240"/>
      <c r="BO28" s="253"/>
      <c r="BP28" s="253"/>
      <c r="BQ28" s="250">
        <v>22</v>
      </c>
      <c r="BR28" s="251"/>
      <c r="BS28" s="752" t="s">
        <v>588</v>
      </c>
      <c r="BT28" s="753"/>
      <c r="BU28" s="753"/>
      <c r="BV28" s="753"/>
      <c r="BW28" s="753"/>
      <c r="BX28" s="753"/>
      <c r="BY28" s="753"/>
      <c r="BZ28" s="753"/>
      <c r="CA28" s="753"/>
      <c r="CB28" s="753"/>
      <c r="CC28" s="753"/>
      <c r="CD28" s="753"/>
      <c r="CE28" s="753"/>
      <c r="CF28" s="753"/>
      <c r="CG28" s="754"/>
      <c r="CH28" s="765" t="s">
        <v>592</v>
      </c>
      <c r="CI28" s="766"/>
      <c r="CJ28" s="766"/>
      <c r="CK28" s="766"/>
      <c r="CL28" s="767"/>
      <c r="CM28" s="765">
        <v>733</v>
      </c>
      <c r="CN28" s="766"/>
      <c r="CO28" s="766"/>
      <c r="CP28" s="766"/>
      <c r="CQ28" s="767"/>
      <c r="CR28" s="765">
        <v>581</v>
      </c>
      <c r="CS28" s="766"/>
      <c r="CT28" s="766"/>
      <c r="CU28" s="766"/>
      <c r="CV28" s="767"/>
      <c r="CW28" s="765" t="s">
        <v>593</v>
      </c>
      <c r="CX28" s="766"/>
      <c r="CY28" s="766"/>
      <c r="CZ28" s="766"/>
      <c r="DA28" s="767"/>
      <c r="DB28" s="765" t="s">
        <v>593</v>
      </c>
      <c r="DC28" s="766"/>
      <c r="DD28" s="766"/>
      <c r="DE28" s="766"/>
      <c r="DF28" s="767"/>
      <c r="DG28" s="765" t="s">
        <v>593</v>
      </c>
      <c r="DH28" s="766"/>
      <c r="DI28" s="766"/>
      <c r="DJ28" s="766"/>
      <c r="DK28" s="767"/>
      <c r="DL28" s="765" t="s">
        <v>593</v>
      </c>
      <c r="DM28" s="766"/>
      <c r="DN28" s="766"/>
      <c r="DO28" s="766"/>
      <c r="DP28" s="767"/>
      <c r="DQ28" s="765" t="s">
        <v>593</v>
      </c>
      <c r="DR28" s="766"/>
      <c r="DS28" s="766"/>
      <c r="DT28" s="766"/>
      <c r="DU28" s="767"/>
      <c r="DV28" s="768"/>
      <c r="DW28" s="769"/>
      <c r="DX28" s="769"/>
      <c r="DY28" s="769"/>
      <c r="DZ28" s="770"/>
      <c r="EA28" s="234"/>
    </row>
    <row r="29" spans="1:131" s="235" customFormat="1" ht="26.25" customHeight="1" x14ac:dyDescent="0.2">
      <c r="A29" s="254">
        <v>2</v>
      </c>
      <c r="B29" s="739" t="s">
        <v>386</v>
      </c>
      <c r="C29" s="740"/>
      <c r="D29" s="740"/>
      <c r="E29" s="740"/>
      <c r="F29" s="740"/>
      <c r="G29" s="740"/>
      <c r="H29" s="740"/>
      <c r="I29" s="740"/>
      <c r="J29" s="740"/>
      <c r="K29" s="740"/>
      <c r="L29" s="740"/>
      <c r="M29" s="740"/>
      <c r="N29" s="740"/>
      <c r="O29" s="740"/>
      <c r="P29" s="741"/>
      <c r="Q29" s="742">
        <v>129708</v>
      </c>
      <c r="R29" s="743"/>
      <c r="S29" s="743"/>
      <c r="T29" s="743"/>
      <c r="U29" s="743"/>
      <c r="V29" s="743">
        <v>127177</v>
      </c>
      <c r="W29" s="743"/>
      <c r="X29" s="743"/>
      <c r="Y29" s="743"/>
      <c r="Z29" s="743"/>
      <c r="AA29" s="743">
        <v>2531</v>
      </c>
      <c r="AB29" s="743"/>
      <c r="AC29" s="743"/>
      <c r="AD29" s="743"/>
      <c r="AE29" s="744"/>
      <c r="AF29" s="818">
        <v>2531</v>
      </c>
      <c r="AG29" s="743"/>
      <c r="AH29" s="743"/>
      <c r="AI29" s="743"/>
      <c r="AJ29" s="819"/>
      <c r="AK29" s="822">
        <v>8896</v>
      </c>
      <c r="AL29" s="823"/>
      <c r="AM29" s="823"/>
      <c r="AN29" s="823"/>
      <c r="AO29" s="823"/>
      <c r="AP29" s="823" t="s">
        <v>558</v>
      </c>
      <c r="AQ29" s="823"/>
      <c r="AR29" s="823"/>
      <c r="AS29" s="823"/>
      <c r="AT29" s="823"/>
      <c r="AU29" s="823" t="s">
        <v>558</v>
      </c>
      <c r="AV29" s="823"/>
      <c r="AW29" s="823"/>
      <c r="AX29" s="823"/>
      <c r="AY29" s="823"/>
      <c r="AZ29" s="824" t="s">
        <v>558</v>
      </c>
      <c r="BA29" s="824"/>
      <c r="BB29" s="824"/>
      <c r="BC29" s="824"/>
      <c r="BD29" s="824"/>
      <c r="BE29" s="820"/>
      <c r="BF29" s="820"/>
      <c r="BG29" s="820"/>
      <c r="BH29" s="820"/>
      <c r="BI29" s="821"/>
      <c r="BJ29" s="240"/>
      <c r="BK29" s="240"/>
      <c r="BL29" s="240"/>
      <c r="BM29" s="240"/>
      <c r="BN29" s="240"/>
      <c r="BO29" s="253"/>
      <c r="BP29" s="253"/>
      <c r="BQ29" s="250">
        <v>23</v>
      </c>
      <c r="BR29" s="251"/>
      <c r="BS29" s="752" t="s">
        <v>562</v>
      </c>
      <c r="BT29" s="753"/>
      <c r="BU29" s="753"/>
      <c r="BV29" s="753"/>
      <c r="BW29" s="753"/>
      <c r="BX29" s="753"/>
      <c r="BY29" s="753"/>
      <c r="BZ29" s="753"/>
      <c r="CA29" s="753"/>
      <c r="CB29" s="753"/>
      <c r="CC29" s="753"/>
      <c r="CD29" s="753"/>
      <c r="CE29" s="753"/>
      <c r="CF29" s="753"/>
      <c r="CG29" s="754"/>
      <c r="CH29" s="765" t="s">
        <v>593</v>
      </c>
      <c r="CI29" s="766"/>
      <c r="CJ29" s="766"/>
      <c r="CK29" s="766"/>
      <c r="CL29" s="767"/>
      <c r="CM29" s="765">
        <v>2010</v>
      </c>
      <c r="CN29" s="766"/>
      <c r="CO29" s="766"/>
      <c r="CP29" s="766"/>
      <c r="CQ29" s="767"/>
      <c r="CR29" s="765">
        <v>95</v>
      </c>
      <c r="CS29" s="766"/>
      <c r="CT29" s="766"/>
      <c r="CU29" s="766"/>
      <c r="CV29" s="767"/>
      <c r="CW29" s="765">
        <v>97</v>
      </c>
      <c r="CX29" s="766"/>
      <c r="CY29" s="766"/>
      <c r="CZ29" s="766"/>
      <c r="DA29" s="767"/>
      <c r="DB29" s="765" t="s">
        <v>593</v>
      </c>
      <c r="DC29" s="766"/>
      <c r="DD29" s="766"/>
      <c r="DE29" s="766"/>
      <c r="DF29" s="767"/>
      <c r="DG29" s="765" t="s">
        <v>593</v>
      </c>
      <c r="DH29" s="766"/>
      <c r="DI29" s="766"/>
      <c r="DJ29" s="766"/>
      <c r="DK29" s="767"/>
      <c r="DL29" s="765" t="s">
        <v>593</v>
      </c>
      <c r="DM29" s="766"/>
      <c r="DN29" s="766"/>
      <c r="DO29" s="766"/>
      <c r="DP29" s="767"/>
      <c r="DQ29" s="765" t="s">
        <v>593</v>
      </c>
      <c r="DR29" s="766"/>
      <c r="DS29" s="766"/>
      <c r="DT29" s="766"/>
      <c r="DU29" s="767"/>
      <c r="DV29" s="768"/>
      <c r="DW29" s="769"/>
      <c r="DX29" s="769"/>
      <c r="DY29" s="769"/>
      <c r="DZ29" s="770"/>
      <c r="EA29" s="234"/>
    </row>
    <row r="30" spans="1:131" s="235" customFormat="1" ht="26.25" customHeight="1" x14ac:dyDescent="0.2">
      <c r="A30" s="254">
        <v>3</v>
      </c>
      <c r="B30" s="739" t="s">
        <v>387</v>
      </c>
      <c r="C30" s="740"/>
      <c r="D30" s="740"/>
      <c r="E30" s="740"/>
      <c r="F30" s="740"/>
      <c r="G30" s="740"/>
      <c r="H30" s="740"/>
      <c r="I30" s="740"/>
      <c r="J30" s="740"/>
      <c r="K30" s="740"/>
      <c r="L30" s="740"/>
      <c r="M30" s="740"/>
      <c r="N30" s="740"/>
      <c r="O30" s="740"/>
      <c r="P30" s="741"/>
      <c r="Q30" s="742">
        <v>28712</v>
      </c>
      <c r="R30" s="743"/>
      <c r="S30" s="743"/>
      <c r="T30" s="743"/>
      <c r="U30" s="743"/>
      <c r="V30" s="743">
        <v>28578</v>
      </c>
      <c r="W30" s="743"/>
      <c r="X30" s="743"/>
      <c r="Y30" s="743"/>
      <c r="Z30" s="743"/>
      <c r="AA30" s="743">
        <v>134</v>
      </c>
      <c r="AB30" s="743"/>
      <c r="AC30" s="743"/>
      <c r="AD30" s="743"/>
      <c r="AE30" s="744"/>
      <c r="AF30" s="818">
        <v>12266</v>
      </c>
      <c r="AG30" s="743"/>
      <c r="AH30" s="743"/>
      <c r="AI30" s="743"/>
      <c r="AJ30" s="819"/>
      <c r="AK30" s="822">
        <v>3036</v>
      </c>
      <c r="AL30" s="823"/>
      <c r="AM30" s="823"/>
      <c r="AN30" s="823"/>
      <c r="AO30" s="823"/>
      <c r="AP30" s="823">
        <v>7267</v>
      </c>
      <c r="AQ30" s="823"/>
      <c r="AR30" s="823"/>
      <c r="AS30" s="823"/>
      <c r="AT30" s="823"/>
      <c r="AU30" s="823">
        <v>4709</v>
      </c>
      <c r="AV30" s="823"/>
      <c r="AW30" s="823"/>
      <c r="AX30" s="823"/>
      <c r="AY30" s="823"/>
      <c r="AZ30" s="824" t="s">
        <v>560</v>
      </c>
      <c r="BA30" s="824"/>
      <c r="BB30" s="824"/>
      <c r="BC30" s="824"/>
      <c r="BD30" s="824"/>
      <c r="BE30" s="820" t="s">
        <v>388</v>
      </c>
      <c r="BF30" s="820"/>
      <c r="BG30" s="820"/>
      <c r="BH30" s="820"/>
      <c r="BI30" s="821"/>
      <c r="BJ30" s="240"/>
      <c r="BK30" s="240"/>
      <c r="BL30" s="240"/>
      <c r="BM30" s="240"/>
      <c r="BN30" s="240"/>
      <c r="BO30" s="253"/>
      <c r="BP30" s="253"/>
      <c r="BQ30" s="250">
        <v>24</v>
      </c>
      <c r="BR30" s="251"/>
      <c r="BS30" s="752" t="s">
        <v>563</v>
      </c>
      <c r="BT30" s="753"/>
      <c r="BU30" s="753"/>
      <c r="BV30" s="753"/>
      <c r="BW30" s="753"/>
      <c r="BX30" s="753"/>
      <c r="BY30" s="753"/>
      <c r="BZ30" s="753"/>
      <c r="CA30" s="753"/>
      <c r="CB30" s="753"/>
      <c r="CC30" s="753"/>
      <c r="CD30" s="753"/>
      <c r="CE30" s="753"/>
      <c r="CF30" s="753"/>
      <c r="CG30" s="754"/>
      <c r="CH30" s="765">
        <v>-13</v>
      </c>
      <c r="CI30" s="766"/>
      <c r="CJ30" s="766"/>
      <c r="CK30" s="766"/>
      <c r="CL30" s="767"/>
      <c r="CM30" s="765">
        <v>520</v>
      </c>
      <c r="CN30" s="766"/>
      <c r="CO30" s="766"/>
      <c r="CP30" s="766"/>
      <c r="CQ30" s="767"/>
      <c r="CR30" s="765">
        <v>15</v>
      </c>
      <c r="CS30" s="766"/>
      <c r="CT30" s="766"/>
      <c r="CU30" s="766"/>
      <c r="CV30" s="767"/>
      <c r="CW30" s="765">
        <v>2</v>
      </c>
      <c r="CX30" s="766"/>
      <c r="CY30" s="766"/>
      <c r="CZ30" s="766"/>
      <c r="DA30" s="767"/>
      <c r="DB30" s="765" t="s">
        <v>593</v>
      </c>
      <c r="DC30" s="766"/>
      <c r="DD30" s="766"/>
      <c r="DE30" s="766"/>
      <c r="DF30" s="767"/>
      <c r="DG30" s="765" t="s">
        <v>593</v>
      </c>
      <c r="DH30" s="766"/>
      <c r="DI30" s="766"/>
      <c r="DJ30" s="766"/>
      <c r="DK30" s="767"/>
      <c r="DL30" s="765" t="s">
        <v>593</v>
      </c>
      <c r="DM30" s="766"/>
      <c r="DN30" s="766"/>
      <c r="DO30" s="766"/>
      <c r="DP30" s="767"/>
      <c r="DQ30" s="765" t="s">
        <v>593</v>
      </c>
      <c r="DR30" s="766"/>
      <c r="DS30" s="766"/>
      <c r="DT30" s="766"/>
      <c r="DU30" s="767"/>
      <c r="DV30" s="768"/>
      <c r="DW30" s="769"/>
      <c r="DX30" s="769"/>
      <c r="DY30" s="769"/>
      <c r="DZ30" s="770"/>
      <c r="EA30" s="234"/>
    </row>
    <row r="31" spans="1:131" s="235" customFormat="1" ht="26.25" customHeight="1" x14ac:dyDescent="0.2">
      <c r="A31" s="254">
        <v>4</v>
      </c>
      <c r="B31" s="739" t="s">
        <v>389</v>
      </c>
      <c r="C31" s="740"/>
      <c r="D31" s="740"/>
      <c r="E31" s="740"/>
      <c r="F31" s="740"/>
      <c r="G31" s="740"/>
      <c r="H31" s="740"/>
      <c r="I31" s="740"/>
      <c r="J31" s="740"/>
      <c r="K31" s="740"/>
      <c r="L31" s="740"/>
      <c r="M31" s="740"/>
      <c r="N31" s="740"/>
      <c r="O31" s="740"/>
      <c r="P31" s="741"/>
      <c r="Q31" s="742">
        <v>858</v>
      </c>
      <c r="R31" s="743"/>
      <c r="S31" s="743"/>
      <c r="T31" s="743"/>
      <c r="U31" s="743"/>
      <c r="V31" s="743">
        <v>716</v>
      </c>
      <c r="W31" s="743"/>
      <c r="X31" s="743"/>
      <c r="Y31" s="743"/>
      <c r="Z31" s="743"/>
      <c r="AA31" s="743">
        <v>142</v>
      </c>
      <c r="AB31" s="743"/>
      <c r="AC31" s="743"/>
      <c r="AD31" s="743"/>
      <c r="AE31" s="744"/>
      <c r="AF31" s="818">
        <v>2756</v>
      </c>
      <c r="AG31" s="743"/>
      <c r="AH31" s="743"/>
      <c r="AI31" s="743"/>
      <c r="AJ31" s="819"/>
      <c r="AK31" s="822" t="s">
        <v>558</v>
      </c>
      <c r="AL31" s="823"/>
      <c r="AM31" s="823"/>
      <c r="AN31" s="823"/>
      <c r="AO31" s="823"/>
      <c r="AP31" s="823">
        <v>560</v>
      </c>
      <c r="AQ31" s="823"/>
      <c r="AR31" s="823"/>
      <c r="AS31" s="823"/>
      <c r="AT31" s="823"/>
      <c r="AU31" s="823" t="s">
        <v>558</v>
      </c>
      <c r="AV31" s="823"/>
      <c r="AW31" s="823"/>
      <c r="AX31" s="823"/>
      <c r="AY31" s="823"/>
      <c r="AZ31" s="824" t="s">
        <v>558</v>
      </c>
      <c r="BA31" s="824"/>
      <c r="BB31" s="824"/>
      <c r="BC31" s="824"/>
      <c r="BD31" s="824"/>
      <c r="BE31" s="820" t="s">
        <v>390</v>
      </c>
      <c r="BF31" s="820"/>
      <c r="BG31" s="820"/>
      <c r="BH31" s="820"/>
      <c r="BI31" s="821"/>
      <c r="BJ31" s="240"/>
      <c r="BK31" s="240"/>
      <c r="BL31" s="240"/>
      <c r="BM31" s="240"/>
      <c r="BN31" s="240"/>
      <c r="BO31" s="253"/>
      <c r="BP31" s="253"/>
      <c r="BQ31" s="250">
        <v>25</v>
      </c>
      <c r="BR31" s="251"/>
      <c r="BS31" s="752" t="s">
        <v>564</v>
      </c>
      <c r="BT31" s="753"/>
      <c r="BU31" s="753"/>
      <c r="BV31" s="753"/>
      <c r="BW31" s="753"/>
      <c r="BX31" s="753"/>
      <c r="BY31" s="753"/>
      <c r="BZ31" s="753"/>
      <c r="CA31" s="753"/>
      <c r="CB31" s="753"/>
      <c r="CC31" s="753"/>
      <c r="CD31" s="753"/>
      <c r="CE31" s="753"/>
      <c r="CF31" s="753"/>
      <c r="CG31" s="754"/>
      <c r="CH31" s="765">
        <v>-12</v>
      </c>
      <c r="CI31" s="766"/>
      <c r="CJ31" s="766"/>
      <c r="CK31" s="766"/>
      <c r="CL31" s="767"/>
      <c r="CM31" s="765">
        <v>1795</v>
      </c>
      <c r="CN31" s="766"/>
      <c r="CO31" s="766"/>
      <c r="CP31" s="766"/>
      <c r="CQ31" s="767"/>
      <c r="CR31" s="765">
        <v>1</v>
      </c>
      <c r="CS31" s="766"/>
      <c r="CT31" s="766"/>
      <c r="CU31" s="766"/>
      <c r="CV31" s="767"/>
      <c r="CW31" s="765">
        <v>7</v>
      </c>
      <c r="CX31" s="766"/>
      <c r="CY31" s="766"/>
      <c r="CZ31" s="766"/>
      <c r="DA31" s="767"/>
      <c r="DB31" s="765" t="s">
        <v>593</v>
      </c>
      <c r="DC31" s="766"/>
      <c r="DD31" s="766"/>
      <c r="DE31" s="766"/>
      <c r="DF31" s="767"/>
      <c r="DG31" s="765" t="s">
        <v>593</v>
      </c>
      <c r="DH31" s="766"/>
      <c r="DI31" s="766"/>
      <c r="DJ31" s="766"/>
      <c r="DK31" s="767"/>
      <c r="DL31" s="765" t="s">
        <v>594</v>
      </c>
      <c r="DM31" s="766"/>
      <c r="DN31" s="766"/>
      <c r="DO31" s="766"/>
      <c r="DP31" s="767"/>
      <c r="DQ31" s="765" t="s">
        <v>599</v>
      </c>
      <c r="DR31" s="766"/>
      <c r="DS31" s="766"/>
      <c r="DT31" s="766"/>
      <c r="DU31" s="767"/>
      <c r="DV31" s="768"/>
      <c r="DW31" s="769"/>
      <c r="DX31" s="769"/>
      <c r="DY31" s="769"/>
      <c r="DZ31" s="770"/>
      <c r="EA31" s="234"/>
    </row>
    <row r="32" spans="1:131" s="235" customFormat="1" ht="26.25" customHeight="1" x14ac:dyDescent="0.2">
      <c r="A32" s="254">
        <v>5</v>
      </c>
      <c r="B32" s="739" t="s">
        <v>391</v>
      </c>
      <c r="C32" s="740"/>
      <c r="D32" s="740"/>
      <c r="E32" s="740"/>
      <c r="F32" s="740"/>
      <c r="G32" s="740"/>
      <c r="H32" s="740"/>
      <c r="I32" s="740"/>
      <c r="J32" s="740"/>
      <c r="K32" s="740"/>
      <c r="L32" s="740"/>
      <c r="M32" s="740"/>
      <c r="N32" s="740"/>
      <c r="O32" s="740"/>
      <c r="P32" s="741"/>
      <c r="Q32" s="742">
        <v>4698</v>
      </c>
      <c r="R32" s="743"/>
      <c r="S32" s="743"/>
      <c r="T32" s="743"/>
      <c r="U32" s="743"/>
      <c r="V32" s="743">
        <v>4486</v>
      </c>
      <c r="W32" s="743"/>
      <c r="X32" s="743"/>
      <c r="Y32" s="743"/>
      <c r="Z32" s="743"/>
      <c r="AA32" s="743">
        <v>212</v>
      </c>
      <c r="AB32" s="743"/>
      <c r="AC32" s="743"/>
      <c r="AD32" s="743"/>
      <c r="AE32" s="744"/>
      <c r="AF32" s="818">
        <v>42</v>
      </c>
      <c r="AG32" s="743"/>
      <c r="AH32" s="743"/>
      <c r="AI32" s="743"/>
      <c r="AJ32" s="819"/>
      <c r="AK32" s="822">
        <v>702</v>
      </c>
      <c r="AL32" s="823"/>
      <c r="AM32" s="823"/>
      <c r="AN32" s="823"/>
      <c r="AO32" s="823"/>
      <c r="AP32" s="823">
        <v>7218</v>
      </c>
      <c r="AQ32" s="823"/>
      <c r="AR32" s="823"/>
      <c r="AS32" s="823"/>
      <c r="AT32" s="823"/>
      <c r="AU32" s="823">
        <v>2245</v>
      </c>
      <c r="AV32" s="823"/>
      <c r="AW32" s="823"/>
      <c r="AX32" s="823"/>
      <c r="AY32" s="823"/>
      <c r="AZ32" s="824" t="s">
        <v>558</v>
      </c>
      <c r="BA32" s="824"/>
      <c r="BB32" s="824"/>
      <c r="BC32" s="824"/>
      <c r="BD32" s="824"/>
      <c r="BE32" s="820" t="s">
        <v>392</v>
      </c>
      <c r="BF32" s="820"/>
      <c r="BG32" s="820"/>
      <c r="BH32" s="820"/>
      <c r="BI32" s="821"/>
      <c r="BJ32" s="240"/>
      <c r="BK32" s="240"/>
      <c r="BL32" s="240"/>
      <c r="BM32" s="240"/>
      <c r="BN32" s="240"/>
      <c r="BO32" s="253"/>
      <c r="BP32" s="253"/>
      <c r="BQ32" s="250">
        <v>26</v>
      </c>
      <c r="BR32" s="251"/>
      <c r="BS32" s="752" t="s">
        <v>589</v>
      </c>
      <c r="BT32" s="753"/>
      <c r="BU32" s="753"/>
      <c r="BV32" s="753"/>
      <c r="BW32" s="753"/>
      <c r="BX32" s="753"/>
      <c r="BY32" s="753"/>
      <c r="BZ32" s="753"/>
      <c r="CA32" s="753"/>
      <c r="CB32" s="753"/>
      <c r="CC32" s="753"/>
      <c r="CD32" s="753"/>
      <c r="CE32" s="753"/>
      <c r="CF32" s="753"/>
      <c r="CG32" s="754"/>
      <c r="CH32" s="765">
        <v>48</v>
      </c>
      <c r="CI32" s="766"/>
      <c r="CJ32" s="766"/>
      <c r="CK32" s="766"/>
      <c r="CL32" s="767"/>
      <c r="CM32" s="765">
        <v>6581</v>
      </c>
      <c r="CN32" s="766"/>
      <c r="CO32" s="766"/>
      <c r="CP32" s="766"/>
      <c r="CQ32" s="767"/>
      <c r="CR32" s="765">
        <v>8459</v>
      </c>
      <c r="CS32" s="766"/>
      <c r="CT32" s="766"/>
      <c r="CU32" s="766"/>
      <c r="CV32" s="767"/>
      <c r="CW32" s="765">
        <v>1061</v>
      </c>
      <c r="CX32" s="766"/>
      <c r="CY32" s="766"/>
      <c r="CZ32" s="766"/>
      <c r="DA32" s="767"/>
      <c r="DB32" s="765" t="s">
        <v>592</v>
      </c>
      <c r="DC32" s="766"/>
      <c r="DD32" s="766"/>
      <c r="DE32" s="766"/>
      <c r="DF32" s="767"/>
      <c r="DG32" s="765" t="s">
        <v>595</v>
      </c>
      <c r="DH32" s="766"/>
      <c r="DI32" s="766"/>
      <c r="DJ32" s="766"/>
      <c r="DK32" s="767"/>
      <c r="DL32" s="765" t="s">
        <v>593</v>
      </c>
      <c r="DM32" s="766"/>
      <c r="DN32" s="766"/>
      <c r="DO32" s="766"/>
      <c r="DP32" s="767"/>
      <c r="DQ32" s="765" t="s">
        <v>593</v>
      </c>
      <c r="DR32" s="766"/>
      <c r="DS32" s="766"/>
      <c r="DT32" s="766"/>
      <c r="DU32" s="767"/>
      <c r="DV32" s="768"/>
      <c r="DW32" s="769"/>
      <c r="DX32" s="769"/>
      <c r="DY32" s="769"/>
      <c r="DZ32" s="770"/>
      <c r="EA32" s="234"/>
    </row>
    <row r="33" spans="1:131" s="235" customFormat="1" ht="26.25" customHeight="1" x14ac:dyDescent="0.2">
      <c r="A33" s="254">
        <v>6</v>
      </c>
      <c r="B33" s="739" t="s">
        <v>393</v>
      </c>
      <c r="C33" s="740"/>
      <c r="D33" s="740"/>
      <c r="E33" s="740"/>
      <c r="F33" s="740"/>
      <c r="G33" s="740"/>
      <c r="H33" s="740"/>
      <c r="I33" s="740"/>
      <c r="J33" s="740"/>
      <c r="K33" s="740"/>
      <c r="L33" s="740"/>
      <c r="M33" s="740"/>
      <c r="N33" s="740"/>
      <c r="O33" s="740"/>
      <c r="P33" s="741"/>
      <c r="Q33" s="742">
        <v>1524</v>
      </c>
      <c r="R33" s="743"/>
      <c r="S33" s="743"/>
      <c r="T33" s="743"/>
      <c r="U33" s="743"/>
      <c r="V33" s="743">
        <v>1489</v>
      </c>
      <c r="W33" s="743"/>
      <c r="X33" s="743"/>
      <c r="Y33" s="743"/>
      <c r="Z33" s="743"/>
      <c r="AA33" s="743">
        <v>35</v>
      </c>
      <c r="AB33" s="743"/>
      <c r="AC33" s="743"/>
      <c r="AD33" s="743"/>
      <c r="AE33" s="744"/>
      <c r="AF33" s="818">
        <v>945</v>
      </c>
      <c r="AG33" s="743"/>
      <c r="AH33" s="743"/>
      <c r="AI33" s="743"/>
      <c r="AJ33" s="819"/>
      <c r="AK33" s="822" t="s">
        <v>559</v>
      </c>
      <c r="AL33" s="823"/>
      <c r="AM33" s="823"/>
      <c r="AN33" s="823"/>
      <c r="AO33" s="823"/>
      <c r="AP33" s="823">
        <v>2642</v>
      </c>
      <c r="AQ33" s="823"/>
      <c r="AR33" s="823"/>
      <c r="AS33" s="823"/>
      <c r="AT33" s="823"/>
      <c r="AU33" s="823">
        <v>109</v>
      </c>
      <c r="AV33" s="823"/>
      <c r="AW33" s="823"/>
      <c r="AX33" s="823"/>
      <c r="AY33" s="823"/>
      <c r="AZ33" s="824" t="s">
        <v>558</v>
      </c>
      <c r="BA33" s="824"/>
      <c r="BB33" s="824"/>
      <c r="BC33" s="824"/>
      <c r="BD33" s="824"/>
      <c r="BE33" s="820" t="s">
        <v>392</v>
      </c>
      <c r="BF33" s="820"/>
      <c r="BG33" s="820"/>
      <c r="BH33" s="820"/>
      <c r="BI33" s="821"/>
      <c r="BJ33" s="240"/>
      <c r="BK33" s="240"/>
      <c r="BL33" s="240"/>
      <c r="BM33" s="240"/>
      <c r="BN33" s="240"/>
      <c r="BO33" s="253"/>
      <c r="BP33" s="253"/>
      <c r="BQ33" s="250">
        <v>27</v>
      </c>
      <c r="BR33" s="251"/>
      <c r="BS33" s="752" t="s">
        <v>590</v>
      </c>
      <c r="BT33" s="753"/>
      <c r="BU33" s="753"/>
      <c r="BV33" s="753"/>
      <c r="BW33" s="753"/>
      <c r="BX33" s="753"/>
      <c r="BY33" s="753"/>
      <c r="BZ33" s="753"/>
      <c r="CA33" s="753"/>
      <c r="CB33" s="753"/>
      <c r="CC33" s="753"/>
      <c r="CD33" s="753"/>
      <c r="CE33" s="753"/>
      <c r="CF33" s="753"/>
      <c r="CG33" s="754"/>
      <c r="CH33" s="765">
        <v>46</v>
      </c>
      <c r="CI33" s="766"/>
      <c r="CJ33" s="766"/>
      <c r="CK33" s="766"/>
      <c r="CL33" s="767"/>
      <c r="CM33" s="765">
        <v>8565</v>
      </c>
      <c r="CN33" s="766"/>
      <c r="CO33" s="766"/>
      <c r="CP33" s="766"/>
      <c r="CQ33" s="767"/>
      <c r="CR33" s="765">
        <v>9480</v>
      </c>
      <c r="CS33" s="766"/>
      <c r="CT33" s="766"/>
      <c r="CU33" s="766"/>
      <c r="CV33" s="767"/>
      <c r="CW33" s="765">
        <v>3874</v>
      </c>
      <c r="CX33" s="766"/>
      <c r="CY33" s="766"/>
      <c r="CZ33" s="766"/>
      <c r="DA33" s="767"/>
      <c r="DB33" s="765">
        <v>2800</v>
      </c>
      <c r="DC33" s="766"/>
      <c r="DD33" s="766"/>
      <c r="DE33" s="766"/>
      <c r="DF33" s="767"/>
      <c r="DG33" s="765" t="s">
        <v>592</v>
      </c>
      <c r="DH33" s="766"/>
      <c r="DI33" s="766"/>
      <c r="DJ33" s="766"/>
      <c r="DK33" s="767"/>
      <c r="DL33" s="765" t="s">
        <v>593</v>
      </c>
      <c r="DM33" s="766"/>
      <c r="DN33" s="766"/>
      <c r="DO33" s="766"/>
      <c r="DP33" s="767"/>
      <c r="DQ33" s="765" t="s">
        <v>593</v>
      </c>
      <c r="DR33" s="766"/>
      <c r="DS33" s="766"/>
      <c r="DT33" s="766"/>
      <c r="DU33" s="767"/>
      <c r="DV33" s="768"/>
      <c r="DW33" s="769"/>
      <c r="DX33" s="769"/>
      <c r="DY33" s="769"/>
      <c r="DZ33" s="770"/>
      <c r="EA33" s="234"/>
    </row>
    <row r="34" spans="1:131" s="235" customFormat="1" ht="26.25" customHeight="1" x14ac:dyDescent="0.2">
      <c r="A34" s="254">
        <v>7</v>
      </c>
      <c r="B34" s="739"/>
      <c r="C34" s="740"/>
      <c r="D34" s="740"/>
      <c r="E34" s="740"/>
      <c r="F34" s="740"/>
      <c r="G34" s="740"/>
      <c r="H34" s="740"/>
      <c r="I34" s="740"/>
      <c r="J34" s="740"/>
      <c r="K34" s="740"/>
      <c r="L34" s="740"/>
      <c r="M34" s="740"/>
      <c r="N34" s="740"/>
      <c r="O34" s="740"/>
      <c r="P34" s="741"/>
      <c r="Q34" s="742"/>
      <c r="R34" s="743"/>
      <c r="S34" s="743"/>
      <c r="T34" s="743"/>
      <c r="U34" s="743"/>
      <c r="V34" s="743"/>
      <c r="W34" s="743"/>
      <c r="X34" s="743"/>
      <c r="Y34" s="743"/>
      <c r="Z34" s="743"/>
      <c r="AA34" s="743"/>
      <c r="AB34" s="743"/>
      <c r="AC34" s="743"/>
      <c r="AD34" s="743"/>
      <c r="AE34" s="744"/>
      <c r="AF34" s="818"/>
      <c r="AG34" s="743"/>
      <c r="AH34" s="743"/>
      <c r="AI34" s="743"/>
      <c r="AJ34" s="81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40"/>
      <c r="BK34" s="240"/>
      <c r="BL34" s="240"/>
      <c r="BM34" s="240"/>
      <c r="BN34" s="240"/>
      <c r="BO34" s="253"/>
      <c r="BP34" s="253"/>
      <c r="BQ34" s="250">
        <v>28</v>
      </c>
      <c r="BR34" s="251"/>
      <c r="BS34" s="752"/>
      <c r="BT34" s="753"/>
      <c r="BU34" s="753"/>
      <c r="BV34" s="753"/>
      <c r="BW34" s="753"/>
      <c r="BX34" s="753"/>
      <c r="BY34" s="753"/>
      <c r="BZ34" s="753"/>
      <c r="CA34" s="753"/>
      <c r="CB34" s="753"/>
      <c r="CC34" s="753"/>
      <c r="CD34" s="753"/>
      <c r="CE34" s="753"/>
      <c r="CF34" s="753"/>
      <c r="CG34" s="754"/>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4"/>
    </row>
    <row r="35" spans="1:131" s="235" customFormat="1" ht="26.25" customHeight="1" x14ac:dyDescent="0.2">
      <c r="A35" s="254">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18"/>
      <c r="AG35" s="743"/>
      <c r="AH35" s="743"/>
      <c r="AI35" s="743"/>
      <c r="AJ35" s="81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40"/>
      <c r="BK35" s="240"/>
      <c r="BL35" s="240"/>
      <c r="BM35" s="240"/>
      <c r="BN35" s="240"/>
      <c r="BO35" s="253"/>
      <c r="BP35" s="253"/>
      <c r="BQ35" s="250">
        <v>29</v>
      </c>
      <c r="BR35" s="251"/>
      <c r="BS35" s="752"/>
      <c r="BT35" s="753"/>
      <c r="BU35" s="753"/>
      <c r="BV35" s="753"/>
      <c r="BW35" s="753"/>
      <c r="BX35" s="753"/>
      <c r="BY35" s="753"/>
      <c r="BZ35" s="753"/>
      <c r="CA35" s="753"/>
      <c r="CB35" s="753"/>
      <c r="CC35" s="753"/>
      <c r="CD35" s="753"/>
      <c r="CE35" s="753"/>
      <c r="CF35" s="753"/>
      <c r="CG35" s="754"/>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8"/>
      <c r="AG36" s="743"/>
      <c r="AH36" s="743"/>
      <c r="AI36" s="743"/>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0"/>
      <c r="BK36" s="240"/>
      <c r="BL36" s="240"/>
      <c r="BM36" s="240"/>
      <c r="BN36" s="240"/>
      <c r="BO36" s="253"/>
      <c r="BP36" s="253"/>
      <c r="BQ36" s="250">
        <v>30</v>
      </c>
      <c r="BR36" s="251"/>
      <c r="BS36" s="752"/>
      <c r="BT36" s="753"/>
      <c r="BU36" s="753"/>
      <c r="BV36" s="753"/>
      <c r="BW36" s="753"/>
      <c r="BX36" s="753"/>
      <c r="BY36" s="753"/>
      <c r="BZ36" s="753"/>
      <c r="CA36" s="753"/>
      <c r="CB36" s="753"/>
      <c r="CC36" s="753"/>
      <c r="CD36" s="753"/>
      <c r="CE36" s="753"/>
      <c r="CF36" s="753"/>
      <c r="CG36" s="754"/>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394</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373</v>
      </c>
      <c r="B63" s="780" t="s">
        <v>395</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18548</v>
      </c>
      <c r="AG63" s="834"/>
      <c r="AH63" s="834"/>
      <c r="AI63" s="834"/>
      <c r="AJ63" s="835"/>
      <c r="AK63" s="836"/>
      <c r="AL63" s="831"/>
      <c r="AM63" s="831"/>
      <c r="AN63" s="831"/>
      <c r="AO63" s="831"/>
      <c r="AP63" s="834">
        <v>17687</v>
      </c>
      <c r="AQ63" s="834"/>
      <c r="AR63" s="834"/>
      <c r="AS63" s="834"/>
      <c r="AT63" s="834"/>
      <c r="AU63" s="834">
        <v>7063</v>
      </c>
      <c r="AV63" s="834"/>
      <c r="AW63" s="834"/>
      <c r="AX63" s="834"/>
      <c r="AY63" s="834"/>
      <c r="AZ63" s="845"/>
      <c r="BA63" s="845"/>
      <c r="BB63" s="845"/>
      <c r="BC63" s="845"/>
      <c r="BD63" s="845"/>
      <c r="BE63" s="846"/>
      <c r="BF63" s="846"/>
      <c r="BG63" s="846"/>
      <c r="BH63" s="846"/>
      <c r="BI63" s="847"/>
      <c r="BJ63" s="848" t="s">
        <v>128</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396</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397</v>
      </c>
      <c r="B66" s="725"/>
      <c r="C66" s="725"/>
      <c r="D66" s="725"/>
      <c r="E66" s="725"/>
      <c r="F66" s="725"/>
      <c r="G66" s="725"/>
      <c r="H66" s="725"/>
      <c r="I66" s="725"/>
      <c r="J66" s="725"/>
      <c r="K66" s="725"/>
      <c r="L66" s="725"/>
      <c r="M66" s="725"/>
      <c r="N66" s="725"/>
      <c r="O66" s="725"/>
      <c r="P66" s="726"/>
      <c r="Q66" s="701" t="s">
        <v>398</v>
      </c>
      <c r="R66" s="702"/>
      <c r="S66" s="702"/>
      <c r="T66" s="702"/>
      <c r="U66" s="703"/>
      <c r="V66" s="701" t="s">
        <v>399</v>
      </c>
      <c r="W66" s="702"/>
      <c r="X66" s="702"/>
      <c r="Y66" s="702"/>
      <c r="Z66" s="703"/>
      <c r="AA66" s="701" t="s">
        <v>379</v>
      </c>
      <c r="AB66" s="702"/>
      <c r="AC66" s="702"/>
      <c r="AD66" s="702"/>
      <c r="AE66" s="703"/>
      <c r="AF66" s="851" t="s">
        <v>400</v>
      </c>
      <c r="AG66" s="803"/>
      <c r="AH66" s="803"/>
      <c r="AI66" s="803"/>
      <c r="AJ66" s="852"/>
      <c r="AK66" s="701" t="s">
        <v>381</v>
      </c>
      <c r="AL66" s="725"/>
      <c r="AM66" s="725"/>
      <c r="AN66" s="725"/>
      <c r="AO66" s="726"/>
      <c r="AP66" s="701" t="s">
        <v>401</v>
      </c>
      <c r="AQ66" s="702"/>
      <c r="AR66" s="702"/>
      <c r="AS66" s="702"/>
      <c r="AT66" s="703"/>
      <c r="AU66" s="701" t="s">
        <v>402</v>
      </c>
      <c r="AV66" s="702"/>
      <c r="AW66" s="702"/>
      <c r="AX66" s="702"/>
      <c r="AY66" s="703"/>
      <c r="AZ66" s="701" t="s">
        <v>350</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t="s">
        <v>565</v>
      </c>
      <c r="C68" s="869"/>
      <c r="D68" s="869"/>
      <c r="E68" s="869"/>
      <c r="F68" s="869"/>
      <c r="G68" s="869"/>
      <c r="H68" s="869"/>
      <c r="I68" s="869"/>
      <c r="J68" s="869"/>
      <c r="K68" s="869"/>
      <c r="L68" s="869"/>
      <c r="M68" s="869"/>
      <c r="N68" s="869"/>
      <c r="O68" s="869"/>
      <c r="P68" s="870"/>
      <c r="Q68" s="871">
        <v>423132</v>
      </c>
      <c r="R68" s="865"/>
      <c r="S68" s="865"/>
      <c r="T68" s="865"/>
      <c r="U68" s="865"/>
      <c r="V68" s="865">
        <v>148307</v>
      </c>
      <c r="W68" s="865"/>
      <c r="X68" s="865"/>
      <c r="Y68" s="865"/>
      <c r="Z68" s="865"/>
      <c r="AA68" s="865">
        <v>274825</v>
      </c>
      <c r="AB68" s="865"/>
      <c r="AC68" s="865"/>
      <c r="AD68" s="865"/>
      <c r="AE68" s="865"/>
      <c r="AF68" s="865">
        <v>2824</v>
      </c>
      <c r="AG68" s="865"/>
      <c r="AH68" s="865"/>
      <c r="AI68" s="865"/>
      <c r="AJ68" s="865"/>
      <c r="AK68" s="865" t="s">
        <v>566</v>
      </c>
      <c r="AL68" s="865"/>
      <c r="AM68" s="865"/>
      <c r="AN68" s="865"/>
      <c r="AO68" s="865"/>
      <c r="AP68" s="865" t="s">
        <v>558</v>
      </c>
      <c r="AQ68" s="865"/>
      <c r="AR68" s="865"/>
      <c r="AS68" s="865"/>
      <c r="AT68" s="865"/>
      <c r="AU68" s="865" t="s">
        <v>558</v>
      </c>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c r="C69" s="873"/>
      <c r="D69" s="873"/>
      <c r="E69" s="873"/>
      <c r="F69" s="873"/>
      <c r="G69" s="873"/>
      <c r="H69" s="873"/>
      <c r="I69" s="873"/>
      <c r="J69" s="873"/>
      <c r="K69" s="873"/>
      <c r="L69" s="873"/>
      <c r="M69" s="873"/>
      <c r="N69" s="873"/>
      <c r="O69" s="873"/>
      <c r="P69" s="874"/>
      <c r="Q69" s="875"/>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373</v>
      </c>
      <c r="B88" s="780" t="s">
        <v>403</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v>2824</v>
      </c>
      <c r="AG88" s="834"/>
      <c r="AH88" s="834"/>
      <c r="AI88" s="834"/>
      <c r="AJ88" s="834"/>
      <c r="AK88" s="831"/>
      <c r="AL88" s="831"/>
      <c r="AM88" s="831"/>
      <c r="AN88" s="831"/>
      <c r="AO88" s="831"/>
      <c r="AP88" s="834"/>
      <c r="AQ88" s="834"/>
      <c r="AR88" s="834"/>
      <c r="AS88" s="834"/>
      <c r="AT88" s="834"/>
      <c r="AU88" s="834"/>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373</v>
      </c>
      <c r="BR102" s="780" t="s">
        <v>404</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32372</v>
      </c>
      <c r="CS102" s="849"/>
      <c r="CT102" s="849"/>
      <c r="CU102" s="849"/>
      <c r="CV102" s="892"/>
      <c r="CW102" s="891">
        <v>6421</v>
      </c>
      <c r="CX102" s="849"/>
      <c r="CY102" s="849"/>
      <c r="CZ102" s="849"/>
      <c r="DA102" s="892"/>
      <c r="DB102" s="891">
        <v>13753</v>
      </c>
      <c r="DC102" s="849"/>
      <c r="DD102" s="849"/>
      <c r="DE102" s="849"/>
      <c r="DF102" s="892"/>
      <c r="DG102" s="891" t="s">
        <v>593</v>
      </c>
      <c r="DH102" s="849"/>
      <c r="DI102" s="849"/>
      <c r="DJ102" s="849"/>
      <c r="DK102" s="892"/>
      <c r="DL102" s="891">
        <v>3826</v>
      </c>
      <c r="DM102" s="849"/>
      <c r="DN102" s="849"/>
      <c r="DO102" s="849"/>
      <c r="DP102" s="892"/>
      <c r="DQ102" s="891">
        <v>366</v>
      </c>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405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406</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407</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408</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409</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410</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411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412</v>
      </c>
      <c r="AB109" s="894"/>
      <c r="AC109" s="894"/>
      <c r="AD109" s="894"/>
      <c r="AE109" s="895"/>
      <c r="AF109" s="893" t="s">
        <v>299</v>
      </c>
      <c r="AG109" s="894"/>
      <c r="AH109" s="894"/>
      <c r="AI109" s="894"/>
      <c r="AJ109" s="895"/>
      <c r="AK109" s="893" t="s">
        <v>298</v>
      </c>
      <c r="AL109" s="894"/>
      <c r="AM109" s="894"/>
      <c r="AN109" s="894"/>
      <c r="AO109" s="895"/>
      <c r="AP109" s="893" t="s">
        <v>413</v>
      </c>
      <c r="AQ109" s="894"/>
      <c r="AR109" s="894"/>
      <c r="AS109" s="894"/>
      <c r="AT109" s="896"/>
      <c r="AU109" s="913" t="s">
        <v>411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412</v>
      </c>
      <c r="BR109" s="894"/>
      <c r="BS109" s="894"/>
      <c r="BT109" s="894"/>
      <c r="BU109" s="895"/>
      <c r="BV109" s="893" t="s">
        <v>299</v>
      </c>
      <c r="BW109" s="894"/>
      <c r="BX109" s="894"/>
      <c r="BY109" s="894"/>
      <c r="BZ109" s="895"/>
      <c r="CA109" s="893" t="s">
        <v>298</v>
      </c>
      <c r="CB109" s="894"/>
      <c r="CC109" s="894"/>
      <c r="CD109" s="894"/>
      <c r="CE109" s="895"/>
      <c r="CF109" s="914" t="s">
        <v>413</v>
      </c>
      <c r="CG109" s="914"/>
      <c r="CH109" s="914"/>
      <c r="CI109" s="914"/>
      <c r="CJ109" s="914"/>
      <c r="CK109" s="893" t="s">
        <v>414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412</v>
      </c>
      <c r="DH109" s="894"/>
      <c r="DI109" s="894"/>
      <c r="DJ109" s="894"/>
      <c r="DK109" s="895"/>
      <c r="DL109" s="893" t="s">
        <v>299</v>
      </c>
      <c r="DM109" s="894"/>
      <c r="DN109" s="894"/>
      <c r="DO109" s="894"/>
      <c r="DP109" s="895"/>
      <c r="DQ109" s="893" t="s">
        <v>298</v>
      </c>
      <c r="DR109" s="894"/>
      <c r="DS109" s="894"/>
      <c r="DT109" s="894"/>
      <c r="DU109" s="895"/>
      <c r="DV109" s="893" t="s">
        <v>413</v>
      </c>
      <c r="DW109" s="894"/>
      <c r="DX109" s="894"/>
      <c r="DY109" s="894"/>
      <c r="DZ109" s="896"/>
    </row>
    <row r="110" spans="1:131" s="234" customFormat="1" ht="26.25" customHeight="1" x14ac:dyDescent="0.2">
      <c r="A110" s="897" t="s">
        <v>415</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111150109</v>
      </c>
      <c r="AB110" s="901"/>
      <c r="AC110" s="901"/>
      <c r="AD110" s="901"/>
      <c r="AE110" s="902"/>
      <c r="AF110" s="903">
        <v>117564528</v>
      </c>
      <c r="AG110" s="901"/>
      <c r="AH110" s="901"/>
      <c r="AI110" s="901"/>
      <c r="AJ110" s="902"/>
      <c r="AK110" s="903">
        <v>107049883</v>
      </c>
      <c r="AL110" s="901"/>
      <c r="AM110" s="901"/>
      <c r="AN110" s="901"/>
      <c r="AO110" s="902"/>
      <c r="AP110" s="904">
        <v>34.5</v>
      </c>
      <c r="AQ110" s="905"/>
      <c r="AR110" s="905"/>
      <c r="AS110" s="905"/>
      <c r="AT110" s="906"/>
      <c r="AU110" s="907" t="s">
        <v>70</v>
      </c>
      <c r="AV110" s="908"/>
      <c r="AW110" s="908"/>
      <c r="AX110" s="908"/>
      <c r="AY110" s="908"/>
      <c r="AZ110" s="949" t="s">
        <v>416</v>
      </c>
      <c r="BA110" s="898"/>
      <c r="BB110" s="898"/>
      <c r="BC110" s="898"/>
      <c r="BD110" s="898"/>
      <c r="BE110" s="898"/>
      <c r="BF110" s="898"/>
      <c r="BG110" s="898"/>
      <c r="BH110" s="898"/>
      <c r="BI110" s="898"/>
      <c r="BJ110" s="898"/>
      <c r="BK110" s="898"/>
      <c r="BL110" s="898"/>
      <c r="BM110" s="898"/>
      <c r="BN110" s="898"/>
      <c r="BO110" s="898"/>
      <c r="BP110" s="899"/>
      <c r="BQ110" s="935">
        <v>1232568689</v>
      </c>
      <c r="BR110" s="936"/>
      <c r="BS110" s="936"/>
      <c r="BT110" s="936"/>
      <c r="BU110" s="936"/>
      <c r="BV110" s="936">
        <v>1177263511</v>
      </c>
      <c r="BW110" s="936"/>
      <c r="BX110" s="936"/>
      <c r="BY110" s="936"/>
      <c r="BZ110" s="936"/>
      <c r="CA110" s="936">
        <v>1129441041</v>
      </c>
      <c r="CB110" s="936"/>
      <c r="CC110" s="936"/>
      <c r="CD110" s="936"/>
      <c r="CE110" s="936"/>
      <c r="CF110" s="950">
        <v>364.4</v>
      </c>
      <c r="CG110" s="951"/>
      <c r="CH110" s="951"/>
      <c r="CI110" s="951"/>
      <c r="CJ110" s="951"/>
      <c r="CK110" s="952" t="s">
        <v>417</v>
      </c>
      <c r="CL110" s="953"/>
      <c r="CM110" s="932" t="s">
        <v>418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t="s">
        <v>419</v>
      </c>
      <c r="DH110" s="936"/>
      <c r="DI110" s="936"/>
      <c r="DJ110" s="936"/>
      <c r="DK110" s="936"/>
      <c r="DL110" s="936" t="s">
        <v>367</v>
      </c>
      <c r="DM110" s="936"/>
      <c r="DN110" s="936"/>
      <c r="DO110" s="936"/>
      <c r="DP110" s="936"/>
      <c r="DQ110" s="936" t="s">
        <v>128</v>
      </c>
      <c r="DR110" s="936"/>
      <c r="DS110" s="936"/>
      <c r="DT110" s="936"/>
      <c r="DU110" s="936"/>
      <c r="DV110" s="937" t="s">
        <v>420</v>
      </c>
      <c r="DW110" s="937"/>
      <c r="DX110" s="937"/>
      <c r="DY110" s="937"/>
      <c r="DZ110" s="938"/>
    </row>
    <row r="111" spans="1:131" s="234" customFormat="1" ht="26.25" customHeight="1" x14ac:dyDescent="0.2">
      <c r="A111" s="939" t="s">
        <v>421</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128</v>
      </c>
      <c r="AB111" s="943"/>
      <c r="AC111" s="943"/>
      <c r="AD111" s="943"/>
      <c r="AE111" s="944"/>
      <c r="AF111" s="945" t="s">
        <v>419</v>
      </c>
      <c r="AG111" s="943"/>
      <c r="AH111" s="943"/>
      <c r="AI111" s="943"/>
      <c r="AJ111" s="944"/>
      <c r="AK111" s="945" t="s">
        <v>420</v>
      </c>
      <c r="AL111" s="943"/>
      <c r="AM111" s="943"/>
      <c r="AN111" s="943"/>
      <c r="AO111" s="944"/>
      <c r="AP111" s="946" t="s">
        <v>419</v>
      </c>
      <c r="AQ111" s="947"/>
      <c r="AR111" s="947"/>
      <c r="AS111" s="947"/>
      <c r="AT111" s="948"/>
      <c r="AU111" s="909"/>
      <c r="AV111" s="910"/>
      <c r="AW111" s="910"/>
      <c r="AX111" s="910"/>
      <c r="AY111" s="910"/>
      <c r="AZ111" s="958" t="s">
        <v>422</v>
      </c>
      <c r="BA111" s="959"/>
      <c r="BB111" s="959"/>
      <c r="BC111" s="959"/>
      <c r="BD111" s="959"/>
      <c r="BE111" s="959"/>
      <c r="BF111" s="959"/>
      <c r="BG111" s="959"/>
      <c r="BH111" s="959"/>
      <c r="BI111" s="959"/>
      <c r="BJ111" s="959"/>
      <c r="BK111" s="959"/>
      <c r="BL111" s="959"/>
      <c r="BM111" s="959"/>
      <c r="BN111" s="959"/>
      <c r="BO111" s="959"/>
      <c r="BP111" s="960"/>
      <c r="BQ111" s="928">
        <v>2622574</v>
      </c>
      <c r="BR111" s="929"/>
      <c r="BS111" s="929"/>
      <c r="BT111" s="929"/>
      <c r="BU111" s="929"/>
      <c r="BV111" s="929">
        <v>1156957</v>
      </c>
      <c r="BW111" s="929"/>
      <c r="BX111" s="929"/>
      <c r="BY111" s="929"/>
      <c r="BZ111" s="929"/>
      <c r="CA111" s="929">
        <v>418030</v>
      </c>
      <c r="CB111" s="929"/>
      <c r="CC111" s="929"/>
      <c r="CD111" s="929"/>
      <c r="CE111" s="929"/>
      <c r="CF111" s="923">
        <v>0.1</v>
      </c>
      <c r="CG111" s="924"/>
      <c r="CH111" s="924"/>
      <c r="CI111" s="924"/>
      <c r="CJ111" s="924"/>
      <c r="CK111" s="954"/>
      <c r="CL111" s="955"/>
      <c r="CM111" s="925" t="s">
        <v>423</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367</v>
      </c>
      <c r="DH111" s="929"/>
      <c r="DI111" s="929"/>
      <c r="DJ111" s="929"/>
      <c r="DK111" s="929"/>
      <c r="DL111" s="929" t="s">
        <v>419</v>
      </c>
      <c r="DM111" s="929"/>
      <c r="DN111" s="929"/>
      <c r="DO111" s="929"/>
      <c r="DP111" s="929"/>
      <c r="DQ111" s="929" t="s">
        <v>419</v>
      </c>
      <c r="DR111" s="929"/>
      <c r="DS111" s="929"/>
      <c r="DT111" s="929"/>
      <c r="DU111" s="929"/>
      <c r="DV111" s="930" t="s">
        <v>419</v>
      </c>
      <c r="DW111" s="930"/>
      <c r="DX111" s="930"/>
      <c r="DY111" s="930"/>
      <c r="DZ111" s="931"/>
    </row>
    <row r="112" spans="1:131" s="234" customFormat="1" ht="26.25" customHeight="1" x14ac:dyDescent="0.2">
      <c r="A112" s="968" t="s">
        <v>424</v>
      </c>
      <c r="B112" s="969"/>
      <c r="C112" s="959" t="s">
        <v>425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4688460</v>
      </c>
      <c r="AB112" s="962"/>
      <c r="AC112" s="962"/>
      <c r="AD112" s="962"/>
      <c r="AE112" s="963"/>
      <c r="AF112" s="964">
        <v>4609009</v>
      </c>
      <c r="AG112" s="962"/>
      <c r="AH112" s="962"/>
      <c r="AI112" s="962"/>
      <c r="AJ112" s="963"/>
      <c r="AK112" s="964">
        <v>4182953</v>
      </c>
      <c r="AL112" s="962"/>
      <c r="AM112" s="962"/>
      <c r="AN112" s="962"/>
      <c r="AO112" s="963"/>
      <c r="AP112" s="965">
        <v>1.3</v>
      </c>
      <c r="AQ112" s="966"/>
      <c r="AR112" s="966"/>
      <c r="AS112" s="966"/>
      <c r="AT112" s="967"/>
      <c r="AU112" s="909"/>
      <c r="AV112" s="910"/>
      <c r="AW112" s="910"/>
      <c r="AX112" s="910"/>
      <c r="AY112" s="910"/>
      <c r="AZ112" s="958" t="s">
        <v>426</v>
      </c>
      <c r="BA112" s="959"/>
      <c r="BB112" s="959"/>
      <c r="BC112" s="959"/>
      <c r="BD112" s="959"/>
      <c r="BE112" s="959"/>
      <c r="BF112" s="959"/>
      <c r="BG112" s="959"/>
      <c r="BH112" s="959"/>
      <c r="BI112" s="959"/>
      <c r="BJ112" s="959"/>
      <c r="BK112" s="959"/>
      <c r="BL112" s="959"/>
      <c r="BM112" s="959"/>
      <c r="BN112" s="959"/>
      <c r="BO112" s="959"/>
      <c r="BP112" s="960"/>
      <c r="BQ112" s="928">
        <v>8125133</v>
      </c>
      <c r="BR112" s="929"/>
      <c r="BS112" s="929"/>
      <c r="BT112" s="929"/>
      <c r="BU112" s="929"/>
      <c r="BV112" s="929">
        <v>7207128</v>
      </c>
      <c r="BW112" s="929"/>
      <c r="BX112" s="929"/>
      <c r="BY112" s="929"/>
      <c r="BZ112" s="929"/>
      <c r="CA112" s="929">
        <v>7063333</v>
      </c>
      <c r="CB112" s="929"/>
      <c r="CC112" s="929"/>
      <c r="CD112" s="929"/>
      <c r="CE112" s="929"/>
      <c r="CF112" s="923">
        <v>2.2999999999999998</v>
      </c>
      <c r="CG112" s="924"/>
      <c r="CH112" s="924"/>
      <c r="CI112" s="924"/>
      <c r="CJ112" s="924"/>
      <c r="CK112" s="954"/>
      <c r="CL112" s="955"/>
      <c r="CM112" s="925" t="s">
        <v>427</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2089523</v>
      </c>
      <c r="DH112" s="929"/>
      <c r="DI112" s="929"/>
      <c r="DJ112" s="929"/>
      <c r="DK112" s="929"/>
      <c r="DL112" s="929">
        <v>1156957</v>
      </c>
      <c r="DM112" s="929"/>
      <c r="DN112" s="929"/>
      <c r="DO112" s="929"/>
      <c r="DP112" s="929"/>
      <c r="DQ112" s="929">
        <v>418030</v>
      </c>
      <c r="DR112" s="929"/>
      <c r="DS112" s="929"/>
      <c r="DT112" s="929"/>
      <c r="DU112" s="929"/>
      <c r="DV112" s="930">
        <v>0.1</v>
      </c>
      <c r="DW112" s="930"/>
      <c r="DX112" s="930"/>
      <c r="DY112" s="930"/>
      <c r="DZ112" s="931"/>
    </row>
    <row r="113" spans="1:130" s="234" customFormat="1" ht="26.25" customHeight="1" x14ac:dyDescent="0.2">
      <c r="A113" s="970"/>
      <c r="B113" s="971"/>
      <c r="C113" s="959" t="s">
        <v>428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1009877</v>
      </c>
      <c r="AB113" s="962"/>
      <c r="AC113" s="962"/>
      <c r="AD113" s="962"/>
      <c r="AE113" s="963"/>
      <c r="AF113" s="964">
        <v>868213</v>
      </c>
      <c r="AG113" s="962"/>
      <c r="AH113" s="962"/>
      <c r="AI113" s="962"/>
      <c r="AJ113" s="963"/>
      <c r="AK113" s="964">
        <v>890472</v>
      </c>
      <c r="AL113" s="962"/>
      <c r="AM113" s="962"/>
      <c r="AN113" s="962"/>
      <c r="AO113" s="963"/>
      <c r="AP113" s="965">
        <v>0.3</v>
      </c>
      <c r="AQ113" s="966"/>
      <c r="AR113" s="966"/>
      <c r="AS113" s="966"/>
      <c r="AT113" s="967"/>
      <c r="AU113" s="909"/>
      <c r="AV113" s="910"/>
      <c r="AW113" s="910"/>
      <c r="AX113" s="910"/>
      <c r="AY113" s="910"/>
      <c r="AZ113" s="958" t="s">
        <v>429</v>
      </c>
      <c r="BA113" s="959"/>
      <c r="BB113" s="959"/>
      <c r="BC113" s="959"/>
      <c r="BD113" s="959"/>
      <c r="BE113" s="959"/>
      <c r="BF113" s="959"/>
      <c r="BG113" s="959"/>
      <c r="BH113" s="959"/>
      <c r="BI113" s="959"/>
      <c r="BJ113" s="959"/>
      <c r="BK113" s="959"/>
      <c r="BL113" s="959"/>
      <c r="BM113" s="959"/>
      <c r="BN113" s="959"/>
      <c r="BO113" s="959"/>
      <c r="BP113" s="960"/>
      <c r="BQ113" s="928" t="s">
        <v>128</v>
      </c>
      <c r="BR113" s="929"/>
      <c r="BS113" s="929"/>
      <c r="BT113" s="929"/>
      <c r="BU113" s="929"/>
      <c r="BV113" s="929" t="s">
        <v>128</v>
      </c>
      <c r="BW113" s="929"/>
      <c r="BX113" s="929"/>
      <c r="BY113" s="929"/>
      <c r="BZ113" s="929"/>
      <c r="CA113" s="929" t="s">
        <v>367</v>
      </c>
      <c r="CB113" s="929"/>
      <c r="CC113" s="929"/>
      <c r="CD113" s="929"/>
      <c r="CE113" s="929"/>
      <c r="CF113" s="923" t="s">
        <v>367</v>
      </c>
      <c r="CG113" s="924"/>
      <c r="CH113" s="924"/>
      <c r="CI113" s="924"/>
      <c r="CJ113" s="924"/>
      <c r="CK113" s="954"/>
      <c r="CL113" s="955"/>
      <c r="CM113" s="925" t="s">
        <v>430</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v>522181</v>
      </c>
      <c r="DH113" s="929"/>
      <c r="DI113" s="929"/>
      <c r="DJ113" s="929"/>
      <c r="DK113" s="929"/>
      <c r="DL113" s="929" t="s">
        <v>431</v>
      </c>
      <c r="DM113" s="929"/>
      <c r="DN113" s="929"/>
      <c r="DO113" s="929"/>
      <c r="DP113" s="929"/>
      <c r="DQ113" s="929" t="s">
        <v>128</v>
      </c>
      <c r="DR113" s="929"/>
      <c r="DS113" s="929"/>
      <c r="DT113" s="929"/>
      <c r="DU113" s="929"/>
      <c r="DV113" s="930" t="s">
        <v>419</v>
      </c>
      <c r="DW113" s="930"/>
      <c r="DX113" s="930"/>
      <c r="DY113" s="930"/>
      <c r="DZ113" s="931"/>
    </row>
    <row r="114" spans="1:130" s="234" customFormat="1" ht="26.25" customHeight="1" x14ac:dyDescent="0.2">
      <c r="A114" s="970"/>
      <c r="B114" s="971"/>
      <c r="C114" s="959" t="s">
        <v>432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t="s">
        <v>128</v>
      </c>
      <c r="AB114" s="962"/>
      <c r="AC114" s="962"/>
      <c r="AD114" s="962"/>
      <c r="AE114" s="963"/>
      <c r="AF114" s="964" t="s">
        <v>128</v>
      </c>
      <c r="AG114" s="962"/>
      <c r="AH114" s="962"/>
      <c r="AI114" s="962"/>
      <c r="AJ114" s="963"/>
      <c r="AK114" s="964" t="s">
        <v>128</v>
      </c>
      <c r="AL114" s="962"/>
      <c r="AM114" s="962"/>
      <c r="AN114" s="962"/>
      <c r="AO114" s="963"/>
      <c r="AP114" s="965" t="s">
        <v>128</v>
      </c>
      <c r="AQ114" s="966"/>
      <c r="AR114" s="966"/>
      <c r="AS114" s="966"/>
      <c r="AT114" s="967"/>
      <c r="AU114" s="909"/>
      <c r="AV114" s="910"/>
      <c r="AW114" s="910"/>
      <c r="AX114" s="910"/>
      <c r="AY114" s="910"/>
      <c r="AZ114" s="958" t="s">
        <v>433</v>
      </c>
      <c r="BA114" s="959"/>
      <c r="BB114" s="959"/>
      <c r="BC114" s="959"/>
      <c r="BD114" s="959"/>
      <c r="BE114" s="959"/>
      <c r="BF114" s="959"/>
      <c r="BG114" s="959"/>
      <c r="BH114" s="959"/>
      <c r="BI114" s="959"/>
      <c r="BJ114" s="959"/>
      <c r="BK114" s="959"/>
      <c r="BL114" s="959"/>
      <c r="BM114" s="959"/>
      <c r="BN114" s="959"/>
      <c r="BO114" s="959"/>
      <c r="BP114" s="960"/>
      <c r="BQ114" s="928">
        <v>150554455</v>
      </c>
      <c r="BR114" s="929"/>
      <c r="BS114" s="929"/>
      <c r="BT114" s="929"/>
      <c r="BU114" s="929"/>
      <c r="BV114" s="929">
        <v>148337378</v>
      </c>
      <c r="BW114" s="929"/>
      <c r="BX114" s="929"/>
      <c r="BY114" s="929"/>
      <c r="BZ114" s="929"/>
      <c r="CA114" s="929">
        <v>139552135</v>
      </c>
      <c r="CB114" s="929"/>
      <c r="CC114" s="929"/>
      <c r="CD114" s="929"/>
      <c r="CE114" s="929"/>
      <c r="CF114" s="923">
        <v>45</v>
      </c>
      <c r="CG114" s="924"/>
      <c r="CH114" s="924"/>
      <c r="CI114" s="924"/>
      <c r="CJ114" s="924"/>
      <c r="CK114" s="954"/>
      <c r="CL114" s="955"/>
      <c r="CM114" s="925" t="s">
        <v>434</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v>10870</v>
      </c>
      <c r="DH114" s="929"/>
      <c r="DI114" s="929"/>
      <c r="DJ114" s="929"/>
      <c r="DK114" s="929"/>
      <c r="DL114" s="929" t="s">
        <v>128</v>
      </c>
      <c r="DM114" s="929"/>
      <c r="DN114" s="929"/>
      <c r="DO114" s="929"/>
      <c r="DP114" s="929"/>
      <c r="DQ114" s="929" t="s">
        <v>128</v>
      </c>
      <c r="DR114" s="929"/>
      <c r="DS114" s="929"/>
      <c r="DT114" s="929"/>
      <c r="DU114" s="929"/>
      <c r="DV114" s="930" t="s">
        <v>431</v>
      </c>
      <c r="DW114" s="930"/>
      <c r="DX114" s="930"/>
      <c r="DY114" s="930"/>
      <c r="DZ114" s="931"/>
    </row>
    <row r="115" spans="1:130" s="234" customFormat="1" ht="26.25" customHeight="1" x14ac:dyDescent="0.2">
      <c r="A115" s="970"/>
      <c r="B115" s="971"/>
      <c r="C115" s="959" t="s">
        <v>435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1473435</v>
      </c>
      <c r="AB115" s="962"/>
      <c r="AC115" s="962"/>
      <c r="AD115" s="962"/>
      <c r="AE115" s="963"/>
      <c r="AF115" s="964">
        <v>1179216</v>
      </c>
      <c r="AG115" s="962"/>
      <c r="AH115" s="962"/>
      <c r="AI115" s="962"/>
      <c r="AJ115" s="963"/>
      <c r="AK115" s="964">
        <v>637246</v>
      </c>
      <c r="AL115" s="962"/>
      <c r="AM115" s="962"/>
      <c r="AN115" s="962"/>
      <c r="AO115" s="963"/>
      <c r="AP115" s="965">
        <v>0.2</v>
      </c>
      <c r="AQ115" s="966"/>
      <c r="AR115" s="966"/>
      <c r="AS115" s="966"/>
      <c r="AT115" s="967"/>
      <c r="AU115" s="909"/>
      <c r="AV115" s="910"/>
      <c r="AW115" s="910"/>
      <c r="AX115" s="910"/>
      <c r="AY115" s="910"/>
      <c r="AZ115" s="958" t="s">
        <v>436</v>
      </c>
      <c r="BA115" s="959"/>
      <c r="BB115" s="959"/>
      <c r="BC115" s="959"/>
      <c r="BD115" s="959"/>
      <c r="BE115" s="959"/>
      <c r="BF115" s="959"/>
      <c r="BG115" s="959"/>
      <c r="BH115" s="959"/>
      <c r="BI115" s="959"/>
      <c r="BJ115" s="959"/>
      <c r="BK115" s="959"/>
      <c r="BL115" s="959"/>
      <c r="BM115" s="959"/>
      <c r="BN115" s="959"/>
      <c r="BO115" s="959"/>
      <c r="BP115" s="960"/>
      <c r="BQ115" s="928">
        <v>503161</v>
      </c>
      <c r="BR115" s="929"/>
      <c r="BS115" s="929"/>
      <c r="BT115" s="929"/>
      <c r="BU115" s="929"/>
      <c r="BV115" s="929">
        <v>446046</v>
      </c>
      <c r="BW115" s="929"/>
      <c r="BX115" s="929"/>
      <c r="BY115" s="929"/>
      <c r="BZ115" s="929"/>
      <c r="CA115" s="929">
        <v>365609</v>
      </c>
      <c r="CB115" s="929"/>
      <c r="CC115" s="929"/>
      <c r="CD115" s="929"/>
      <c r="CE115" s="929"/>
      <c r="CF115" s="923">
        <v>0.1</v>
      </c>
      <c r="CG115" s="924"/>
      <c r="CH115" s="924"/>
      <c r="CI115" s="924"/>
      <c r="CJ115" s="924"/>
      <c r="CK115" s="954"/>
      <c r="CL115" s="955"/>
      <c r="CM115" s="958" t="s">
        <v>437</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t="s">
        <v>419</v>
      </c>
      <c r="DH115" s="929"/>
      <c r="DI115" s="929"/>
      <c r="DJ115" s="929"/>
      <c r="DK115" s="929"/>
      <c r="DL115" s="929" t="s">
        <v>419</v>
      </c>
      <c r="DM115" s="929"/>
      <c r="DN115" s="929"/>
      <c r="DO115" s="929"/>
      <c r="DP115" s="929"/>
      <c r="DQ115" s="929" t="s">
        <v>128</v>
      </c>
      <c r="DR115" s="929"/>
      <c r="DS115" s="929"/>
      <c r="DT115" s="929"/>
      <c r="DU115" s="929"/>
      <c r="DV115" s="930" t="s">
        <v>419</v>
      </c>
      <c r="DW115" s="930"/>
      <c r="DX115" s="930"/>
      <c r="DY115" s="930"/>
      <c r="DZ115" s="931"/>
    </row>
    <row r="116" spans="1:130" s="234" customFormat="1" ht="26.25" customHeight="1" x14ac:dyDescent="0.2">
      <c r="A116" s="972"/>
      <c r="B116" s="973"/>
      <c r="C116" s="974" t="s">
        <v>438</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128</v>
      </c>
      <c r="AB116" s="962"/>
      <c r="AC116" s="962"/>
      <c r="AD116" s="962"/>
      <c r="AE116" s="963"/>
      <c r="AF116" s="964">
        <v>2</v>
      </c>
      <c r="AG116" s="962"/>
      <c r="AH116" s="962"/>
      <c r="AI116" s="962"/>
      <c r="AJ116" s="963"/>
      <c r="AK116" s="964">
        <v>9</v>
      </c>
      <c r="AL116" s="962"/>
      <c r="AM116" s="962"/>
      <c r="AN116" s="962"/>
      <c r="AO116" s="963"/>
      <c r="AP116" s="965">
        <v>0</v>
      </c>
      <c r="AQ116" s="966"/>
      <c r="AR116" s="966"/>
      <c r="AS116" s="966"/>
      <c r="AT116" s="967"/>
      <c r="AU116" s="909"/>
      <c r="AV116" s="910"/>
      <c r="AW116" s="910"/>
      <c r="AX116" s="910"/>
      <c r="AY116" s="910"/>
      <c r="AZ116" s="976" t="s">
        <v>439</v>
      </c>
      <c r="BA116" s="977"/>
      <c r="BB116" s="977"/>
      <c r="BC116" s="977"/>
      <c r="BD116" s="977"/>
      <c r="BE116" s="977"/>
      <c r="BF116" s="977"/>
      <c r="BG116" s="977"/>
      <c r="BH116" s="977"/>
      <c r="BI116" s="977"/>
      <c r="BJ116" s="977"/>
      <c r="BK116" s="977"/>
      <c r="BL116" s="977"/>
      <c r="BM116" s="977"/>
      <c r="BN116" s="977"/>
      <c r="BO116" s="977"/>
      <c r="BP116" s="978"/>
      <c r="BQ116" s="928" t="s">
        <v>128</v>
      </c>
      <c r="BR116" s="929"/>
      <c r="BS116" s="929"/>
      <c r="BT116" s="929"/>
      <c r="BU116" s="929"/>
      <c r="BV116" s="929" t="s">
        <v>419</v>
      </c>
      <c r="BW116" s="929"/>
      <c r="BX116" s="929"/>
      <c r="BY116" s="929"/>
      <c r="BZ116" s="929"/>
      <c r="CA116" s="929" t="s">
        <v>371</v>
      </c>
      <c r="CB116" s="929"/>
      <c r="CC116" s="929"/>
      <c r="CD116" s="929"/>
      <c r="CE116" s="929"/>
      <c r="CF116" s="923" t="s">
        <v>128</v>
      </c>
      <c r="CG116" s="924"/>
      <c r="CH116" s="924"/>
      <c r="CI116" s="924"/>
      <c r="CJ116" s="924"/>
      <c r="CK116" s="954"/>
      <c r="CL116" s="955"/>
      <c r="CM116" s="925" t="s">
        <v>440</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128</v>
      </c>
      <c r="DH116" s="929"/>
      <c r="DI116" s="929"/>
      <c r="DJ116" s="929"/>
      <c r="DK116" s="929"/>
      <c r="DL116" s="929" t="s">
        <v>420</v>
      </c>
      <c r="DM116" s="929"/>
      <c r="DN116" s="929"/>
      <c r="DO116" s="929"/>
      <c r="DP116" s="929"/>
      <c r="DQ116" s="929" t="s">
        <v>419</v>
      </c>
      <c r="DR116" s="929"/>
      <c r="DS116" s="929"/>
      <c r="DT116" s="929"/>
      <c r="DU116" s="929"/>
      <c r="DV116" s="930" t="s">
        <v>128</v>
      </c>
      <c r="DW116" s="930"/>
      <c r="DX116" s="930"/>
      <c r="DY116" s="930"/>
      <c r="DZ116" s="931"/>
    </row>
    <row r="117" spans="1:130" s="234" customFormat="1" ht="26.25" customHeight="1" x14ac:dyDescent="0.2">
      <c r="A117" s="913" t="s">
        <v>156</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441</v>
      </c>
      <c r="Z117" s="895"/>
      <c r="AA117" s="985">
        <v>118321881</v>
      </c>
      <c r="AB117" s="986"/>
      <c r="AC117" s="986"/>
      <c r="AD117" s="986"/>
      <c r="AE117" s="987"/>
      <c r="AF117" s="988">
        <v>124220968</v>
      </c>
      <c r="AG117" s="986"/>
      <c r="AH117" s="986"/>
      <c r="AI117" s="986"/>
      <c r="AJ117" s="987"/>
      <c r="AK117" s="988">
        <v>112760563</v>
      </c>
      <c r="AL117" s="986"/>
      <c r="AM117" s="986"/>
      <c r="AN117" s="986"/>
      <c r="AO117" s="987"/>
      <c r="AP117" s="989"/>
      <c r="AQ117" s="990"/>
      <c r="AR117" s="990"/>
      <c r="AS117" s="990"/>
      <c r="AT117" s="991"/>
      <c r="AU117" s="909"/>
      <c r="AV117" s="910"/>
      <c r="AW117" s="910"/>
      <c r="AX117" s="910"/>
      <c r="AY117" s="910"/>
      <c r="AZ117" s="958" t="s">
        <v>442</v>
      </c>
      <c r="BA117" s="959"/>
      <c r="BB117" s="959"/>
      <c r="BC117" s="959"/>
      <c r="BD117" s="959"/>
      <c r="BE117" s="959"/>
      <c r="BF117" s="959"/>
      <c r="BG117" s="959"/>
      <c r="BH117" s="959"/>
      <c r="BI117" s="959"/>
      <c r="BJ117" s="959"/>
      <c r="BK117" s="959"/>
      <c r="BL117" s="959"/>
      <c r="BM117" s="959"/>
      <c r="BN117" s="959"/>
      <c r="BO117" s="959"/>
      <c r="BP117" s="960"/>
      <c r="BQ117" s="928" t="s">
        <v>367</v>
      </c>
      <c r="BR117" s="929"/>
      <c r="BS117" s="929"/>
      <c r="BT117" s="929"/>
      <c r="BU117" s="929"/>
      <c r="BV117" s="929" t="s">
        <v>128</v>
      </c>
      <c r="BW117" s="929"/>
      <c r="BX117" s="929"/>
      <c r="BY117" s="929"/>
      <c r="BZ117" s="929"/>
      <c r="CA117" s="929" t="s">
        <v>371</v>
      </c>
      <c r="CB117" s="929"/>
      <c r="CC117" s="929"/>
      <c r="CD117" s="929"/>
      <c r="CE117" s="929"/>
      <c r="CF117" s="923" t="s">
        <v>128</v>
      </c>
      <c r="CG117" s="924"/>
      <c r="CH117" s="924"/>
      <c r="CI117" s="924"/>
      <c r="CJ117" s="924"/>
      <c r="CK117" s="954"/>
      <c r="CL117" s="955"/>
      <c r="CM117" s="925" t="s">
        <v>443</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444</v>
      </c>
      <c r="DH117" s="929"/>
      <c r="DI117" s="929"/>
      <c r="DJ117" s="929"/>
      <c r="DK117" s="929"/>
      <c r="DL117" s="929" t="s">
        <v>367</v>
      </c>
      <c r="DM117" s="929"/>
      <c r="DN117" s="929"/>
      <c r="DO117" s="929"/>
      <c r="DP117" s="929"/>
      <c r="DQ117" s="929" t="s">
        <v>431</v>
      </c>
      <c r="DR117" s="929"/>
      <c r="DS117" s="929"/>
      <c r="DT117" s="929"/>
      <c r="DU117" s="929"/>
      <c r="DV117" s="930" t="s">
        <v>128</v>
      </c>
      <c r="DW117" s="930"/>
      <c r="DX117" s="930"/>
      <c r="DY117" s="930"/>
      <c r="DZ117" s="931"/>
    </row>
    <row r="118" spans="1:130" s="234" customFormat="1" ht="26.25" customHeight="1" x14ac:dyDescent="0.2">
      <c r="A118" s="913" t="s">
        <v>414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412</v>
      </c>
      <c r="AB118" s="894"/>
      <c r="AC118" s="894"/>
      <c r="AD118" s="894"/>
      <c r="AE118" s="895"/>
      <c r="AF118" s="893" t="s">
        <v>299</v>
      </c>
      <c r="AG118" s="894"/>
      <c r="AH118" s="894"/>
      <c r="AI118" s="894"/>
      <c r="AJ118" s="895"/>
      <c r="AK118" s="893" t="s">
        <v>298</v>
      </c>
      <c r="AL118" s="894"/>
      <c r="AM118" s="894"/>
      <c r="AN118" s="894"/>
      <c r="AO118" s="895"/>
      <c r="AP118" s="980" t="s">
        <v>413</v>
      </c>
      <c r="AQ118" s="981"/>
      <c r="AR118" s="981"/>
      <c r="AS118" s="981"/>
      <c r="AT118" s="982"/>
      <c r="AU118" s="909"/>
      <c r="AV118" s="910"/>
      <c r="AW118" s="910"/>
      <c r="AX118" s="910"/>
      <c r="AY118" s="910"/>
      <c r="AZ118" s="983" t="s">
        <v>445</v>
      </c>
      <c r="BA118" s="974"/>
      <c r="BB118" s="974"/>
      <c r="BC118" s="974"/>
      <c r="BD118" s="974"/>
      <c r="BE118" s="974"/>
      <c r="BF118" s="974"/>
      <c r="BG118" s="974"/>
      <c r="BH118" s="974"/>
      <c r="BI118" s="974"/>
      <c r="BJ118" s="974"/>
      <c r="BK118" s="974"/>
      <c r="BL118" s="974"/>
      <c r="BM118" s="974"/>
      <c r="BN118" s="974"/>
      <c r="BO118" s="974"/>
      <c r="BP118" s="975"/>
      <c r="BQ118" s="1000" t="s">
        <v>128</v>
      </c>
      <c r="BR118" s="1001"/>
      <c r="BS118" s="1001"/>
      <c r="BT118" s="1001"/>
      <c r="BU118" s="1001"/>
      <c r="BV118" s="1001" t="s">
        <v>444</v>
      </c>
      <c r="BW118" s="1001"/>
      <c r="BX118" s="1001"/>
      <c r="BY118" s="1001"/>
      <c r="BZ118" s="1001"/>
      <c r="CA118" s="1001" t="s">
        <v>444</v>
      </c>
      <c r="CB118" s="1001"/>
      <c r="CC118" s="1001"/>
      <c r="CD118" s="1001"/>
      <c r="CE118" s="1001"/>
      <c r="CF118" s="923" t="s">
        <v>128</v>
      </c>
      <c r="CG118" s="924"/>
      <c r="CH118" s="924"/>
      <c r="CI118" s="924"/>
      <c r="CJ118" s="924"/>
      <c r="CK118" s="954"/>
      <c r="CL118" s="955"/>
      <c r="CM118" s="925" t="s">
        <v>446</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128</v>
      </c>
      <c r="DH118" s="929"/>
      <c r="DI118" s="929"/>
      <c r="DJ118" s="929"/>
      <c r="DK118" s="929"/>
      <c r="DL118" s="929" t="s">
        <v>371</v>
      </c>
      <c r="DM118" s="929"/>
      <c r="DN118" s="929"/>
      <c r="DO118" s="929"/>
      <c r="DP118" s="929"/>
      <c r="DQ118" s="929" t="s">
        <v>128</v>
      </c>
      <c r="DR118" s="929"/>
      <c r="DS118" s="929"/>
      <c r="DT118" s="929"/>
      <c r="DU118" s="929"/>
      <c r="DV118" s="930" t="s">
        <v>128</v>
      </c>
      <c r="DW118" s="930"/>
      <c r="DX118" s="930"/>
      <c r="DY118" s="930"/>
      <c r="DZ118" s="931"/>
    </row>
    <row r="119" spans="1:130" s="234" customFormat="1" ht="26.25" customHeight="1" x14ac:dyDescent="0.2">
      <c r="A119" s="1065" t="s">
        <v>417</v>
      </c>
      <c r="B119" s="953"/>
      <c r="C119" s="932" t="s">
        <v>418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t="s">
        <v>419</v>
      </c>
      <c r="AB119" s="901"/>
      <c r="AC119" s="901"/>
      <c r="AD119" s="901"/>
      <c r="AE119" s="902"/>
      <c r="AF119" s="903" t="s">
        <v>371</v>
      </c>
      <c r="AG119" s="901"/>
      <c r="AH119" s="901"/>
      <c r="AI119" s="901"/>
      <c r="AJ119" s="902"/>
      <c r="AK119" s="903" t="s">
        <v>367</v>
      </c>
      <c r="AL119" s="901"/>
      <c r="AM119" s="901"/>
      <c r="AN119" s="901"/>
      <c r="AO119" s="902"/>
      <c r="AP119" s="904" t="s">
        <v>128</v>
      </c>
      <c r="AQ119" s="905"/>
      <c r="AR119" s="905"/>
      <c r="AS119" s="905"/>
      <c r="AT119" s="906"/>
      <c r="AU119" s="911"/>
      <c r="AV119" s="912"/>
      <c r="AW119" s="912"/>
      <c r="AX119" s="912"/>
      <c r="AY119" s="912"/>
      <c r="AZ119" s="265" t="s">
        <v>156</v>
      </c>
      <c r="BA119" s="265"/>
      <c r="BB119" s="265"/>
      <c r="BC119" s="265"/>
      <c r="BD119" s="265"/>
      <c r="BE119" s="265"/>
      <c r="BF119" s="265"/>
      <c r="BG119" s="265"/>
      <c r="BH119" s="265"/>
      <c r="BI119" s="265"/>
      <c r="BJ119" s="265"/>
      <c r="BK119" s="265"/>
      <c r="BL119" s="265"/>
      <c r="BM119" s="265"/>
      <c r="BN119" s="265"/>
      <c r="BO119" s="984" t="s">
        <v>447</v>
      </c>
      <c r="BP119" s="1008"/>
      <c r="BQ119" s="1000">
        <v>1394374012</v>
      </c>
      <c r="BR119" s="1001"/>
      <c r="BS119" s="1001"/>
      <c r="BT119" s="1001"/>
      <c r="BU119" s="1001"/>
      <c r="BV119" s="1001">
        <v>1334411020</v>
      </c>
      <c r="BW119" s="1001"/>
      <c r="BX119" s="1001"/>
      <c r="BY119" s="1001"/>
      <c r="BZ119" s="1001"/>
      <c r="CA119" s="1001">
        <v>1276840148</v>
      </c>
      <c r="CB119" s="1001"/>
      <c r="CC119" s="1001"/>
      <c r="CD119" s="1001"/>
      <c r="CE119" s="1001"/>
      <c r="CF119" s="1002"/>
      <c r="CG119" s="1003"/>
      <c r="CH119" s="1003"/>
      <c r="CI119" s="1003"/>
      <c r="CJ119" s="1004"/>
      <c r="CK119" s="956"/>
      <c r="CL119" s="957"/>
      <c r="CM119" s="1005" t="s">
        <v>448</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419</v>
      </c>
      <c r="DH119" s="929"/>
      <c r="DI119" s="929"/>
      <c r="DJ119" s="929"/>
      <c r="DK119" s="929"/>
      <c r="DL119" s="929" t="s">
        <v>128</v>
      </c>
      <c r="DM119" s="929"/>
      <c r="DN119" s="929"/>
      <c r="DO119" s="929"/>
      <c r="DP119" s="929"/>
      <c r="DQ119" s="929" t="s">
        <v>419</v>
      </c>
      <c r="DR119" s="929"/>
      <c r="DS119" s="929"/>
      <c r="DT119" s="929"/>
      <c r="DU119" s="929"/>
      <c r="DV119" s="930" t="s">
        <v>128</v>
      </c>
      <c r="DW119" s="930"/>
      <c r="DX119" s="930"/>
      <c r="DY119" s="930"/>
      <c r="DZ119" s="931"/>
    </row>
    <row r="120" spans="1:130" s="234" customFormat="1" ht="26.25" customHeight="1" x14ac:dyDescent="0.2">
      <c r="A120" s="1066"/>
      <c r="B120" s="955"/>
      <c r="C120" s="925" t="s">
        <v>423</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367</v>
      </c>
      <c r="AB120" s="962"/>
      <c r="AC120" s="962"/>
      <c r="AD120" s="962"/>
      <c r="AE120" s="963"/>
      <c r="AF120" s="964" t="s">
        <v>419</v>
      </c>
      <c r="AG120" s="962"/>
      <c r="AH120" s="962"/>
      <c r="AI120" s="962"/>
      <c r="AJ120" s="963"/>
      <c r="AK120" s="964" t="s">
        <v>419</v>
      </c>
      <c r="AL120" s="962"/>
      <c r="AM120" s="962"/>
      <c r="AN120" s="962"/>
      <c r="AO120" s="963"/>
      <c r="AP120" s="965" t="s">
        <v>367</v>
      </c>
      <c r="AQ120" s="966"/>
      <c r="AR120" s="966"/>
      <c r="AS120" s="966"/>
      <c r="AT120" s="967"/>
      <c r="AU120" s="992" t="s">
        <v>449</v>
      </c>
      <c r="AV120" s="993"/>
      <c r="AW120" s="993"/>
      <c r="AX120" s="993"/>
      <c r="AY120" s="994"/>
      <c r="AZ120" s="949" t="s">
        <v>450</v>
      </c>
      <c r="BA120" s="898"/>
      <c r="BB120" s="898"/>
      <c r="BC120" s="898"/>
      <c r="BD120" s="898"/>
      <c r="BE120" s="898"/>
      <c r="BF120" s="898"/>
      <c r="BG120" s="898"/>
      <c r="BH120" s="898"/>
      <c r="BI120" s="898"/>
      <c r="BJ120" s="898"/>
      <c r="BK120" s="898"/>
      <c r="BL120" s="898"/>
      <c r="BM120" s="898"/>
      <c r="BN120" s="898"/>
      <c r="BO120" s="898"/>
      <c r="BP120" s="899"/>
      <c r="BQ120" s="935">
        <v>117693687</v>
      </c>
      <c r="BR120" s="936"/>
      <c r="BS120" s="936"/>
      <c r="BT120" s="936"/>
      <c r="BU120" s="936"/>
      <c r="BV120" s="936">
        <v>107488417</v>
      </c>
      <c r="BW120" s="936"/>
      <c r="BX120" s="936"/>
      <c r="BY120" s="936"/>
      <c r="BZ120" s="936"/>
      <c r="CA120" s="936">
        <v>103712280</v>
      </c>
      <c r="CB120" s="936"/>
      <c r="CC120" s="936"/>
      <c r="CD120" s="936"/>
      <c r="CE120" s="936"/>
      <c r="CF120" s="950">
        <v>33.5</v>
      </c>
      <c r="CG120" s="951"/>
      <c r="CH120" s="951"/>
      <c r="CI120" s="951"/>
      <c r="CJ120" s="951"/>
      <c r="CK120" s="1009" t="s">
        <v>451</v>
      </c>
      <c r="CL120" s="1010"/>
      <c r="CM120" s="1010"/>
      <c r="CN120" s="1010"/>
      <c r="CO120" s="1011"/>
      <c r="CP120" s="1017" t="s">
        <v>452</v>
      </c>
      <c r="CQ120" s="1018"/>
      <c r="CR120" s="1018"/>
      <c r="CS120" s="1018"/>
      <c r="CT120" s="1018"/>
      <c r="CU120" s="1018"/>
      <c r="CV120" s="1018"/>
      <c r="CW120" s="1018"/>
      <c r="CX120" s="1018"/>
      <c r="CY120" s="1018"/>
      <c r="CZ120" s="1018"/>
      <c r="DA120" s="1018"/>
      <c r="DB120" s="1018"/>
      <c r="DC120" s="1018"/>
      <c r="DD120" s="1018"/>
      <c r="DE120" s="1018"/>
      <c r="DF120" s="1019"/>
      <c r="DG120" s="935">
        <v>5230472</v>
      </c>
      <c r="DH120" s="936"/>
      <c r="DI120" s="936"/>
      <c r="DJ120" s="936"/>
      <c r="DK120" s="936"/>
      <c r="DL120" s="936">
        <v>4767881</v>
      </c>
      <c r="DM120" s="936"/>
      <c r="DN120" s="936"/>
      <c r="DO120" s="936"/>
      <c r="DP120" s="936"/>
      <c r="DQ120" s="936">
        <v>4708832</v>
      </c>
      <c r="DR120" s="936"/>
      <c r="DS120" s="936"/>
      <c r="DT120" s="936"/>
      <c r="DU120" s="936"/>
      <c r="DV120" s="937">
        <v>1.5</v>
      </c>
      <c r="DW120" s="937"/>
      <c r="DX120" s="937"/>
      <c r="DY120" s="937"/>
      <c r="DZ120" s="938"/>
    </row>
    <row r="121" spans="1:130" s="234" customFormat="1" ht="26.25" customHeight="1" x14ac:dyDescent="0.2">
      <c r="A121" s="1066"/>
      <c r="B121" s="955"/>
      <c r="C121" s="976" t="s">
        <v>453</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1270913</v>
      </c>
      <c r="AB121" s="962"/>
      <c r="AC121" s="962"/>
      <c r="AD121" s="962"/>
      <c r="AE121" s="963"/>
      <c r="AF121" s="964">
        <v>1053245</v>
      </c>
      <c r="AG121" s="962"/>
      <c r="AH121" s="962"/>
      <c r="AI121" s="962"/>
      <c r="AJ121" s="963"/>
      <c r="AK121" s="964">
        <v>526648</v>
      </c>
      <c r="AL121" s="962"/>
      <c r="AM121" s="962"/>
      <c r="AN121" s="962"/>
      <c r="AO121" s="963"/>
      <c r="AP121" s="965">
        <v>0.2</v>
      </c>
      <c r="AQ121" s="966"/>
      <c r="AR121" s="966"/>
      <c r="AS121" s="966"/>
      <c r="AT121" s="967"/>
      <c r="AU121" s="995"/>
      <c r="AV121" s="996"/>
      <c r="AW121" s="996"/>
      <c r="AX121" s="996"/>
      <c r="AY121" s="997"/>
      <c r="AZ121" s="958" t="s">
        <v>454</v>
      </c>
      <c r="BA121" s="959"/>
      <c r="BB121" s="959"/>
      <c r="BC121" s="959"/>
      <c r="BD121" s="959"/>
      <c r="BE121" s="959"/>
      <c r="BF121" s="959"/>
      <c r="BG121" s="959"/>
      <c r="BH121" s="959"/>
      <c r="BI121" s="959"/>
      <c r="BJ121" s="959"/>
      <c r="BK121" s="959"/>
      <c r="BL121" s="959"/>
      <c r="BM121" s="959"/>
      <c r="BN121" s="959"/>
      <c r="BO121" s="959"/>
      <c r="BP121" s="960"/>
      <c r="BQ121" s="928">
        <v>23689882</v>
      </c>
      <c r="BR121" s="929"/>
      <c r="BS121" s="929"/>
      <c r="BT121" s="929"/>
      <c r="BU121" s="929"/>
      <c r="BV121" s="929">
        <v>18760223</v>
      </c>
      <c r="BW121" s="929"/>
      <c r="BX121" s="929"/>
      <c r="BY121" s="929"/>
      <c r="BZ121" s="929"/>
      <c r="CA121" s="929">
        <v>20872798</v>
      </c>
      <c r="CB121" s="929"/>
      <c r="CC121" s="929"/>
      <c r="CD121" s="929"/>
      <c r="CE121" s="929"/>
      <c r="CF121" s="923">
        <v>6.7</v>
      </c>
      <c r="CG121" s="924"/>
      <c r="CH121" s="924"/>
      <c r="CI121" s="924"/>
      <c r="CJ121" s="924"/>
      <c r="CK121" s="1012"/>
      <c r="CL121" s="1013"/>
      <c r="CM121" s="1013"/>
      <c r="CN121" s="1013"/>
      <c r="CO121" s="1014"/>
      <c r="CP121" s="1022" t="s">
        <v>391</v>
      </c>
      <c r="CQ121" s="1023"/>
      <c r="CR121" s="1023"/>
      <c r="CS121" s="1023"/>
      <c r="CT121" s="1023"/>
      <c r="CU121" s="1023"/>
      <c r="CV121" s="1023"/>
      <c r="CW121" s="1023"/>
      <c r="CX121" s="1023"/>
      <c r="CY121" s="1023"/>
      <c r="CZ121" s="1023"/>
      <c r="DA121" s="1023"/>
      <c r="DB121" s="1023"/>
      <c r="DC121" s="1023"/>
      <c r="DD121" s="1023"/>
      <c r="DE121" s="1023"/>
      <c r="DF121" s="1024"/>
      <c r="DG121" s="928">
        <v>2345835</v>
      </c>
      <c r="DH121" s="929"/>
      <c r="DI121" s="929"/>
      <c r="DJ121" s="929"/>
      <c r="DK121" s="929"/>
      <c r="DL121" s="929">
        <v>2261112</v>
      </c>
      <c r="DM121" s="929"/>
      <c r="DN121" s="929"/>
      <c r="DO121" s="929"/>
      <c r="DP121" s="929"/>
      <c r="DQ121" s="929">
        <v>2244772</v>
      </c>
      <c r="DR121" s="929"/>
      <c r="DS121" s="929"/>
      <c r="DT121" s="929"/>
      <c r="DU121" s="929"/>
      <c r="DV121" s="930">
        <v>0.7</v>
      </c>
      <c r="DW121" s="930"/>
      <c r="DX121" s="930"/>
      <c r="DY121" s="930"/>
      <c r="DZ121" s="931"/>
    </row>
    <row r="122" spans="1:130" s="234" customFormat="1" ht="26.25" customHeight="1" x14ac:dyDescent="0.2">
      <c r="A122" s="1066"/>
      <c r="B122" s="955"/>
      <c r="C122" s="925" t="s">
        <v>434</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v>75967</v>
      </c>
      <c r="AB122" s="962"/>
      <c r="AC122" s="962"/>
      <c r="AD122" s="962"/>
      <c r="AE122" s="963"/>
      <c r="AF122" s="964">
        <v>12109</v>
      </c>
      <c r="AG122" s="962"/>
      <c r="AH122" s="962"/>
      <c r="AI122" s="962"/>
      <c r="AJ122" s="963"/>
      <c r="AK122" s="964" t="s">
        <v>128</v>
      </c>
      <c r="AL122" s="962"/>
      <c r="AM122" s="962"/>
      <c r="AN122" s="962"/>
      <c r="AO122" s="963"/>
      <c r="AP122" s="965" t="s">
        <v>419</v>
      </c>
      <c r="AQ122" s="966"/>
      <c r="AR122" s="966"/>
      <c r="AS122" s="966"/>
      <c r="AT122" s="967"/>
      <c r="AU122" s="995"/>
      <c r="AV122" s="996"/>
      <c r="AW122" s="996"/>
      <c r="AX122" s="996"/>
      <c r="AY122" s="997"/>
      <c r="AZ122" s="983" t="s">
        <v>455</v>
      </c>
      <c r="BA122" s="974"/>
      <c r="BB122" s="974"/>
      <c r="BC122" s="974"/>
      <c r="BD122" s="974"/>
      <c r="BE122" s="974"/>
      <c r="BF122" s="974"/>
      <c r="BG122" s="974"/>
      <c r="BH122" s="974"/>
      <c r="BI122" s="974"/>
      <c r="BJ122" s="974"/>
      <c r="BK122" s="974"/>
      <c r="BL122" s="974"/>
      <c r="BM122" s="974"/>
      <c r="BN122" s="974"/>
      <c r="BO122" s="974"/>
      <c r="BP122" s="975"/>
      <c r="BQ122" s="1000">
        <v>832087769</v>
      </c>
      <c r="BR122" s="1001"/>
      <c r="BS122" s="1001"/>
      <c r="BT122" s="1001"/>
      <c r="BU122" s="1001"/>
      <c r="BV122" s="1001">
        <v>811566877</v>
      </c>
      <c r="BW122" s="1001"/>
      <c r="BX122" s="1001"/>
      <c r="BY122" s="1001"/>
      <c r="BZ122" s="1001"/>
      <c r="CA122" s="1001">
        <v>786006385</v>
      </c>
      <c r="CB122" s="1001"/>
      <c r="CC122" s="1001"/>
      <c r="CD122" s="1001"/>
      <c r="CE122" s="1001"/>
      <c r="CF122" s="1020">
        <v>253.6</v>
      </c>
      <c r="CG122" s="1021"/>
      <c r="CH122" s="1021"/>
      <c r="CI122" s="1021"/>
      <c r="CJ122" s="1021"/>
      <c r="CK122" s="1012"/>
      <c r="CL122" s="1013"/>
      <c r="CM122" s="1013"/>
      <c r="CN122" s="1013"/>
      <c r="CO122" s="1014"/>
      <c r="CP122" s="1022" t="s">
        <v>456</v>
      </c>
      <c r="CQ122" s="1023"/>
      <c r="CR122" s="1023"/>
      <c r="CS122" s="1023"/>
      <c r="CT122" s="1023"/>
      <c r="CU122" s="1023"/>
      <c r="CV122" s="1023"/>
      <c r="CW122" s="1023"/>
      <c r="CX122" s="1023"/>
      <c r="CY122" s="1023"/>
      <c r="CZ122" s="1023"/>
      <c r="DA122" s="1023"/>
      <c r="DB122" s="1023"/>
      <c r="DC122" s="1023"/>
      <c r="DD122" s="1023"/>
      <c r="DE122" s="1023"/>
      <c r="DF122" s="1024"/>
      <c r="DG122" s="928">
        <v>347158</v>
      </c>
      <c r="DH122" s="929"/>
      <c r="DI122" s="929"/>
      <c r="DJ122" s="929"/>
      <c r="DK122" s="929"/>
      <c r="DL122" s="929">
        <v>178135</v>
      </c>
      <c r="DM122" s="929"/>
      <c r="DN122" s="929"/>
      <c r="DO122" s="929"/>
      <c r="DP122" s="929"/>
      <c r="DQ122" s="929">
        <v>109729</v>
      </c>
      <c r="DR122" s="929"/>
      <c r="DS122" s="929"/>
      <c r="DT122" s="929"/>
      <c r="DU122" s="929"/>
      <c r="DV122" s="930">
        <v>0</v>
      </c>
      <c r="DW122" s="930"/>
      <c r="DX122" s="930"/>
      <c r="DY122" s="930"/>
      <c r="DZ122" s="931"/>
    </row>
    <row r="123" spans="1:130" s="234" customFormat="1" ht="26.25" customHeight="1" x14ac:dyDescent="0.2">
      <c r="A123" s="1066"/>
      <c r="B123" s="955"/>
      <c r="C123" s="925" t="s">
        <v>440</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419</v>
      </c>
      <c r="AB123" s="962"/>
      <c r="AC123" s="962"/>
      <c r="AD123" s="962"/>
      <c r="AE123" s="963"/>
      <c r="AF123" s="964" t="s">
        <v>128</v>
      </c>
      <c r="AG123" s="962"/>
      <c r="AH123" s="962"/>
      <c r="AI123" s="962"/>
      <c r="AJ123" s="963"/>
      <c r="AK123" s="964" t="s">
        <v>367</v>
      </c>
      <c r="AL123" s="962"/>
      <c r="AM123" s="962"/>
      <c r="AN123" s="962"/>
      <c r="AO123" s="963"/>
      <c r="AP123" s="965" t="s">
        <v>420</v>
      </c>
      <c r="AQ123" s="966"/>
      <c r="AR123" s="966"/>
      <c r="AS123" s="966"/>
      <c r="AT123" s="967"/>
      <c r="AU123" s="998"/>
      <c r="AV123" s="999"/>
      <c r="AW123" s="999"/>
      <c r="AX123" s="999"/>
      <c r="AY123" s="999"/>
      <c r="AZ123" s="265" t="s">
        <v>156</v>
      </c>
      <c r="BA123" s="265"/>
      <c r="BB123" s="265"/>
      <c r="BC123" s="265"/>
      <c r="BD123" s="265"/>
      <c r="BE123" s="265"/>
      <c r="BF123" s="265"/>
      <c r="BG123" s="265"/>
      <c r="BH123" s="265"/>
      <c r="BI123" s="265"/>
      <c r="BJ123" s="265"/>
      <c r="BK123" s="265"/>
      <c r="BL123" s="265"/>
      <c r="BM123" s="265"/>
      <c r="BN123" s="265"/>
      <c r="BO123" s="984" t="s">
        <v>457</v>
      </c>
      <c r="BP123" s="1008"/>
      <c r="BQ123" s="1072">
        <v>973471338</v>
      </c>
      <c r="BR123" s="1073"/>
      <c r="BS123" s="1073"/>
      <c r="BT123" s="1073"/>
      <c r="BU123" s="1073"/>
      <c r="BV123" s="1073">
        <v>937815517</v>
      </c>
      <c r="BW123" s="1073"/>
      <c r="BX123" s="1073"/>
      <c r="BY123" s="1073"/>
      <c r="BZ123" s="1073"/>
      <c r="CA123" s="1073">
        <v>910591463</v>
      </c>
      <c r="CB123" s="1073"/>
      <c r="CC123" s="1073"/>
      <c r="CD123" s="1073"/>
      <c r="CE123" s="1073"/>
      <c r="CF123" s="1002"/>
      <c r="CG123" s="1003"/>
      <c r="CH123" s="1003"/>
      <c r="CI123" s="1003"/>
      <c r="CJ123" s="1004"/>
      <c r="CK123" s="1012"/>
      <c r="CL123" s="1013"/>
      <c r="CM123" s="1013"/>
      <c r="CN123" s="1013"/>
      <c r="CO123" s="1014"/>
      <c r="CP123" s="1022" t="s">
        <v>389</v>
      </c>
      <c r="CQ123" s="1023"/>
      <c r="CR123" s="1023"/>
      <c r="CS123" s="1023"/>
      <c r="CT123" s="1023"/>
      <c r="CU123" s="1023"/>
      <c r="CV123" s="1023"/>
      <c r="CW123" s="1023"/>
      <c r="CX123" s="1023"/>
      <c r="CY123" s="1023"/>
      <c r="CZ123" s="1023"/>
      <c r="DA123" s="1023"/>
      <c r="DB123" s="1023"/>
      <c r="DC123" s="1023"/>
      <c r="DD123" s="1023"/>
      <c r="DE123" s="1023"/>
      <c r="DF123" s="1024"/>
      <c r="DG123" s="928">
        <v>201668</v>
      </c>
      <c r="DH123" s="929"/>
      <c r="DI123" s="929"/>
      <c r="DJ123" s="929"/>
      <c r="DK123" s="929"/>
      <c r="DL123" s="929" t="s">
        <v>419</v>
      </c>
      <c r="DM123" s="929"/>
      <c r="DN123" s="929"/>
      <c r="DO123" s="929"/>
      <c r="DP123" s="929"/>
      <c r="DQ123" s="929" t="s">
        <v>128</v>
      </c>
      <c r="DR123" s="929"/>
      <c r="DS123" s="929"/>
      <c r="DT123" s="929"/>
      <c r="DU123" s="929"/>
      <c r="DV123" s="930" t="s">
        <v>128</v>
      </c>
      <c r="DW123" s="930"/>
      <c r="DX123" s="930"/>
      <c r="DY123" s="930"/>
      <c r="DZ123" s="931"/>
    </row>
    <row r="124" spans="1:130" s="234" customFormat="1" ht="26.25" customHeight="1" thickBot="1" x14ac:dyDescent="0.25">
      <c r="A124" s="1066"/>
      <c r="B124" s="955"/>
      <c r="C124" s="925" t="s">
        <v>443</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419</v>
      </c>
      <c r="AB124" s="962"/>
      <c r="AC124" s="962"/>
      <c r="AD124" s="962"/>
      <c r="AE124" s="963"/>
      <c r="AF124" s="964" t="s">
        <v>128</v>
      </c>
      <c r="AG124" s="962"/>
      <c r="AH124" s="962"/>
      <c r="AI124" s="962"/>
      <c r="AJ124" s="963"/>
      <c r="AK124" s="964" t="s">
        <v>128</v>
      </c>
      <c r="AL124" s="962"/>
      <c r="AM124" s="962"/>
      <c r="AN124" s="962"/>
      <c r="AO124" s="963"/>
      <c r="AP124" s="965" t="s">
        <v>444</v>
      </c>
      <c r="AQ124" s="966"/>
      <c r="AR124" s="966"/>
      <c r="AS124" s="966"/>
      <c r="AT124" s="967"/>
      <c r="AU124" s="1068" t="s">
        <v>458</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133.30000000000001</v>
      </c>
      <c r="BR124" s="1032"/>
      <c r="BS124" s="1032"/>
      <c r="BT124" s="1032"/>
      <c r="BU124" s="1032"/>
      <c r="BV124" s="1032">
        <v>127.3</v>
      </c>
      <c r="BW124" s="1032"/>
      <c r="BX124" s="1032"/>
      <c r="BY124" s="1032"/>
      <c r="BZ124" s="1032"/>
      <c r="CA124" s="1032">
        <v>118.1</v>
      </c>
      <c r="CB124" s="1032"/>
      <c r="CC124" s="1032"/>
      <c r="CD124" s="1032"/>
      <c r="CE124" s="1032"/>
      <c r="CF124" s="1033"/>
      <c r="CG124" s="1034"/>
      <c r="CH124" s="1034"/>
      <c r="CI124" s="1034"/>
      <c r="CJ124" s="1035"/>
      <c r="CK124" s="1015"/>
      <c r="CL124" s="1015"/>
      <c r="CM124" s="1015"/>
      <c r="CN124" s="1015"/>
      <c r="CO124" s="1016"/>
      <c r="CP124" s="1036" t="s">
        <v>459</v>
      </c>
      <c r="CQ124" s="1037"/>
      <c r="CR124" s="1037"/>
      <c r="CS124" s="1037"/>
      <c r="CT124" s="1037"/>
      <c r="CU124" s="1037"/>
      <c r="CV124" s="1037"/>
      <c r="CW124" s="1037"/>
      <c r="CX124" s="1037"/>
      <c r="CY124" s="1037"/>
      <c r="CZ124" s="1037"/>
      <c r="DA124" s="1037"/>
      <c r="DB124" s="1037"/>
      <c r="DC124" s="1037"/>
      <c r="DD124" s="1037"/>
      <c r="DE124" s="1037"/>
      <c r="DF124" s="1038"/>
      <c r="DG124" s="1000" t="s">
        <v>128</v>
      </c>
      <c r="DH124" s="1001"/>
      <c r="DI124" s="1001"/>
      <c r="DJ124" s="1001"/>
      <c r="DK124" s="1001"/>
      <c r="DL124" s="1001" t="s">
        <v>367</v>
      </c>
      <c r="DM124" s="1001"/>
      <c r="DN124" s="1001"/>
      <c r="DO124" s="1001"/>
      <c r="DP124" s="1001"/>
      <c r="DQ124" s="1001" t="s">
        <v>128</v>
      </c>
      <c r="DR124" s="1001"/>
      <c r="DS124" s="1001"/>
      <c r="DT124" s="1001"/>
      <c r="DU124" s="1001"/>
      <c r="DV124" s="1025" t="s">
        <v>420</v>
      </c>
      <c r="DW124" s="1025"/>
      <c r="DX124" s="1025"/>
      <c r="DY124" s="1025"/>
      <c r="DZ124" s="1026"/>
    </row>
    <row r="125" spans="1:130" s="234" customFormat="1" ht="26.25" customHeight="1" x14ac:dyDescent="0.2">
      <c r="A125" s="1066"/>
      <c r="B125" s="955"/>
      <c r="C125" s="925" t="s">
        <v>446</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367</v>
      </c>
      <c r="AB125" s="962"/>
      <c r="AC125" s="962"/>
      <c r="AD125" s="962"/>
      <c r="AE125" s="963"/>
      <c r="AF125" s="964" t="s">
        <v>444</v>
      </c>
      <c r="AG125" s="962"/>
      <c r="AH125" s="962"/>
      <c r="AI125" s="962"/>
      <c r="AJ125" s="963"/>
      <c r="AK125" s="964" t="s">
        <v>128</v>
      </c>
      <c r="AL125" s="962"/>
      <c r="AM125" s="962"/>
      <c r="AN125" s="962"/>
      <c r="AO125" s="963"/>
      <c r="AP125" s="965" t="s">
        <v>128</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460</v>
      </c>
      <c r="CL125" s="1010"/>
      <c r="CM125" s="1010"/>
      <c r="CN125" s="1010"/>
      <c r="CO125" s="1011"/>
      <c r="CP125" s="949" t="s">
        <v>461</v>
      </c>
      <c r="CQ125" s="898"/>
      <c r="CR125" s="898"/>
      <c r="CS125" s="898"/>
      <c r="CT125" s="898"/>
      <c r="CU125" s="898"/>
      <c r="CV125" s="898"/>
      <c r="CW125" s="898"/>
      <c r="CX125" s="898"/>
      <c r="CY125" s="898"/>
      <c r="CZ125" s="898"/>
      <c r="DA125" s="898"/>
      <c r="DB125" s="898"/>
      <c r="DC125" s="898"/>
      <c r="DD125" s="898"/>
      <c r="DE125" s="898"/>
      <c r="DF125" s="899"/>
      <c r="DG125" s="935" t="s">
        <v>419</v>
      </c>
      <c r="DH125" s="936"/>
      <c r="DI125" s="936"/>
      <c r="DJ125" s="936"/>
      <c r="DK125" s="936"/>
      <c r="DL125" s="936" t="s">
        <v>444</v>
      </c>
      <c r="DM125" s="936"/>
      <c r="DN125" s="936"/>
      <c r="DO125" s="936"/>
      <c r="DP125" s="936"/>
      <c r="DQ125" s="936" t="s">
        <v>419</v>
      </c>
      <c r="DR125" s="936"/>
      <c r="DS125" s="936"/>
      <c r="DT125" s="936"/>
      <c r="DU125" s="936"/>
      <c r="DV125" s="937" t="s">
        <v>128</v>
      </c>
      <c r="DW125" s="937"/>
      <c r="DX125" s="937"/>
      <c r="DY125" s="937"/>
      <c r="DZ125" s="938"/>
    </row>
    <row r="126" spans="1:130" s="234" customFormat="1" ht="26.25" customHeight="1" thickBot="1" x14ac:dyDescent="0.25">
      <c r="A126" s="1066"/>
      <c r="B126" s="955"/>
      <c r="C126" s="925" t="s">
        <v>448</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367</v>
      </c>
      <c r="AB126" s="962"/>
      <c r="AC126" s="962"/>
      <c r="AD126" s="962"/>
      <c r="AE126" s="963"/>
      <c r="AF126" s="964" t="s">
        <v>128</v>
      </c>
      <c r="AG126" s="962"/>
      <c r="AH126" s="962"/>
      <c r="AI126" s="962"/>
      <c r="AJ126" s="963"/>
      <c r="AK126" s="964" t="s">
        <v>419</v>
      </c>
      <c r="AL126" s="962"/>
      <c r="AM126" s="962"/>
      <c r="AN126" s="962"/>
      <c r="AO126" s="963"/>
      <c r="AP126" s="965" t="s">
        <v>367</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462</v>
      </c>
      <c r="CQ126" s="959"/>
      <c r="CR126" s="959"/>
      <c r="CS126" s="959"/>
      <c r="CT126" s="959"/>
      <c r="CU126" s="959"/>
      <c r="CV126" s="959"/>
      <c r="CW126" s="959"/>
      <c r="CX126" s="959"/>
      <c r="CY126" s="959"/>
      <c r="CZ126" s="959"/>
      <c r="DA126" s="959"/>
      <c r="DB126" s="959"/>
      <c r="DC126" s="959"/>
      <c r="DD126" s="959"/>
      <c r="DE126" s="959"/>
      <c r="DF126" s="960"/>
      <c r="DG126" s="928" t="s">
        <v>444</v>
      </c>
      <c r="DH126" s="929"/>
      <c r="DI126" s="929"/>
      <c r="DJ126" s="929"/>
      <c r="DK126" s="929"/>
      <c r="DL126" s="929" t="s">
        <v>128</v>
      </c>
      <c r="DM126" s="929"/>
      <c r="DN126" s="929"/>
      <c r="DO126" s="929"/>
      <c r="DP126" s="929"/>
      <c r="DQ126" s="929" t="s">
        <v>128</v>
      </c>
      <c r="DR126" s="929"/>
      <c r="DS126" s="929"/>
      <c r="DT126" s="929"/>
      <c r="DU126" s="929"/>
      <c r="DV126" s="930" t="s">
        <v>128</v>
      </c>
      <c r="DW126" s="930"/>
      <c r="DX126" s="930"/>
      <c r="DY126" s="930"/>
      <c r="DZ126" s="931"/>
    </row>
    <row r="127" spans="1:130" s="234" customFormat="1" ht="26.25" customHeight="1" x14ac:dyDescent="0.2">
      <c r="A127" s="1067"/>
      <c r="B127" s="957"/>
      <c r="C127" s="1005" t="s">
        <v>463</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126555</v>
      </c>
      <c r="AB127" s="962"/>
      <c r="AC127" s="962"/>
      <c r="AD127" s="962"/>
      <c r="AE127" s="963"/>
      <c r="AF127" s="964">
        <v>113862</v>
      </c>
      <c r="AG127" s="962"/>
      <c r="AH127" s="962"/>
      <c r="AI127" s="962"/>
      <c r="AJ127" s="963"/>
      <c r="AK127" s="964">
        <v>110598</v>
      </c>
      <c r="AL127" s="962"/>
      <c r="AM127" s="962"/>
      <c r="AN127" s="962"/>
      <c r="AO127" s="963"/>
      <c r="AP127" s="965">
        <v>0</v>
      </c>
      <c r="AQ127" s="966"/>
      <c r="AR127" s="966"/>
      <c r="AS127" s="966"/>
      <c r="AT127" s="967"/>
      <c r="AU127" s="270"/>
      <c r="AV127" s="270"/>
      <c r="AW127" s="270"/>
      <c r="AX127" s="1039" t="s">
        <v>464</v>
      </c>
      <c r="AY127" s="1040"/>
      <c r="AZ127" s="1040"/>
      <c r="BA127" s="1040"/>
      <c r="BB127" s="1040"/>
      <c r="BC127" s="1040"/>
      <c r="BD127" s="1040"/>
      <c r="BE127" s="1041"/>
      <c r="BF127" s="1042" t="s">
        <v>465</v>
      </c>
      <c r="BG127" s="1040"/>
      <c r="BH127" s="1040"/>
      <c r="BI127" s="1040"/>
      <c r="BJ127" s="1040"/>
      <c r="BK127" s="1040"/>
      <c r="BL127" s="1041"/>
      <c r="BM127" s="1042" t="s">
        <v>466</v>
      </c>
      <c r="BN127" s="1040"/>
      <c r="BO127" s="1040"/>
      <c r="BP127" s="1040"/>
      <c r="BQ127" s="1040"/>
      <c r="BR127" s="1040"/>
      <c r="BS127" s="1041"/>
      <c r="BT127" s="1042" t="s">
        <v>467</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468</v>
      </c>
      <c r="CQ127" s="959"/>
      <c r="CR127" s="959"/>
      <c r="CS127" s="959"/>
      <c r="CT127" s="959"/>
      <c r="CU127" s="959"/>
      <c r="CV127" s="959"/>
      <c r="CW127" s="959"/>
      <c r="CX127" s="959"/>
      <c r="CY127" s="959"/>
      <c r="CZ127" s="959"/>
      <c r="DA127" s="959"/>
      <c r="DB127" s="959"/>
      <c r="DC127" s="959"/>
      <c r="DD127" s="959"/>
      <c r="DE127" s="959"/>
      <c r="DF127" s="960"/>
      <c r="DG127" s="928" t="s">
        <v>128</v>
      </c>
      <c r="DH127" s="929"/>
      <c r="DI127" s="929"/>
      <c r="DJ127" s="929"/>
      <c r="DK127" s="929"/>
      <c r="DL127" s="929" t="s">
        <v>128</v>
      </c>
      <c r="DM127" s="929"/>
      <c r="DN127" s="929"/>
      <c r="DO127" s="929"/>
      <c r="DP127" s="929"/>
      <c r="DQ127" s="929" t="s">
        <v>419</v>
      </c>
      <c r="DR127" s="929"/>
      <c r="DS127" s="929"/>
      <c r="DT127" s="929"/>
      <c r="DU127" s="929"/>
      <c r="DV127" s="930" t="s">
        <v>444</v>
      </c>
      <c r="DW127" s="930"/>
      <c r="DX127" s="930"/>
      <c r="DY127" s="930"/>
      <c r="DZ127" s="931"/>
    </row>
    <row r="128" spans="1:130" s="234" customFormat="1" ht="26.25" customHeight="1" thickBot="1" x14ac:dyDescent="0.25">
      <c r="A128" s="1050" t="s">
        <v>469</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470</v>
      </c>
      <c r="X128" s="1052"/>
      <c r="Y128" s="1052"/>
      <c r="Z128" s="1053"/>
      <c r="AA128" s="1054">
        <v>2457220</v>
      </c>
      <c r="AB128" s="1055"/>
      <c r="AC128" s="1055"/>
      <c r="AD128" s="1055"/>
      <c r="AE128" s="1056"/>
      <c r="AF128" s="1057">
        <v>5895849</v>
      </c>
      <c r="AG128" s="1055"/>
      <c r="AH128" s="1055"/>
      <c r="AI128" s="1055"/>
      <c r="AJ128" s="1056"/>
      <c r="AK128" s="1057">
        <v>1827819</v>
      </c>
      <c r="AL128" s="1055"/>
      <c r="AM128" s="1055"/>
      <c r="AN128" s="1055"/>
      <c r="AO128" s="1056"/>
      <c r="AP128" s="1058"/>
      <c r="AQ128" s="1059"/>
      <c r="AR128" s="1059"/>
      <c r="AS128" s="1059"/>
      <c r="AT128" s="1060"/>
      <c r="AU128" s="270"/>
      <c r="AV128" s="270"/>
      <c r="AW128" s="270"/>
      <c r="AX128" s="897" t="s">
        <v>471</v>
      </c>
      <c r="AY128" s="898"/>
      <c r="AZ128" s="898"/>
      <c r="BA128" s="898"/>
      <c r="BB128" s="898"/>
      <c r="BC128" s="898"/>
      <c r="BD128" s="898"/>
      <c r="BE128" s="899"/>
      <c r="BF128" s="1061" t="s">
        <v>420</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472</v>
      </c>
      <c r="CQ128" s="1044"/>
      <c r="CR128" s="1044"/>
      <c r="CS128" s="1044"/>
      <c r="CT128" s="1044"/>
      <c r="CU128" s="1044"/>
      <c r="CV128" s="1044"/>
      <c r="CW128" s="1044"/>
      <c r="CX128" s="1044"/>
      <c r="CY128" s="1044"/>
      <c r="CZ128" s="1044"/>
      <c r="DA128" s="1044"/>
      <c r="DB128" s="1044"/>
      <c r="DC128" s="1044"/>
      <c r="DD128" s="1044"/>
      <c r="DE128" s="1044"/>
      <c r="DF128" s="1045"/>
      <c r="DG128" s="1046">
        <v>503161</v>
      </c>
      <c r="DH128" s="1047"/>
      <c r="DI128" s="1047"/>
      <c r="DJ128" s="1047"/>
      <c r="DK128" s="1047"/>
      <c r="DL128" s="1047">
        <v>446046</v>
      </c>
      <c r="DM128" s="1047"/>
      <c r="DN128" s="1047"/>
      <c r="DO128" s="1047"/>
      <c r="DP128" s="1047"/>
      <c r="DQ128" s="1047">
        <v>365609</v>
      </c>
      <c r="DR128" s="1047"/>
      <c r="DS128" s="1047"/>
      <c r="DT128" s="1047"/>
      <c r="DU128" s="1047"/>
      <c r="DV128" s="1048">
        <v>0.1</v>
      </c>
      <c r="DW128" s="1048"/>
      <c r="DX128" s="1048"/>
      <c r="DY128" s="1048"/>
      <c r="DZ128" s="1049"/>
    </row>
    <row r="129" spans="1:131" s="234" customFormat="1" ht="26.25" customHeight="1" x14ac:dyDescent="0.2">
      <c r="A129" s="939" t="s">
        <v>100</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473</v>
      </c>
      <c r="X129" s="1081"/>
      <c r="Y129" s="1081"/>
      <c r="Z129" s="1082"/>
      <c r="AA129" s="961">
        <v>390313847</v>
      </c>
      <c r="AB129" s="962"/>
      <c r="AC129" s="962"/>
      <c r="AD129" s="962"/>
      <c r="AE129" s="963"/>
      <c r="AF129" s="964">
        <v>385727260</v>
      </c>
      <c r="AG129" s="962"/>
      <c r="AH129" s="962"/>
      <c r="AI129" s="962"/>
      <c r="AJ129" s="963"/>
      <c r="AK129" s="964">
        <v>382995293</v>
      </c>
      <c r="AL129" s="962"/>
      <c r="AM129" s="962"/>
      <c r="AN129" s="962"/>
      <c r="AO129" s="963"/>
      <c r="AP129" s="1083"/>
      <c r="AQ129" s="1084"/>
      <c r="AR129" s="1084"/>
      <c r="AS129" s="1084"/>
      <c r="AT129" s="1085"/>
      <c r="AU129" s="272"/>
      <c r="AV129" s="272"/>
      <c r="AW129" s="272"/>
      <c r="AX129" s="1074" t="s">
        <v>474</v>
      </c>
      <c r="AY129" s="959"/>
      <c r="AZ129" s="959"/>
      <c r="BA129" s="959"/>
      <c r="BB129" s="959"/>
      <c r="BC129" s="959"/>
      <c r="BD129" s="959"/>
      <c r="BE129" s="960"/>
      <c r="BF129" s="1075" t="s">
        <v>128</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475</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476</v>
      </c>
      <c r="X130" s="1081"/>
      <c r="Y130" s="1081"/>
      <c r="Z130" s="1082"/>
      <c r="AA130" s="961">
        <v>74700675</v>
      </c>
      <c r="AB130" s="962"/>
      <c r="AC130" s="962"/>
      <c r="AD130" s="962"/>
      <c r="AE130" s="963"/>
      <c r="AF130" s="964">
        <v>74271436</v>
      </c>
      <c r="AG130" s="962"/>
      <c r="AH130" s="962"/>
      <c r="AI130" s="962"/>
      <c r="AJ130" s="963"/>
      <c r="AK130" s="964">
        <v>73045520</v>
      </c>
      <c r="AL130" s="962"/>
      <c r="AM130" s="962"/>
      <c r="AN130" s="962"/>
      <c r="AO130" s="963"/>
      <c r="AP130" s="1083"/>
      <c r="AQ130" s="1084"/>
      <c r="AR130" s="1084"/>
      <c r="AS130" s="1084"/>
      <c r="AT130" s="1085"/>
      <c r="AU130" s="272"/>
      <c r="AV130" s="272"/>
      <c r="AW130" s="272"/>
      <c r="AX130" s="1074" t="s">
        <v>477</v>
      </c>
      <c r="AY130" s="959"/>
      <c r="AZ130" s="959"/>
      <c r="BA130" s="959"/>
      <c r="BB130" s="959"/>
      <c r="BC130" s="959"/>
      <c r="BD130" s="959"/>
      <c r="BE130" s="960"/>
      <c r="BF130" s="1111">
        <v>13.1</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478</v>
      </c>
      <c r="X131" s="1119"/>
      <c r="Y131" s="1119"/>
      <c r="Z131" s="1120"/>
      <c r="AA131" s="1121">
        <v>315613172</v>
      </c>
      <c r="AB131" s="1122"/>
      <c r="AC131" s="1122"/>
      <c r="AD131" s="1122"/>
      <c r="AE131" s="1123"/>
      <c r="AF131" s="1124">
        <v>311455824</v>
      </c>
      <c r="AG131" s="1122"/>
      <c r="AH131" s="1122"/>
      <c r="AI131" s="1122"/>
      <c r="AJ131" s="1123"/>
      <c r="AK131" s="1124">
        <v>309949773</v>
      </c>
      <c r="AL131" s="1122"/>
      <c r="AM131" s="1122"/>
      <c r="AN131" s="1122"/>
      <c r="AO131" s="1123"/>
      <c r="AP131" s="1125"/>
      <c r="AQ131" s="1126"/>
      <c r="AR131" s="1126"/>
      <c r="AS131" s="1126"/>
      <c r="AT131" s="1127"/>
      <c r="AU131" s="272"/>
      <c r="AV131" s="272"/>
      <c r="AW131" s="272"/>
      <c r="AX131" s="1093" t="s">
        <v>479</v>
      </c>
      <c r="AY131" s="1044"/>
      <c r="AZ131" s="1044"/>
      <c r="BA131" s="1044"/>
      <c r="BB131" s="1044"/>
      <c r="BC131" s="1044"/>
      <c r="BD131" s="1044"/>
      <c r="BE131" s="1045"/>
      <c r="BF131" s="1094">
        <v>118.1</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480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481</v>
      </c>
      <c r="W132" s="1104"/>
      <c r="X132" s="1104"/>
      <c r="Y132" s="1104"/>
      <c r="Z132" s="1105"/>
      <c r="AA132" s="1106">
        <v>13.042543739999999</v>
      </c>
      <c r="AB132" s="1107"/>
      <c r="AC132" s="1107"/>
      <c r="AD132" s="1107"/>
      <c r="AE132" s="1108"/>
      <c r="AF132" s="1109">
        <v>14.14444027</v>
      </c>
      <c r="AG132" s="1107"/>
      <c r="AH132" s="1107"/>
      <c r="AI132" s="1107"/>
      <c r="AJ132" s="1108"/>
      <c r="AK132" s="1109">
        <v>12.223665670000001</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482</v>
      </c>
      <c r="W133" s="1087"/>
      <c r="X133" s="1087"/>
      <c r="Y133" s="1087"/>
      <c r="Z133" s="1088"/>
      <c r="AA133" s="1089">
        <v>13.6</v>
      </c>
      <c r="AB133" s="1090"/>
      <c r="AC133" s="1090"/>
      <c r="AD133" s="1090"/>
      <c r="AE133" s="1091"/>
      <c r="AF133" s="1089">
        <v>13.4</v>
      </c>
      <c r="AG133" s="1090"/>
      <c r="AH133" s="1090"/>
      <c r="AI133" s="1090"/>
      <c r="AJ133" s="1091"/>
      <c r="AK133" s="1089">
        <v>13.1</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0FjItvpBLF+iuOSCoqSYLQ24i0xuUW5qyIkyhFTTd0vQzL6xgjj6rD38rfXGepdBAEJ4r97WSTDyYGI/0rIpjQ==" saltValue="aKvvy2vcri/2CnZ24Yf3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Onys2OX/G9phtg1WMLUM9Wcwzu7biS+b48ITLI71pGoeveHaoJhhzpQFF/hfGrJyNKIigIRKKwLhdShPflAOA==" saltValue="+aDg+D5kk+PrmK9E9nIf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HcRiafXAzhQHDTrDPQ32+usfm38fb0CRrmP0UpLOf2ue1W5PNe6SlmJI4SaVVOArynWcwFvlKwOpj/9YgUtWA==" saltValue="ezs9RomptoKpiqbI+0M8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487</v>
      </c>
      <c r="AP7" s="293"/>
      <c r="AQ7" s="294" t="s">
        <v>488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489</v>
      </c>
      <c r="AQ8" s="300" t="s">
        <v>490</v>
      </c>
      <c r="AR8" s="301" t="s">
        <v>491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492</v>
      </c>
      <c r="AL9" s="1131"/>
      <c r="AM9" s="1131"/>
      <c r="AN9" s="1132"/>
      <c r="AO9" s="302">
        <v>163404643</v>
      </c>
      <c r="AP9" s="302">
        <v>126405</v>
      </c>
      <c r="AQ9" s="303">
        <v>137138</v>
      </c>
      <c r="AR9" s="304">
        <v>-7.8</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493</v>
      </c>
      <c r="AL10" s="1131"/>
      <c r="AM10" s="1131"/>
      <c r="AN10" s="1132"/>
      <c r="AO10" s="302">
        <v>739685</v>
      </c>
      <c r="AP10" s="302">
        <v>572</v>
      </c>
      <c r="AQ10" s="303">
        <v>357</v>
      </c>
      <c r="AR10" s="304">
        <v>60.2</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494</v>
      </c>
      <c r="AL11" s="1131"/>
      <c r="AM11" s="1131"/>
      <c r="AN11" s="1132"/>
      <c r="AO11" s="302" t="s">
        <v>495</v>
      </c>
      <c r="AP11" s="302" t="s">
        <v>495</v>
      </c>
      <c r="AQ11" s="303">
        <v>818</v>
      </c>
      <c r="AR11" s="304" t="s">
        <v>495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496</v>
      </c>
      <c r="AL12" s="1131"/>
      <c r="AM12" s="1131"/>
      <c r="AN12" s="1132"/>
      <c r="AO12" s="302" t="s">
        <v>495</v>
      </c>
      <c r="AP12" s="302" t="s">
        <v>495</v>
      </c>
      <c r="AQ12" s="303" t="s">
        <v>495</v>
      </c>
      <c r="AR12" s="304" t="s">
        <v>495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497</v>
      </c>
      <c r="AL13" s="1131"/>
      <c r="AM13" s="1131"/>
      <c r="AN13" s="1132"/>
      <c r="AO13" s="302" t="s">
        <v>495</v>
      </c>
      <c r="AP13" s="302" t="s">
        <v>495</v>
      </c>
      <c r="AQ13" s="303">
        <v>9</v>
      </c>
      <c r="AR13" s="304" t="s">
        <v>495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498</v>
      </c>
      <c r="AL14" s="1131"/>
      <c r="AM14" s="1131"/>
      <c r="AN14" s="1132"/>
      <c r="AO14" s="302">
        <v>2547082</v>
      </c>
      <c r="AP14" s="302">
        <v>1970</v>
      </c>
      <c r="AQ14" s="303">
        <v>2491</v>
      </c>
      <c r="AR14" s="304">
        <v>-20.9</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499</v>
      </c>
      <c r="AL15" s="1131"/>
      <c r="AM15" s="1131"/>
      <c r="AN15" s="1132"/>
      <c r="AO15" s="302">
        <v>-15100414</v>
      </c>
      <c r="AP15" s="302">
        <v>-11681</v>
      </c>
      <c r="AQ15" s="303">
        <v>-11877</v>
      </c>
      <c r="AR15" s="304">
        <v>-1.7</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156</v>
      </c>
      <c r="AL16" s="1137"/>
      <c r="AM16" s="1137"/>
      <c r="AN16" s="1138"/>
      <c r="AO16" s="302">
        <v>151590996</v>
      </c>
      <c r="AP16" s="302">
        <v>117266</v>
      </c>
      <c r="AQ16" s="303">
        <v>128937</v>
      </c>
      <c r="AR16" s="304">
        <v>-9.1</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501</v>
      </c>
      <c r="AP20" s="313" t="s">
        <v>502</v>
      </c>
      <c r="AQ20" s="314" t="s">
        <v>503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504</v>
      </c>
      <c r="AL21" s="1140"/>
      <c r="AM21" s="1140"/>
      <c r="AN21" s="1141"/>
      <c r="AO21" s="317">
        <v>1373.47</v>
      </c>
      <c r="AP21" s="318">
        <v>1453.19</v>
      </c>
      <c r="AQ21" s="319">
        <v>-79.72</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505</v>
      </c>
      <c r="AL22" s="1140"/>
      <c r="AM22" s="1140"/>
      <c r="AN22" s="1141"/>
      <c r="AO22" s="322">
        <v>97.4</v>
      </c>
      <c r="AP22" s="323">
        <v>98.7</v>
      </c>
      <c r="AQ22" s="324">
        <v>-1.3</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487</v>
      </c>
      <c r="AP30" s="293"/>
      <c r="AQ30" s="294" t="s">
        <v>488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489</v>
      </c>
      <c r="AQ31" s="300" t="s">
        <v>490</v>
      </c>
      <c r="AR31" s="301" t="s">
        <v>491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509</v>
      </c>
      <c r="AL32" s="1134"/>
      <c r="AM32" s="1134"/>
      <c r="AN32" s="1135"/>
      <c r="AO32" s="302">
        <v>107049883</v>
      </c>
      <c r="AP32" s="302">
        <v>82811</v>
      </c>
      <c r="AQ32" s="303">
        <v>74230</v>
      </c>
      <c r="AR32" s="304">
        <v>11.6</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510</v>
      </c>
      <c r="AL33" s="1134"/>
      <c r="AM33" s="1134"/>
      <c r="AN33" s="1135"/>
      <c r="AO33" s="302" t="s">
        <v>495</v>
      </c>
      <c r="AP33" s="302" t="s">
        <v>495</v>
      </c>
      <c r="AQ33" s="303" t="s">
        <v>495</v>
      </c>
      <c r="AR33" s="304" t="s">
        <v>495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511</v>
      </c>
      <c r="AL34" s="1134"/>
      <c r="AM34" s="1134"/>
      <c r="AN34" s="1135"/>
      <c r="AO34" s="302">
        <v>4182953</v>
      </c>
      <c r="AP34" s="302">
        <v>3236</v>
      </c>
      <c r="AQ34" s="303">
        <v>4236</v>
      </c>
      <c r="AR34" s="304">
        <v>-23.6</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512</v>
      </c>
      <c r="AL35" s="1134"/>
      <c r="AM35" s="1134"/>
      <c r="AN35" s="1135"/>
      <c r="AO35" s="302">
        <v>890472</v>
      </c>
      <c r="AP35" s="302">
        <v>689</v>
      </c>
      <c r="AQ35" s="303">
        <v>1743</v>
      </c>
      <c r="AR35" s="304">
        <v>-60.5</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513</v>
      </c>
      <c r="AL36" s="1134"/>
      <c r="AM36" s="1134"/>
      <c r="AN36" s="1135"/>
      <c r="AO36" s="302" t="s">
        <v>495</v>
      </c>
      <c r="AP36" s="302" t="s">
        <v>495</v>
      </c>
      <c r="AQ36" s="303">
        <v>166</v>
      </c>
      <c r="AR36" s="304" t="s">
        <v>495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514</v>
      </c>
      <c r="AL37" s="1134"/>
      <c r="AM37" s="1134"/>
      <c r="AN37" s="1135"/>
      <c r="AO37" s="302">
        <v>637246</v>
      </c>
      <c r="AP37" s="302">
        <v>493</v>
      </c>
      <c r="AQ37" s="303">
        <v>811</v>
      </c>
      <c r="AR37" s="304">
        <v>-39.200000000000003</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515</v>
      </c>
      <c r="AL38" s="1143"/>
      <c r="AM38" s="1143"/>
      <c r="AN38" s="1144"/>
      <c r="AO38" s="332">
        <v>9</v>
      </c>
      <c r="AP38" s="332">
        <v>0</v>
      </c>
      <c r="AQ38" s="333">
        <v>2</v>
      </c>
      <c r="AR38" s="324">
        <v>-100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516</v>
      </c>
      <c r="AL39" s="1143"/>
      <c r="AM39" s="1143"/>
      <c r="AN39" s="1144"/>
      <c r="AO39" s="302">
        <v>-1827819</v>
      </c>
      <c r="AP39" s="302">
        <v>-1414</v>
      </c>
      <c r="AQ39" s="303">
        <v>-2418</v>
      </c>
      <c r="AR39" s="304">
        <v>-41.5</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517</v>
      </c>
      <c r="AL40" s="1134"/>
      <c r="AM40" s="1134"/>
      <c r="AN40" s="1135"/>
      <c r="AO40" s="302">
        <v>-73045520</v>
      </c>
      <c r="AP40" s="302">
        <v>-56506</v>
      </c>
      <c r="AQ40" s="303">
        <v>-51416</v>
      </c>
      <c r="AR40" s="304">
        <v>9.9</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518</v>
      </c>
      <c r="AL41" s="1137"/>
      <c r="AM41" s="1137"/>
      <c r="AN41" s="1138"/>
      <c r="AO41" s="302">
        <v>37887224</v>
      </c>
      <c r="AP41" s="302">
        <v>29308</v>
      </c>
      <c r="AQ41" s="303">
        <v>27354</v>
      </c>
      <c r="AR41" s="304">
        <v>7.1</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487</v>
      </c>
      <c r="AN49" s="1147" t="s">
        <v>521</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522</v>
      </c>
      <c r="AO50" s="345" t="s">
        <v>523</v>
      </c>
      <c r="AP50" s="346" t="s">
        <v>524</v>
      </c>
      <c r="AQ50" s="347" t="s">
        <v>525</v>
      </c>
      <c r="AR50" s="348" t="s">
        <v>526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527</v>
      </c>
      <c r="AL51" s="341"/>
      <c r="AM51" s="349">
        <v>141498116</v>
      </c>
      <c r="AN51" s="350">
        <v>104555</v>
      </c>
      <c r="AO51" s="351">
        <v>-2</v>
      </c>
      <c r="AP51" s="352">
        <v>94715</v>
      </c>
      <c r="AQ51" s="353">
        <v>6.9</v>
      </c>
      <c r="AR51" s="354">
        <v>-8.9</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528</v>
      </c>
      <c r="AM52" s="357">
        <v>51915422</v>
      </c>
      <c r="AN52" s="358">
        <v>38361</v>
      </c>
      <c r="AO52" s="359">
        <v>7.2</v>
      </c>
      <c r="AP52" s="360">
        <v>24902</v>
      </c>
      <c r="AQ52" s="361">
        <v>29</v>
      </c>
      <c r="AR52" s="362">
        <v>-21.8</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529</v>
      </c>
      <c r="AL53" s="341"/>
      <c r="AM53" s="349">
        <v>125264319</v>
      </c>
      <c r="AN53" s="350">
        <v>93588</v>
      </c>
      <c r="AO53" s="351">
        <v>-10.5</v>
      </c>
      <c r="AP53" s="352">
        <v>97161</v>
      </c>
      <c r="AQ53" s="353">
        <v>2.6</v>
      </c>
      <c r="AR53" s="354">
        <v>-13.1</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528</v>
      </c>
      <c r="AM54" s="357">
        <v>48003603</v>
      </c>
      <c r="AN54" s="358">
        <v>35865</v>
      </c>
      <c r="AO54" s="359">
        <v>-6.5</v>
      </c>
      <c r="AP54" s="360">
        <v>26543</v>
      </c>
      <c r="AQ54" s="361">
        <v>6.6</v>
      </c>
      <c r="AR54" s="362">
        <v>-13.1</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530</v>
      </c>
      <c r="AL55" s="341"/>
      <c r="AM55" s="349">
        <v>131827241</v>
      </c>
      <c r="AN55" s="350">
        <v>99578</v>
      </c>
      <c r="AO55" s="351">
        <v>6.4</v>
      </c>
      <c r="AP55" s="352">
        <v>101731</v>
      </c>
      <c r="AQ55" s="353">
        <v>4.7</v>
      </c>
      <c r="AR55" s="354">
        <v>1.7</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528</v>
      </c>
      <c r="AM56" s="357">
        <v>50380221</v>
      </c>
      <c r="AN56" s="358">
        <v>38056</v>
      </c>
      <c r="AO56" s="359">
        <v>6.1</v>
      </c>
      <c r="AP56" s="360">
        <v>26906</v>
      </c>
      <c r="AQ56" s="361">
        <v>1.4</v>
      </c>
      <c r="AR56" s="362">
        <v>4.7</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531</v>
      </c>
      <c r="AL57" s="341"/>
      <c r="AM57" s="349">
        <v>130404620</v>
      </c>
      <c r="AN57" s="350">
        <v>99644</v>
      </c>
      <c r="AO57" s="351">
        <v>0.1</v>
      </c>
      <c r="AP57" s="352">
        <v>108224</v>
      </c>
      <c r="AQ57" s="353">
        <v>6.4</v>
      </c>
      <c r="AR57" s="354">
        <v>-6.3</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528</v>
      </c>
      <c r="AM58" s="357">
        <v>50363345</v>
      </c>
      <c r="AN58" s="358">
        <v>38483</v>
      </c>
      <c r="AO58" s="359">
        <v>1.1000000000000001</v>
      </c>
      <c r="AP58" s="360">
        <v>27358</v>
      </c>
      <c r="AQ58" s="361">
        <v>1.7</v>
      </c>
      <c r="AR58" s="362">
        <v>-0.6</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532</v>
      </c>
      <c r="AL59" s="341"/>
      <c r="AM59" s="349">
        <v>126025055</v>
      </c>
      <c r="AN59" s="350">
        <v>97489</v>
      </c>
      <c r="AO59" s="351">
        <v>-2.2000000000000002</v>
      </c>
      <c r="AP59" s="352">
        <v>105585</v>
      </c>
      <c r="AQ59" s="353">
        <v>-2.4</v>
      </c>
      <c r="AR59" s="354">
        <v>0.2</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528</v>
      </c>
      <c r="AM60" s="357">
        <v>52031381</v>
      </c>
      <c r="AN60" s="358">
        <v>40250</v>
      </c>
      <c r="AO60" s="359">
        <v>4.5999999999999996</v>
      </c>
      <c r="AP60" s="360">
        <v>26225</v>
      </c>
      <c r="AQ60" s="361">
        <v>-4.0999999999999996</v>
      </c>
      <c r="AR60" s="362">
        <v>8.6999999999999993</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533</v>
      </c>
      <c r="AL61" s="363"/>
      <c r="AM61" s="364">
        <v>131003870</v>
      </c>
      <c r="AN61" s="365">
        <v>98971</v>
      </c>
      <c r="AO61" s="366">
        <v>-1.6</v>
      </c>
      <c r="AP61" s="367">
        <v>101483</v>
      </c>
      <c r="AQ61" s="368">
        <v>3.6</v>
      </c>
      <c r="AR61" s="354">
        <v>-5.2</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528</v>
      </c>
      <c r="AM62" s="357">
        <v>50538794</v>
      </c>
      <c r="AN62" s="358">
        <v>38203</v>
      </c>
      <c r="AO62" s="359">
        <v>2.5</v>
      </c>
      <c r="AP62" s="360">
        <v>26387</v>
      </c>
      <c r="AQ62" s="361">
        <v>6.9</v>
      </c>
      <c r="AR62" s="362">
        <v>-4.4000000000000004</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qFIafNG0Ety/47nBp/lGXEM6OuomNL33jJwRInB9UyfP7tag/QWev4Os5tOrGkKkYgZhJbXuBDtF/f4a1oeFlg==" saltValue="i7dpb3JsG/PNVtcYWUebD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XExyuVHF6T88UM3wT/upQm1xlp35/ok3xJ0JTYJ09bGr5nkTo7inkp4FnORlAuUyfb9QbvxUo64qD5Qd3DeQ==" saltValue="wVZXbg6zf0VG1+0Gxm/t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4paGIaGrOKKg/sQVR6zM4La6gi4Sb/CYC4GWwvUtsdk91a8qAuNJx7/1LsEjmuVJNKnUDOdNa+hC9xSN8XGGw==" saltValue="fKIZYTc1IPe27C977+u+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536</v>
      </c>
      <c r="G46" s="372" t="s">
        <v>537</v>
      </c>
      <c r="H46" s="372" t="s">
        <v>538</v>
      </c>
      <c r="I46" s="372" t="s">
        <v>539</v>
      </c>
      <c r="J46" s="373" t="s">
        <v>540</v>
      </c>
    </row>
    <row r="47" spans="2:10" ht="57.75" customHeight="1" x14ac:dyDescent="0.2">
      <c r="B47" s="7"/>
      <c r="C47" s="1150" t="s">
        <v>3</v>
      </c>
      <c r="D47" s="1150"/>
      <c r="E47" s="1151"/>
      <c r="F47" s="374">
        <v>2.81</v>
      </c>
      <c r="G47" s="375">
        <v>3.05</v>
      </c>
      <c r="H47" s="375">
        <v>3.34</v>
      </c>
      <c r="I47" s="375">
        <v>3.66</v>
      </c>
      <c r="J47" s="376">
        <v>3.95</v>
      </c>
    </row>
    <row r="48" spans="2:10" ht="57.75" customHeight="1" x14ac:dyDescent="0.2">
      <c r="B48" s="8"/>
      <c r="C48" s="1152" t="s">
        <v>4</v>
      </c>
      <c r="D48" s="1152"/>
      <c r="E48" s="1153"/>
      <c r="F48" s="377">
        <v>0.63</v>
      </c>
      <c r="G48" s="378">
        <v>0.55000000000000004</v>
      </c>
      <c r="H48" s="378">
        <v>0.61</v>
      </c>
      <c r="I48" s="378">
        <v>0.61</v>
      </c>
      <c r="J48" s="379">
        <v>0.69</v>
      </c>
    </row>
    <row r="49" spans="2:10" ht="57.75" customHeight="1" thickBot="1" x14ac:dyDescent="0.25">
      <c r="B49" s="9"/>
      <c r="C49" s="1154" t="s">
        <v>5</v>
      </c>
      <c r="D49" s="1154"/>
      <c r="E49" s="1155"/>
      <c r="F49" s="380">
        <v>7.0000000000000007E-2</v>
      </c>
      <c r="G49" s="381" t="s">
        <v>541</v>
      </c>
      <c r="H49" s="381">
        <v>0.05</v>
      </c>
      <c r="I49" s="381" t="s">
        <v>542</v>
      </c>
      <c r="J49" s="382">
        <v>0.08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E617YScMys3+wy7ygEXLUbDRCh/m9rNY2DgxRpP0KgVWe58XJvoD7DMxgIO9wPa7Czbx6GE6GECiMze5afSEA==" saltValue="ViNdWe4ANZ+qPjeIgNYk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536</v>
      </c>
      <c r="G33" s="17" t="s">
        <v>537</v>
      </c>
      <c r="H33" s="17" t="s">
        <v>538</v>
      </c>
      <c r="I33" s="17" t="s">
        <v>539</v>
      </c>
      <c r="J33" s="18" t="s">
        <v>540</v>
      </c>
      <c r="K33" s="10"/>
      <c r="L33" s="10"/>
      <c r="M33" s="10"/>
      <c r="N33" s="10"/>
      <c r="O33" s="10"/>
      <c r="P33" s="10"/>
    </row>
    <row r="34" spans="1:16" ht="39" customHeight="1" x14ac:dyDescent="0.2">
      <c r="A34" s="10"/>
      <c r="B34" s="19"/>
      <c r="C34" s="1162" t="s">
        <v>543</v>
      </c>
      <c r="D34" s="1162"/>
      <c r="E34" s="1163"/>
      <c r="F34" s="20">
        <v>2.36</v>
      </c>
      <c r="G34" s="21">
        <v>2.4700000000000002</v>
      </c>
      <c r="H34" s="21">
        <v>2.79</v>
      </c>
      <c r="I34" s="21">
        <v>3.25</v>
      </c>
      <c r="J34" s="22">
        <v>3.2</v>
      </c>
      <c r="K34" s="10"/>
      <c r="L34" s="10"/>
      <c r="M34" s="10"/>
      <c r="N34" s="10"/>
      <c r="O34" s="10"/>
      <c r="P34" s="10"/>
    </row>
    <row r="35" spans="1:16" ht="39" customHeight="1" x14ac:dyDescent="0.2">
      <c r="A35" s="10"/>
      <c r="B35" s="23"/>
      <c r="C35" s="1156" t="s">
        <v>544</v>
      </c>
      <c r="D35" s="1157"/>
      <c r="E35" s="1158"/>
      <c r="F35" s="24">
        <v>0.68</v>
      </c>
      <c r="G35" s="25">
        <v>0.6</v>
      </c>
      <c r="H35" s="25">
        <v>0.61</v>
      </c>
      <c r="I35" s="25">
        <v>0.66</v>
      </c>
      <c r="J35" s="26">
        <v>0.71</v>
      </c>
      <c r="K35" s="10"/>
      <c r="L35" s="10"/>
      <c r="M35" s="10"/>
      <c r="N35" s="10"/>
      <c r="O35" s="10"/>
      <c r="P35" s="10"/>
    </row>
    <row r="36" spans="1:16" ht="39" customHeight="1" x14ac:dyDescent="0.2">
      <c r="A36" s="10"/>
      <c r="B36" s="23"/>
      <c r="C36" s="1156" t="s">
        <v>545</v>
      </c>
      <c r="D36" s="1157"/>
      <c r="E36" s="1158"/>
      <c r="F36" s="24" t="s">
        <v>495</v>
      </c>
      <c r="G36" s="25" t="s">
        <v>495</v>
      </c>
      <c r="H36" s="25" t="s">
        <v>495</v>
      </c>
      <c r="I36" s="25" t="s">
        <v>495</v>
      </c>
      <c r="J36" s="26">
        <v>0.66</v>
      </c>
      <c r="K36" s="10"/>
      <c r="L36" s="10"/>
      <c r="M36" s="10"/>
      <c r="N36" s="10"/>
      <c r="O36" s="10"/>
      <c r="P36" s="10"/>
    </row>
    <row r="37" spans="1:16" ht="39" customHeight="1" x14ac:dyDescent="0.2">
      <c r="A37" s="10"/>
      <c r="B37" s="23"/>
      <c r="C37" s="1156" t="s">
        <v>546</v>
      </c>
      <c r="D37" s="1157"/>
      <c r="E37" s="1158"/>
      <c r="F37" s="24">
        <v>0.56000000000000005</v>
      </c>
      <c r="G37" s="25">
        <v>0.49</v>
      </c>
      <c r="H37" s="25">
        <v>0.54</v>
      </c>
      <c r="I37" s="25">
        <v>0.53</v>
      </c>
      <c r="J37" s="26">
        <v>0.61</v>
      </c>
      <c r="K37" s="10"/>
      <c r="L37" s="10"/>
      <c r="M37" s="10"/>
      <c r="N37" s="10"/>
      <c r="O37" s="10"/>
      <c r="P37" s="10"/>
    </row>
    <row r="38" spans="1:16" ht="39" customHeight="1" x14ac:dyDescent="0.2">
      <c r="A38" s="10"/>
      <c r="B38" s="23"/>
      <c r="C38" s="1156" t="s">
        <v>547</v>
      </c>
      <c r="D38" s="1157"/>
      <c r="E38" s="1158"/>
      <c r="F38" s="24">
        <v>0.3</v>
      </c>
      <c r="G38" s="25">
        <v>0.24</v>
      </c>
      <c r="H38" s="25">
        <v>0.23</v>
      </c>
      <c r="I38" s="25">
        <v>0.25</v>
      </c>
      <c r="J38" s="26">
        <v>0.24</v>
      </c>
      <c r="K38" s="10"/>
      <c r="L38" s="10"/>
      <c r="M38" s="10"/>
      <c r="N38" s="10"/>
      <c r="O38" s="10"/>
      <c r="P38" s="10"/>
    </row>
    <row r="39" spans="1:16" ht="39" customHeight="1" x14ac:dyDescent="0.2">
      <c r="A39" s="10"/>
      <c r="B39" s="23"/>
      <c r="C39" s="1156" t="s">
        <v>548</v>
      </c>
      <c r="D39" s="1157"/>
      <c r="E39" s="1158"/>
      <c r="F39" s="24">
        <v>0.03</v>
      </c>
      <c r="G39" s="25">
        <v>0.03</v>
      </c>
      <c r="H39" s="25">
        <v>0.03</v>
      </c>
      <c r="I39" s="25">
        <v>0.04</v>
      </c>
      <c r="J39" s="26">
        <v>0.03</v>
      </c>
      <c r="K39" s="10"/>
      <c r="L39" s="10"/>
      <c r="M39" s="10"/>
      <c r="N39" s="10"/>
      <c r="O39" s="10"/>
      <c r="P39" s="10"/>
    </row>
    <row r="40" spans="1:16" ht="39" customHeight="1" x14ac:dyDescent="0.2">
      <c r="A40" s="10"/>
      <c r="B40" s="23"/>
      <c r="C40" s="1156" t="s">
        <v>549</v>
      </c>
      <c r="D40" s="1157"/>
      <c r="E40" s="1158"/>
      <c r="F40" s="24">
        <v>0.01</v>
      </c>
      <c r="G40" s="25">
        <v>0.01</v>
      </c>
      <c r="H40" s="25">
        <v>0.02</v>
      </c>
      <c r="I40" s="25">
        <v>0.02</v>
      </c>
      <c r="J40" s="26">
        <v>0.02</v>
      </c>
      <c r="K40" s="10"/>
      <c r="L40" s="10"/>
      <c r="M40" s="10"/>
      <c r="N40" s="10"/>
      <c r="O40" s="10"/>
      <c r="P40" s="10"/>
    </row>
    <row r="41" spans="1:16" ht="39" customHeight="1" x14ac:dyDescent="0.2">
      <c r="A41" s="10"/>
      <c r="B41" s="23"/>
      <c r="C41" s="1156" t="s">
        <v>550</v>
      </c>
      <c r="D41" s="1157"/>
      <c r="E41" s="1158"/>
      <c r="F41" s="24">
        <v>0.02</v>
      </c>
      <c r="G41" s="25">
        <v>0.03</v>
      </c>
      <c r="H41" s="25">
        <v>0.02</v>
      </c>
      <c r="I41" s="25">
        <v>0.02</v>
      </c>
      <c r="J41" s="26">
        <v>0.01</v>
      </c>
      <c r="K41" s="10"/>
      <c r="L41" s="10"/>
      <c r="M41" s="10"/>
      <c r="N41" s="10"/>
      <c r="O41" s="10"/>
      <c r="P41" s="10"/>
    </row>
    <row r="42" spans="1:16" ht="39" customHeight="1" x14ac:dyDescent="0.2">
      <c r="A42" s="10"/>
      <c r="B42" s="27"/>
      <c r="C42" s="1156" t="s">
        <v>551</v>
      </c>
      <c r="D42" s="1157"/>
      <c r="E42" s="1158"/>
      <c r="F42" s="24" t="s">
        <v>495</v>
      </c>
      <c r="G42" s="25" t="s">
        <v>495</v>
      </c>
      <c r="H42" s="25" t="s">
        <v>495</v>
      </c>
      <c r="I42" s="25" t="s">
        <v>495</v>
      </c>
      <c r="J42" s="26" t="s">
        <v>495</v>
      </c>
      <c r="K42" s="10"/>
      <c r="L42" s="10"/>
      <c r="M42" s="10"/>
      <c r="N42" s="10"/>
      <c r="O42" s="10"/>
      <c r="P42" s="10"/>
    </row>
    <row r="43" spans="1:16" ht="39" customHeight="1" thickBot="1" x14ac:dyDescent="0.25">
      <c r="A43" s="10"/>
      <c r="B43" s="28"/>
      <c r="C43" s="1159" t="s">
        <v>552</v>
      </c>
      <c r="D43" s="1160"/>
      <c r="E43" s="1161"/>
      <c r="F43" s="29">
        <v>0.01</v>
      </c>
      <c r="G43" s="30">
        <v>0</v>
      </c>
      <c r="H43" s="30">
        <v>0.01</v>
      </c>
      <c r="I43" s="30">
        <v>0</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XOxUisUFpLjbtT6elPyvkGIVrLgGscA/KlJgs+W4l4G3mAf0R45oKt50yXz2QG5AY6JyeTBf/JDQeqsKuUBd3A==" saltValue="on9l9oWHYv1RPBcUsPIH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2">
      <c r="A45" s="36"/>
      <c r="B45" s="1164" t="s">
        <v>9</v>
      </c>
      <c r="C45" s="1165"/>
      <c r="D45" s="46"/>
      <c r="E45" s="1170" t="s">
        <v>10</v>
      </c>
      <c r="F45" s="1170"/>
      <c r="G45" s="1170"/>
      <c r="H45" s="1170"/>
      <c r="I45" s="1170"/>
      <c r="J45" s="1171"/>
      <c r="K45" s="47">
        <v>113708</v>
      </c>
      <c r="L45" s="48">
        <v>111029</v>
      </c>
      <c r="M45" s="48">
        <v>111150</v>
      </c>
      <c r="N45" s="48">
        <v>117565</v>
      </c>
      <c r="O45" s="49">
        <v>107050</v>
      </c>
      <c r="P45" s="36"/>
      <c r="Q45" s="36"/>
      <c r="R45" s="36"/>
      <c r="S45" s="36"/>
      <c r="T45" s="36"/>
      <c r="U45" s="36"/>
    </row>
    <row r="46" spans="1:21" ht="30.75" customHeight="1" x14ac:dyDescent="0.2">
      <c r="A46" s="36"/>
      <c r="B46" s="1166"/>
      <c r="C46" s="1167"/>
      <c r="D46" s="50"/>
      <c r="E46" s="1172" t="s">
        <v>11</v>
      </c>
      <c r="F46" s="1172"/>
      <c r="G46" s="1172"/>
      <c r="H46" s="1172"/>
      <c r="I46" s="1172"/>
      <c r="J46" s="1173"/>
      <c r="K46" s="51" t="s">
        <v>495</v>
      </c>
      <c r="L46" s="52" t="s">
        <v>495</v>
      </c>
      <c r="M46" s="52" t="s">
        <v>495</v>
      </c>
      <c r="N46" s="52" t="s">
        <v>495</v>
      </c>
      <c r="O46" s="53" t="s">
        <v>495</v>
      </c>
      <c r="P46" s="36"/>
      <c r="Q46" s="36"/>
      <c r="R46" s="36"/>
      <c r="S46" s="36"/>
      <c r="T46" s="36"/>
      <c r="U46" s="36"/>
    </row>
    <row r="47" spans="1:21" ht="30.75" customHeight="1" x14ac:dyDescent="0.2">
      <c r="A47" s="36"/>
      <c r="B47" s="1166"/>
      <c r="C47" s="1167"/>
      <c r="D47" s="50"/>
      <c r="E47" s="1172" t="s">
        <v>12</v>
      </c>
      <c r="F47" s="1172"/>
      <c r="G47" s="1172"/>
      <c r="H47" s="1172"/>
      <c r="I47" s="1172"/>
      <c r="J47" s="1173"/>
      <c r="K47" s="51">
        <v>5023</v>
      </c>
      <c r="L47" s="52">
        <v>4545</v>
      </c>
      <c r="M47" s="52">
        <v>4688</v>
      </c>
      <c r="N47" s="52">
        <v>4609</v>
      </c>
      <c r="O47" s="53">
        <v>4183</v>
      </c>
      <c r="P47" s="36"/>
      <c r="Q47" s="36"/>
      <c r="R47" s="36"/>
      <c r="S47" s="36"/>
      <c r="T47" s="36"/>
      <c r="U47" s="36"/>
    </row>
    <row r="48" spans="1:21" ht="30.75" customHeight="1" x14ac:dyDescent="0.2">
      <c r="A48" s="36"/>
      <c r="B48" s="1166"/>
      <c r="C48" s="1167"/>
      <c r="D48" s="50"/>
      <c r="E48" s="1172" t="s">
        <v>13</v>
      </c>
      <c r="F48" s="1172"/>
      <c r="G48" s="1172"/>
      <c r="H48" s="1172"/>
      <c r="I48" s="1172"/>
      <c r="J48" s="1173"/>
      <c r="K48" s="51">
        <v>1441</v>
      </c>
      <c r="L48" s="52">
        <v>1084</v>
      </c>
      <c r="M48" s="52">
        <v>1010</v>
      </c>
      <c r="N48" s="52">
        <v>868</v>
      </c>
      <c r="O48" s="53">
        <v>890</v>
      </c>
      <c r="P48" s="36"/>
      <c r="Q48" s="36"/>
      <c r="R48" s="36"/>
      <c r="S48" s="36"/>
      <c r="T48" s="36"/>
      <c r="U48" s="36"/>
    </row>
    <row r="49" spans="1:21" ht="30.75" customHeight="1" x14ac:dyDescent="0.2">
      <c r="A49" s="36"/>
      <c r="B49" s="1166"/>
      <c r="C49" s="1167"/>
      <c r="D49" s="50"/>
      <c r="E49" s="1172" t="s">
        <v>14</v>
      </c>
      <c r="F49" s="1172"/>
      <c r="G49" s="1172"/>
      <c r="H49" s="1172"/>
      <c r="I49" s="1172"/>
      <c r="J49" s="1173"/>
      <c r="K49" s="51" t="s">
        <v>495</v>
      </c>
      <c r="L49" s="52" t="s">
        <v>495</v>
      </c>
      <c r="M49" s="52" t="s">
        <v>495</v>
      </c>
      <c r="N49" s="52" t="s">
        <v>495</v>
      </c>
      <c r="O49" s="53" t="s">
        <v>495</v>
      </c>
      <c r="P49" s="36"/>
      <c r="Q49" s="36"/>
      <c r="R49" s="36"/>
      <c r="S49" s="36"/>
      <c r="T49" s="36"/>
      <c r="U49" s="36"/>
    </row>
    <row r="50" spans="1:21" ht="30.75" customHeight="1" x14ac:dyDescent="0.2">
      <c r="A50" s="36"/>
      <c r="B50" s="1166"/>
      <c r="C50" s="1167"/>
      <c r="D50" s="50"/>
      <c r="E50" s="1172" t="s">
        <v>15</v>
      </c>
      <c r="F50" s="1172"/>
      <c r="G50" s="1172"/>
      <c r="H50" s="1172"/>
      <c r="I50" s="1172"/>
      <c r="J50" s="1173"/>
      <c r="K50" s="51">
        <v>2234</v>
      </c>
      <c r="L50" s="52">
        <v>1871</v>
      </c>
      <c r="M50" s="52">
        <v>1473</v>
      </c>
      <c r="N50" s="52">
        <v>1179</v>
      </c>
      <c r="O50" s="53">
        <v>637</v>
      </c>
      <c r="P50" s="36"/>
      <c r="Q50" s="36"/>
      <c r="R50" s="36"/>
      <c r="S50" s="36"/>
      <c r="T50" s="36"/>
      <c r="U50" s="36"/>
    </row>
    <row r="51" spans="1:21" ht="30.75" customHeight="1" x14ac:dyDescent="0.2">
      <c r="A51" s="36"/>
      <c r="B51" s="1168"/>
      <c r="C51" s="1169"/>
      <c r="D51" s="54"/>
      <c r="E51" s="1172" t="s">
        <v>16</v>
      </c>
      <c r="F51" s="1172"/>
      <c r="G51" s="1172"/>
      <c r="H51" s="1172"/>
      <c r="I51" s="1172"/>
      <c r="J51" s="1173"/>
      <c r="K51" s="51" t="s">
        <v>495</v>
      </c>
      <c r="L51" s="52" t="s">
        <v>495</v>
      </c>
      <c r="M51" s="52" t="s">
        <v>495</v>
      </c>
      <c r="N51" s="52">
        <v>0</v>
      </c>
      <c r="O51" s="53">
        <v>0</v>
      </c>
      <c r="P51" s="36"/>
      <c r="Q51" s="36"/>
      <c r="R51" s="36"/>
      <c r="S51" s="36"/>
      <c r="T51" s="36"/>
      <c r="U51" s="36"/>
    </row>
    <row r="52" spans="1:21" ht="30.75" customHeight="1" x14ac:dyDescent="0.2">
      <c r="A52" s="36"/>
      <c r="B52" s="1174" t="s">
        <v>17</v>
      </c>
      <c r="C52" s="1175"/>
      <c r="D52" s="54"/>
      <c r="E52" s="1172" t="s">
        <v>18</v>
      </c>
      <c r="F52" s="1172"/>
      <c r="G52" s="1172"/>
      <c r="H52" s="1172"/>
      <c r="I52" s="1172"/>
      <c r="J52" s="1173"/>
      <c r="K52" s="51">
        <v>75623</v>
      </c>
      <c r="L52" s="52">
        <v>76348</v>
      </c>
      <c r="M52" s="52">
        <v>77158</v>
      </c>
      <c r="N52" s="52">
        <v>80168</v>
      </c>
      <c r="O52" s="53">
        <v>74873</v>
      </c>
      <c r="P52" s="36"/>
      <c r="Q52" s="36"/>
      <c r="R52" s="36"/>
      <c r="S52" s="36"/>
      <c r="T52" s="36"/>
      <c r="U52" s="36"/>
    </row>
    <row r="53" spans="1:21" ht="30.75" customHeight="1" thickBot="1" x14ac:dyDescent="0.25">
      <c r="A53" s="36"/>
      <c r="B53" s="1176" t="s">
        <v>19</v>
      </c>
      <c r="C53" s="1177"/>
      <c r="D53" s="55"/>
      <c r="E53" s="1178" t="s">
        <v>20</v>
      </c>
      <c r="F53" s="1178"/>
      <c r="G53" s="1178"/>
      <c r="H53" s="1178"/>
      <c r="I53" s="1178"/>
      <c r="J53" s="1179"/>
      <c r="K53" s="56">
        <v>46783</v>
      </c>
      <c r="L53" s="57">
        <v>42181</v>
      </c>
      <c r="M53" s="57">
        <v>41163</v>
      </c>
      <c r="N53" s="57">
        <v>44053</v>
      </c>
      <c r="O53" s="58">
        <v>37887</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553</v>
      </c>
      <c r="L55" s="65" t="s">
        <v>554</v>
      </c>
      <c r="M55" s="65" t="s">
        <v>555</v>
      </c>
      <c r="N55" s="65" t="s">
        <v>556</v>
      </c>
      <c r="O55" s="66" t="s">
        <v>557</v>
      </c>
      <c r="P55" s="36"/>
      <c r="Q55" s="36"/>
      <c r="R55" s="36"/>
      <c r="S55" s="36"/>
      <c r="T55" s="36"/>
      <c r="U55" s="36"/>
    </row>
    <row r="56" spans="1:21" ht="30.75" customHeight="1" x14ac:dyDescent="0.2">
      <c r="A56" s="36"/>
      <c r="B56" s="1180" t="s">
        <v>22</v>
      </c>
      <c r="C56" s="1181"/>
      <c r="D56" s="1184" t="s">
        <v>23</v>
      </c>
      <c r="E56" s="1185"/>
      <c r="F56" s="1185"/>
      <c r="G56" s="1185"/>
      <c r="H56" s="1185"/>
      <c r="I56" s="1185"/>
      <c r="J56" s="1186"/>
      <c r="K56" s="67">
        <v>48828</v>
      </c>
      <c r="L56" s="68">
        <v>36663</v>
      </c>
      <c r="M56" s="68">
        <v>27754</v>
      </c>
      <c r="N56" s="68">
        <v>30995</v>
      </c>
      <c r="O56" s="69">
        <v>22106</v>
      </c>
      <c r="P56" s="36"/>
      <c r="Q56" s="36"/>
      <c r="R56" s="36"/>
      <c r="S56" s="36"/>
      <c r="T56" s="36"/>
      <c r="U56" s="36"/>
    </row>
    <row r="57" spans="1:21" ht="30.75" customHeight="1" thickBot="1" x14ac:dyDescent="0.25">
      <c r="A57" s="36"/>
      <c r="B57" s="1182"/>
      <c r="C57" s="1183"/>
      <c r="D57" s="1187" t="s">
        <v>24</v>
      </c>
      <c r="E57" s="1188"/>
      <c r="F57" s="1188"/>
      <c r="G57" s="1188"/>
      <c r="H57" s="1188"/>
      <c r="I57" s="1188"/>
      <c r="J57" s="1189"/>
      <c r="K57" s="70">
        <v>14575</v>
      </c>
      <c r="L57" s="71">
        <v>7424</v>
      </c>
      <c r="M57" s="71">
        <v>8753</v>
      </c>
      <c r="N57" s="71">
        <v>12020</v>
      </c>
      <c r="O57" s="72">
        <v>10989</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znRI0FBCXTVRvScSrYdtdreEqsxMIuDCM1WhPI2tpu2oArAp45xallArICQUX7Eb/6nbVhGnm0k6v45Od309Lg==" saltValue="DQ0ifDpHYIDyzr/5eUZBk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536</v>
      </c>
      <c r="J40" s="384" t="s">
        <v>537</v>
      </c>
      <c r="K40" s="384" t="s">
        <v>538</v>
      </c>
      <c r="L40" s="384" t="s">
        <v>539</v>
      </c>
      <c r="M40" s="385" t="s">
        <v>540</v>
      </c>
    </row>
    <row r="41" spans="2:13" ht="27.75" customHeight="1" x14ac:dyDescent="0.2">
      <c r="B41" s="1190" t="s">
        <v>27</v>
      </c>
      <c r="C41" s="1191"/>
      <c r="D41" s="83"/>
      <c r="E41" s="1196" t="s">
        <v>28</v>
      </c>
      <c r="F41" s="1196"/>
      <c r="G41" s="1196"/>
      <c r="H41" s="1197"/>
      <c r="I41" s="386">
        <v>1304185</v>
      </c>
      <c r="J41" s="387">
        <v>1268987</v>
      </c>
      <c r="K41" s="387">
        <v>1232569</v>
      </c>
      <c r="L41" s="387">
        <v>1177264</v>
      </c>
      <c r="M41" s="388">
        <v>1129441</v>
      </c>
    </row>
    <row r="42" spans="2:13" ht="27.75" customHeight="1" x14ac:dyDescent="0.2">
      <c r="B42" s="1192"/>
      <c r="C42" s="1193"/>
      <c r="D42" s="84"/>
      <c r="E42" s="1198" t="s">
        <v>29</v>
      </c>
      <c r="F42" s="1198"/>
      <c r="G42" s="1198"/>
      <c r="H42" s="1199"/>
      <c r="I42" s="389">
        <v>6452</v>
      </c>
      <c r="J42" s="390">
        <v>4347</v>
      </c>
      <c r="K42" s="390">
        <v>2623</v>
      </c>
      <c r="L42" s="390">
        <v>1157</v>
      </c>
      <c r="M42" s="391">
        <v>418</v>
      </c>
    </row>
    <row r="43" spans="2:13" ht="27.75" customHeight="1" x14ac:dyDescent="0.2">
      <c r="B43" s="1192"/>
      <c r="C43" s="1193"/>
      <c r="D43" s="84"/>
      <c r="E43" s="1198" t="s">
        <v>30</v>
      </c>
      <c r="F43" s="1198"/>
      <c r="G43" s="1198"/>
      <c r="H43" s="1199"/>
      <c r="I43" s="389">
        <v>11093</v>
      </c>
      <c r="J43" s="390">
        <v>9282</v>
      </c>
      <c r="K43" s="390">
        <v>8125</v>
      </c>
      <c r="L43" s="390">
        <v>7207</v>
      </c>
      <c r="M43" s="391">
        <v>7063</v>
      </c>
    </row>
    <row r="44" spans="2:13" ht="27.75" customHeight="1" x14ac:dyDescent="0.2">
      <c r="B44" s="1192"/>
      <c r="C44" s="1193"/>
      <c r="D44" s="84"/>
      <c r="E44" s="1198" t="s">
        <v>31</v>
      </c>
      <c r="F44" s="1198"/>
      <c r="G44" s="1198"/>
      <c r="H44" s="1199"/>
      <c r="I44" s="389" t="s">
        <v>495</v>
      </c>
      <c r="J44" s="390" t="s">
        <v>495</v>
      </c>
      <c r="K44" s="390" t="s">
        <v>495</v>
      </c>
      <c r="L44" s="390" t="s">
        <v>495</v>
      </c>
      <c r="M44" s="391" t="s">
        <v>495</v>
      </c>
    </row>
    <row r="45" spans="2:13" ht="27.75" customHeight="1" x14ac:dyDescent="0.2">
      <c r="B45" s="1192"/>
      <c r="C45" s="1193"/>
      <c r="D45" s="84"/>
      <c r="E45" s="1198" t="s">
        <v>32</v>
      </c>
      <c r="F45" s="1198"/>
      <c r="G45" s="1198"/>
      <c r="H45" s="1199"/>
      <c r="I45" s="389">
        <v>155052</v>
      </c>
      <c r="J45" s="390">
        <v>153547</v>
      </c>
      <c r="K45" s="390">
        <v>150554</v>
      </c>
      <c r="L45" s="390">
        <v>148337</v>
      </c>
      <c r="M45" s="391">
        <v>139552</v>
      </c>
    </row>
    <row r="46" spans="2:13" ht="27.75" customHeight="1" x14ac:dyDescent="0.2">
      <c r="B46" s="1192"/>
      <c r="C46" s="1193"/>
      <c r="D46" s="85"/>
      <c r="E46" s="1200" t="s">
        <v>33</v>
      </c>
      <c r="F46" s="1200"/>
      <c r="G46" s="1200"/>
      <c r="H46" s="1201"/>
      <c r="I46" s="389">
        <v>175</v>
      </c>
      <c r="J46" s="390">
        <v>163</v>
      </c>
      <c r="K46" s="390">
        <v>503</v>
      </c>
      <c r="L46" s="390">
        <v>446</v>
      </c>
      <c r="M46" s="391">
        <v>366</v>
      </c>
    </row>
    <row r="47" spans="2:13" ht="27.75" customHeight="1" x14ac:dyDescent="0.2">
      <c r="B47" s="1192"/>
      <c r="C47" s="1193"/>
      <c r="D47" s="86"/>
      <c r="E47" s="1202" t="s">
        <v>34</v>
      </c>
      <c r="F47" s="1203"/>
      <c r="G47" s="1203"/>
      <c r="H47" s="1204"/>
      <c r="I47" s="389" t="s">
        <v>495</v>
      </c>
      <c r="J47" s="390" t="s">
        <v>495</v>
      </c>
      <c r="K47" s="390" t="s">
        <v>495</v>
      </c>
      <c r="L47" s="390" t="s">
        <v>495</v>
      </c>
      <c r="M47" s="391" t="s">
        <v>495</v>
      </c>
    </row>
    <row r="48" spans="2:13" ht="27.75" customHeight="1" x14ac:dyDescent="0.2">
      <c r="B48" s="1192"/>
      <c r="C48" s="1193"/>
      <c r="D48" s="84"/>
      <c r="E48" s="1198" t="s">
        <v>35</v>
      </c>
      <c r="F48" s="1198"/>
      <c r="G48" s="1198"/>
      <c r="H48" s="1199"/>
      <c r="I48" s="389" t="s">
        <v>495</v>
      </c>
      <c r="J48" s="390" t="s">
        <v>495</v>
      </c>
      <c r="K48" s="390" t="s">
        <v>495</v>
      </c>
      <c r="L48" s="390" t="s">
        <v>495</v>
      </c>
      <c r="M48" s="391" t="s">
        <v>495</v>
      </c>
    </row>
    <row r="49" spans="2:13" ht="27.75" customHeight="1" x14ac:dyDescent="0.2">
      <c r="B49" s="1194"/>
      <c r="C49" s="1195"/>
      <c r="D49" s="84"/>
      <c r="E49" s="1198" t="s">
        <v>36</v>
      </c>
      <c r="F49" s="1198"/>
      <c r="G49" s="1198"/>
      <c r="H49" s="1199"/>
      <c r="I49" s="389" t="s">
        <v>495</v>
      </c>
      <c r="J49" s="390" t="s">
        <v>495</v>
      </c>
      <c r="K49" s="390" t="s">
        <v>495</v>
      </c>
      <c r="L49" s="390" t="s">
        <v>495</v>
      </c>
      <c r="M49" s="391" t="s">
        <v>495</v>
      </c>
    </row>
    <row r="50" spans="2:13" ht="27.75" customHeight="1" x14ac:dyDescent="0.2">
      <c r="B50" s="1205" t="s">
        <v>37</v>
      </c>
      <c r="C50" s="1206"/>
      <c r="D50" s="87"/>
      <c r="E50" s="1198" t="s">
        <v>38</v>
      </c>
      <c r="F50" s="1198"/>
      <c r="G50" s="1198"/>
      <c r="H50" s="1199"/>
      <c r="I50" s="389">
        <v>105059</v>
      </c>
      <c r="J50" s="390">
        <v>111126</v>
      </c>
      <c r="K50" s="390">
        <v>117694</v>
      </c>
      <c r="L50" s="390">
        <v>107488</v>
      </c>
      <c r="M50" s="391">
        <v>103712</v>
      </c>
    </row>
    <row r="51" spans="2:13" ht="27.75" customHeight="1" x14ac:dyDescent="0.2">
      <c r="B51" s="1192"/>
      <c r="C51" s="1193"/>
      <c r="D51" s="84"/>
      <c r="E51" s="1198" t="s">
        <v>39</v>
      </c>
      <c r="F51" s="1198"/>
      <c r="G51" s="1198"/>
      <c r="H51" s="1199"/>
      <c r="I51" s="389">
        <v>25913</v>
      </c>
      <c r="J51" s="390">
        <v>24810</v>
      </c>
      <c r="K51" s="390">
        <v>23690</v>
      </c>
      <c r="L51" s="390">
        <v>18760</v>
      </c>
      <c r="M51" s="391">
        <v>20873</v>
      </c>
    </row>
    <row r="52" spans="2:13" ht="27.75" customHeight="1" x14ac:dyDescent="0.2">
      <c r="B52" s="1194"/>
      <c r="C52" s="1195"/>
      <c r="D52" s="84"/>
      <c r="E52" s="1198" t="s">
        <v>40</v>
      </c>
      <c r="F52" s="1198"/>
      <c r="G52" s="1198"/>
      <c r="H52" s="1199"/>
      <c r="I52" s="389">
        <v>861281</v>
      </c>
      <c r="J52" s="390">
        <v>852265</v>
      </c>
      <c r="K52" s="390">
        <v>832088</v>
      </c>
      <c r="L52" s="390">
        <v>811567</v>
      </c>
      <c r="M52" s="391">
        <v>786006</v>
      </c>
    </row>
    <row r="53" spans="2:13" ht="27.75" customHeight="1" thickBot="1" x14ac:dyDescent="0.25">
      <c r="B53" s="1207" t="s">
        <v>41</v>
      </c>
      <c r="C53" s="1208"/>
      <c r="D53" s="88"/>
      <c r="E53" s="1209" t="s">
        <v>42</v>
      </c>
      <c r="F53" s="1209"/>
      <c r="G53" s="1209"/>
      <c r="H53" s="1210"/>
      <c r="I53" s="392">
        <v>484704</v>
      </c>
      <c r="J53" s="393">
        <v>448124</v>
      </c>
      <c r="K53" s="393">
        <v>420903</v>
      </c>
      <c r="L53" s="393">
        <v>396596</v>
      </c>
      <c r="M53" s="394">
        <v>366249</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tK5AJjJLXmtjrwgxrVkSWVkh0I7yJ3bZuMN0pIVDpxuu3wwVbuwlgp0T5z+4ZebwiUv9eVFfm6FhEC/psf73g==" saltValue="8K3ilbnTbrcLd3TKswUU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538</v>
      </c>
      <c r="G54" s="96" t="s">
        <v>539</v>
      </c>
      <c r="H54" s="97" t="s">
        <v>540</v>
      </c>
    </row>
    <row r="55" spans="2:8" ht="52.5" customHeight="1" x14ac:dyDescent="0.2">
      <c r="B55" s="98"/>
      <c r="C55" s="1219" t="s">
        <v>44</v>
      </c>
      <c r="D55" s="1219"/>
      <c r="E55" s="1220"/>
      <c r="F55" s="99">
        <v>13051</v>
      </c>
      <c r="G55" s="99">
        <v>14114</v>
      </c>
      <c r="H55" s="100">
        <v>15144</v>
      </c>
    </row>
    <row r="56" spans="2:8" ht="52.5" customHeight="1" x14ac:dyDescent="0.2">
      <c r="B56" s="101"/>
      <c r="C56" s="1221" t="s">
        <v>45</v>
      </c>
      <c r="D56" s="1221"/>
      <c r="E56" s="1222"/>
      <c r="F56" s="102">
        <v>18696</v>
      </c>
      <c r="G56" s="102">
        <v>18722</v>
      </c>
      <c r="H56" s="103">
        <v>18732</v>
      </c>
    </row>
    <row r="57" spans="2:8" ht="53.25" customHeight="1" x14ac:dyDescent="0.2">
      <c r="B57" s="101"/>
      <c r="C57" s="1223" t="s">
        <v>46</v>
      </c>
      <c r="D57" s="1223"/>
      <c r="E57" s="1224"/>
      <c r="F57" s="104">
        <v>55955</v>
      </c>
      <c r="G57" s="104">
        <v>56573</v>
      </c>
      <c r="H57" s="105">
        <v>53623</v>
      </c>
    </row>
    <row r="58" spans="2:8" ht="45.75" customHeight="1" x14ac:dyDescent="0.2">
      <c r="B58" s="106"/>
      <c r="C58" s="1211" t="s">
        <v>601</v>
      </c>
      <c r="D58" s="1212"/>
      <c r="E58" s="1213"/>
      <c r="F58" s="107">
        <v>11240</v>
      </c>
      <c r="G58" s="107">
        <v>11251</v>
      </c>
      <c r="H58" s="108">
        <v>11254</v>
      </c>
    </row>
    <row r="59" spans="2:8" ht="45.75" customHeight="1" x14ac:dyDescent="0.2">
      <c r="B59" s="106"/>
      <c r="C59" s="1211" t="s">
        <v>602</v>
      </c>
      <c r="D59" s="1212"/>
      <c r="E59" s="1213"/>
      <c r="F59" s="107" t="s">
        <v>606</v>
      </c>
      <c r="G59" s="107">
        <v>8000</v>
      </c>
      <c r="H59" s="108">
        <v>8503</v>
      </c>
    </row>
    <row r="60" spans="2:8" ht="45.75" customHeight="1" x14ac:dyDescent="0.2">
      <c r="B60" s="106"/>
      <c r="C60" s="1211" t="s">
        <v>603</v>
      </c>
      <c r="D60" s="1212"/>
      <c r="E60" s="1213"/>
      <c r="F60" s="107">
        <v>8682</v>
      </c>
      <c r="G60" s="107">
        <v>7487</v>
      </c>
      <c r="H60" s="108">
        <v>7491</v>
      </c>
    </row>
    <row r="61" spans="2:8" ht="45.75" customHeight="1" x14ac:dyDescent="0.2">
      <c r="B61" s="106"/>
      <c r="C61" s="1211" t="s">
        <v>604</v>
      </c>
      <c r="D61" s="1212"/>
      <c r="E61" s="1213"/>
      <c r="F61" s="107">
        <v>3858</v>
      </c>
      <c r="G61" s="107">
        <v>3819</v>
      </c>
      <c r="H61" s="108">
        <v>3819</v>
      </c>
    </row>
    <row r="62" spans="2:8" ht="45.75" customHeight="1" thickBot="1" x14ac:dyDescent="0.25">
      <c r="B62" s="109"/>
      <c r="C62" s="1214" t="s">
        <v>605</v>
      </c>
      <c r="D62" s="1215"/>
      <c r="E62" s="1216"/>
      <c r="F62" s="110">
        <v>6062</v>
      </c>
      <c r="G62" s="110">
        <v>5329</v>
      </c>
      <c r="H62" s="111">
        <v>3677</v>
      </c>
    </row>
    <row r="63" spans="2:8" ht="52.5" customHeight="1" thickBot="1" x14ac:dyDescent="0.25">
      <c r="B63" s="112"/>
      <c r="C63" s="1217" t="s">
        <v>47</v>
      </c>
      <c r="D63" s="1217"/>
      <c r="E63" s="1218"/>
      <c r="F63" s="113">
        <v>87702</v>
      </c>
      <c r="G63" s="113">
        <v>89409</v>
      </c>
      <c r="H63" s="114">
        <v>87499</v>
      </c>
    </row>
    <row r="64" spans="2:8" ht="15" customHeight="1" x14ac:dyDescent="0.2"/>
    <row r="65" ht="0" hidden="1" customHeight="1" x14ac:dyDescent="0.2"/>
    <row r="66" ht="0" hidden="1" customHeight="1" x14ac:dyDescent="0.2"/>
  </sheetData>
  <sheetProtection algorithmName="SHA-512" hashValue="PUoucHSH7Utvc7SvU024jG86h4PgpNJixne/LEpOA4oSHn2B9q+5+mv5ZQmkeATPLNI8QTzirPNxfhTUewvTQQ==" saltValue="33TE5/k3NJb33i9Jy6Ez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607</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607</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608</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609</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610</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611</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536</v>
      </c>
      <c r="BQ50" s="1259"/>
      <c r="BR50" s="1259"/>
      <c r="BS50" s="1259"/>
      <c r="BT50" s="1259"/>
      <c r="BU50" s="1259"/>
      <c r="BV50" s="1259"/>
      <c r="BW50" s="1259"/>
      <c r="BX50" s="1259" t="s">
        <v>537</v>
      </c>
      <c r="BY50" s="1259"/>
      <c r="BZ50" s="1259"/>
      <c r="CA50" s="1259"/>
      <c r="CB50" s="1259"/>
      <c r="CC50" s="1259"/>
      <c r="CD50" s="1259"/>
      <c r="CE50" s="1259"/>
      <c r="CF50" s="1259" t="s">
        <v>538</v>
      </c>
      <c r="CG50" s="1259"/>
      <c r="CH50" s="1259"/>
      <c r="CI50" s="1259"/>
      <c r="CJ50" s="1259"/>
      <c r="CK50" s="1259"/>
      <c r="CL50" s="1259"/>
      <c r="CM50" s="1259"/>
      <c r="CN50" s="1259" t="s">
        <v>539</v>
      </c>
      <c r="CO50" s="1259"/>
      <c r="CP50" s="1259"/>
      <c r="CQ50" s="1259"/>
      <c r="CR50" s="1259"/>
      <c r="CS50" s="1259"/>
      <c r="CT50" s="1259"/>
      <c r="CU50" s="1259"/>
      <c r="CV50" s="1259" t="s">
        <v>540</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612</v>
      </c>
      <c r="AO51" s="1263"/>
      <c r="AP51" s="1263"/>
      <c r="AQ51" s="1263"/>
      <c r="AR51" s="1263"/>
      <c r="AS51" s="1263"/>
      <c r="AT51" s="1263"/>
      <c r="AU51" s="1263"/>
      <c r="AV51" s="1263"/>
      <c r="AW51" s="1263"/>
      <c r="AX51" s="1263"/>
      <c r="AY51" s="1263"/>
      <c r="AZ51" s="1263"/>
      <c r="BA51" s="1263"/>
      <c r="BB51" s="1263" t="s">
        <v>613</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5">
        <v>133.30000000000001</v>
      </c>
      <c r="CG51" s="1265"/>
      <c r="CH51" s="1265"/>
      <c r="CI51" s="1265"/>
      <c r="CJ51" s="1265"/>
      <c r="CK51" s="1265"/>
      <c r="CL51" s="1265"/>
      <c r="CM51" s="1265"/>
      <c r="CN51" s="1265">
        <v>127.3</v>
      </c>
      <c r="CO51" s="1265"/>
      <c r="CP51" s="1265"/>
      <c r="CQ51" s="1265"/>
      <c r="CR51" s="1265"/>
      <c r="CS51" s="1265"/>
      <c r="CT51" s="1265"/>
      <c r="CU51" s="1265"/>
      <c r="CV51" s="1265">
        <v>118.1</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614</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5">
        <v>48</v>
      </c>
      <c r="CG53" s="1265"/>
      <c r="CH53" s="1265"/>
      <c r="CI53" s="1265"/>
      <c r="CJ53" s="1265"/>
      <c r="CK53" s="1265"/>
      <c r="CL53" s="1265"/>
      <c r="CM53" s="1265"/>
      <c r="CN53" s="1265">
        <v>50.1</v>
      </c>
      <c r="CO53" s="1265"/>
      <c r="CP53" s="1265"/>
      <c r="CQ53" s="1265"/>
      <c r="CR53" s="1265"/>
      <c r="CS53" s="1265"/>
      <c r="CT53" s="1265"/>
      <c r="CU53" s="1265"/>
      <c r="CV53" s="1265">
        <v>51.8</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615</v>
      </c>
      <c r="AO55" s="1259"/>
      <c r="AP55" s="1259"/>
      <c r="AQ55" s="1259"/>
      <c r="AR55" s="1259"/>
      <c r="AS55" s="1259"/>
      <c r="AT55" s="1259"/>
      <c r="AU55" s="1259"/>
      <c r="AV55" s="1259"/>
      <c r="AW55" s="1259"/>
      <c r="AX55" s="1259"/>
      <c r="AY55" s="1259"/>
      <c r="AZ55" s="1259"/>
      <c r="BA55" s="1259"/>
      <c r="BB55" s="1263" t="s">
        <v>613</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5">
        <v>174.6</v>
      </c>
      <c r="CG55" s="1265"/>
      <c r="CH55" s="1265"/>
      <c r="CI55" s="1265"/>
      <c r="CJ55" s="1265"/>
      <c r="CK55" s="1265"/>
      <c r="CL55" s="1265"/>
      <c r="CM55" s="1265"/>
      <c r="CN55" s="1265">
        <v>173</v>
      </c>
      <c r="CO55" s="1265"/>
      <c r="CP55" s="1265"/>
      <c r="CQ55" s="1265"/>
      <c r="CR55" s="1265"/>
      <c r="CS55" s="1265"/>
      <c r="CT55" s="1265"/>
      <c r="CU55" s="1265"/>
      <c r="CV55" s="1265">
        <v>171.9</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614</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5">
        <v>53.3</v>
      </c>
      <c r="CG57" s="1265"/>
      <c r="CH57" s="1265"/>
      <c r="CI57" s="1265"/>
      <c r="CJ57" s="1265"/>
      <c r="CK57" s="1265"/>
      <c r="CL57" s="1265"/>
      <c r="CM57" s="1265"/>
      <c r="CN57" s="1265">
        <v>53.7</v>
      </c>
      <c r="CO57" s="1265"/>
      <c r="CP57" s="1265"/>
      <c r="CQ57" s="1265"/>
      <c r="CR57" s="1265"/>
      <c r="CS57" s="1265"/>
      <c r="CT57" s="1265"/>
      <c r="CU57" s="1265"/>
      <c r="CV57" s="1265">
        <v>55.8</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616</v>
      </c>
    </row>
    <row r="64" spans="1:109" ht="13" x14ac:dyDescent="0.2">
      <c r="B64" s="1234"/>
      <c r="G64" s="1241"/>
      <c r="I64" s="1275"/>
      <c r="J64" s="1275"/>
      <c r="K64" s="1275"/>
      <c r="L64" s="1275"/>
      <c r="M64" s="1275"/>
      <c r="N64" s="1276"/>
      <c r="AM64" s="1241"/>
      <c r="AN64" s="1241" t="s">
        <v>609</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617</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611</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536</v>
      </c>
      <c r="BQ72" s="1259"/>
      <c r="BR72" s="1259"/>
      <c r="BS72" s="1259"/>
      <c r="BT72" s="1259"/>
      <c r="BU72" s="1259"/>
      <c r="BV72" s="1259"/>
      <c r="BW72" s="1259"/>
      <c r="BX72" s="1259" t="s">
        <v>537</v>
      </c>
      <c r="BY72" s="1259"/>
      <c r="BZ72" s="1259"/>
      <c r="CA72" s="1259"/>
      <c r="CB72" s="1259"/>
      <c r="CC72" s="1259"/>
      <c r="CD72" s="1259"/>
      <c r="CE72" s="1259"/>
      <c r="CF72" s="1259" t="s">
        <v>538</v>
      </c>
      <c r="CG72" s="1259"/>
      <c r="CH72" s="1259"/>
      <c r="CI72" s="1259"/>
      <c r="CJ72" s="1259"/>
      <c r="CK72" s="1259"/>
      <c r="CL72" s="1259"/>
      <c r="CM72" s="1259"/>
      <c r="CN72" s="1259" t="s">
        <v>539</v>
      </c>
      <c r="CO72" s="1259"/>
      <c r="CP72" s="1259"/>
      <c r="CQ72" s="1259"/>
      <c r="CR72" s="1259"/>
      <c r="CS72" s="1259"/>
      <c r="CT72" s="1259"/>
      <c r="CU72" s="1259"/>
      <c r="CV72" s="1259" t="s">
        <v>540</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612</v>
      </c>
      <c r="AO73" s="1263"/>
      <c r="AP73" s="1263"/>
      <c r="AQ73" s="1263"/>
      <c r="AR73" s="1263"/>
      <c r="AS73" s="1263"/>
      <c r="AT73" s="1263"/>
      <c r="AU73" s="1263"/>
      <c r="AV73" s="1263"/>
      <c r="AW73" s="1263"/>
      <c r="AX73" s="1263"/>
      <c r="AY73" s="1263"/>
      <c r="AZ73" s="1263"/>
      <c r="BA73" s="1263"/>
      <c r="BB73" s="1263" t="s">
        <v>613</v>
      </c>
      <c r="BC73" s="1263"/>
      <c r="BD73" s="1263"/>
      <c r="BE73" s="1263"/>
      <c r="BF73" s="1263"/>
      <c r="BG73" s="1263"/>
      <c r="BH73" s="1263"/>
      <c r="BI73" s="1263"/>
      <c r="BJ73" s="1263"/>
      <c r="BK73" s="1263"/>
      <c r="BL73" s="1263"/>
      <c r="BM73" s="1263"/>
      <c r="BN73" s="1263"/>
      <c r="BO73" s="1263"/>
      <c r="BP73" s="1265">
        <v>153.19999999999999</v>
      </c>
      <c r="BQ73" s="1265"/>
      <c r="BR73" s="1265"/>
      <c r="BS73" s="1265"/>
      <c r="BT73" s="1265"/>
      <c r="BU73" s="1265"/>
      <c r="BV73" s="1265"/>
      <c r="BW73" s="1265"/>
      <c r="BX73" s="1265">
        <v>139.6</v>
      </c>
      <c r="BY73" s="1265"/>
      <c r="BZ73" s="1265"/>
      <c r="CA73" s="1265"/>
      <c r="CB73" s="1265"/>
      <c r="CC73" s="1265"/>
      <c r="CD73" s="1265"/>
      <c r="CE73" s="1265"/>
      <c r="CF73" s="1265">
        <v>133.30000000000001</v>
      </c>
      <c r="CG73" s="1265"/>
      <c r="CH73" s="1265"/>
      <c r="CI73" s="1265"/>
      <c r="CJ73" s="1265"/>
      <c r="CK73" s="1265"/>
      <c r="CL73" s="1265"/>
      <c r="CM73" s="1265"/>
      <c r="CN73" s="1265">
        <v>127.3</v>
      </c>
      <c r="CO73" s="1265"/>
      <c r="CP73" s="1265"/>
      <c r="CQ73" s="1265"/>
      <c r="CR73" s="1265"/>
      <c r="CS73" s="1265"/>
      <c r="CT73" s="1265"/>
      <c r="CU73" s="1265"/>
      <c r="CV73" s="1265">
        <v>118.1</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618</v>
      </c>
      <c r="BC75" s="1263"/>
      <c r="BD75" s="1263"/>
      <c r="BE75" s="1263"/>
      <c r="BF75" s="1263"/>
      <c r="BG75" s="1263"/>
      <c r="BH75" s="1263"/>
      <c r="BI75" s="1263"/>
      <c r="BJ75" s="1263"/>
      <c r="BK75" s="1263"/>
      <c r="BL75" s="1263"/>
      <c r="BM75" s="1263"/>
      <c r="BN75" s="1263"/>
      <c r="BO75" s="1263"/>
      <c r="BP75" s="1265">
        <v>15.5</v>
      </c>
      <c r="BQ75" s="1265"/>
      <c r="BR75" s="1265"/>
      <c r="BS75" s="1265"/>
      <c r="BT75" s="1265"/>
      <c r="BU75" s="1265"/>
      <c r="BV75" s="1265"/>
      <c r="BW75" s="1265"/>
      <c r="BX75" s="1265">
        <v>14.4</v>
      </c>
      <c r="BY75" s="1265"/>
      <c r="BZ75" s="1265"/>
      <c r="CA75" s="1265"/>
      <c r="CB75" s="1265"/>
      <c r="CC75" s="1265"/>
      <c r="CD75" s="1265"/>
      <c r="CE75" s="1265"/>
      <c r="CF75" s="1265">
        <v>13.6</v>
      </c>
      <c r="CG75" s="1265"/>
      <c r="CH75" s="1265"/>
      <c r="CI75" s="1265"/>
      <c r="CJ75" s="1265"/>
      <c r="CK75" s="1265"/>
      <c r="CL75" s="1265"/>
      <c r="CM75" s="1265"/>
      <c r="CN75" s="1265">
        <v>13.4</v>
      </c>
      <c r="CO75" s="1265"/>
      <c r="CP75" s="1265"/>
      <c r="CQ75" s="1265"/>
      <c r="CR75" s="1265"/>
      <c r="CS75" s="1265"/>
      <c r="CT75" s="1265"/>
      <c r="CU75" s="1265"/>
      <c r="CV75" s="1265">
        <v>13.1</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615</v>
      </c>
      <c r="AO77" s="1259"/>
      <c r="AP77" s="1259"/>
      <c r="AQ77" s="1259"/>
      <c r="AR77" s="1259"/>
      <c r="AS77" s="1259"/>
      <c r="AT77" s="1259"/>
      <c r="AU77" s="1259"/>
      <c r="AV77" s="1259"/>
      <c r="AW77" s="1259"/>
      <c r="AX77" s="1259"/>
      <c r="AY77" s="1259"/>
      <c r="AZ77" s="1259"/>
      <c r="BA77" s="1259"/>
      <c r="BB77" s="1263" t="s">
        <v>613</v>
      </c>
      <c r="BC77" s="1263"/>
      <c r="BD77" s="1263"/>
      <c r="BE77" s="1263"/>
      <c r="BF77" s="1263"/>
      <c r="BG77" s="1263"/>
      <c r="BH77" s="1263"/>
      <c r="BI77" s="1263"/>
      <c r="BJ77" s="1263"/>
      <c r="BK77" s="1263"/>
      <c r="BL77" s="1263"/>
      <c r="BM77" s="1263"/>
      <c r="BN77" s="1263"/>
      <c r="BO77" s="1263"/>
      <c r="BP77" s="1265">
        <v>216</v>
      </c>
      <c r="BQ77" s="1265"/>
      <c r="BR77" s="1265"/>
      <c r="BS77" s="1265"/>
      <c r="BT77" s="1265"/>
      <c r="BU77" s="1265"/>
      <c r="BV77" s="1265"/>
      <c r="BW77" s="1265"/>
      <c r="BX77" s="1265">
        <v>169.1</v>
      </c>
      <c r="BY77" s="1265"/>
      <c r="BZ77" s="1265"/>
      <c r="CA77" s="1265"/>
      <c r="CB77" s="1265"/>
      <c r="CC77" s="1265"/>
      <c r="CD77" s="1265"/>
      <c r="CE77" s="1265"/>
      <c r="CF77" s="1265">
        <v>174.6</v>
      </c>
      <c r="CG77" s="1265"/>
      <c r="CH77" s="1265"/>
      <c r="CI77" s="1265"/>
      <c r="CJ77" s="1265"/>
      <c r="CK77" s="1265"/>
      <c r="CL77" s="1265"/>
      <c r="CM77" s="1265"/>
      <c r="CN77" s="1265">
        <v>173</v>
      </c>
      <c r="CO77" s="1265"/>
      <c r="CP77" s="1265"/>
      <c r="CQ77" s="1265"/>
      <c r="CR77" s="1265"/>
      <c r="CS77" s="1265"/>
      <c r="CT77" s="1265"/>
      <c r="CU77" s="1265"/>
      <c r="CV77" s="1265">
        <v>171.9</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618</v>
      </c>
      <c r="BC79" s="1263"/>
      <c r="BD79" s="1263"/>
      <c r="BE79" s="1263"/>
      <c r="BF79" s="1263"/>
      <c r="BG79" s="1263"/>
      <c r="BH79" s="1263"/>
      <c r="BI79" s="1263"/>
      <c r="BJ79" s="1263"/>
      <c r="BK79" s="1263"/>
      <c r="BL79" s="1263"/>
      <c r="BM79" s="1263"/>
      <c r="BN79" s="1263"/>
      <c r="BO79" s="1263"/>
      <c r="BP79" s="1265">
        <v>16.2</v>
      </c>
      <c r="BQ79" s="1265"/>
      <c r="BR79" s="1265"/>
      <c r="BS79" s="1265"/>
      <c r="BT79" s="1265"/>
      <c r="BU79" s="1265"/>
      <c r="BV79" s="1265"/>
      <c r="BW79" s="1265"/>
      <c r="BX79" s="1265">
        <v>14.1</v>
      </c>
      <c r="BY79" s="1265"/>
      <c r="BZ79" s="1265"/>
      <c r="CA79" s="1265"/>
      <c r="CB79" s="1265"/>
      <c r="CC79" s="1265"/>
      <c r="CD79" s="1265"/>
      <c r="CE79" s="1265"/>
      <c r="CF79" s="1265">
        <v>13.1</v>
      </c>
      <c r="CG79" s="1265"/>
      <c r="CH79" s="1265"/>
      <c r="CI79" s="1265"/>
      <c r="CJ79" s="1265"/>
      <c r="CK79" s="1265"/>
      <c r="CL79" s="1265"/>
      <c r="CM79" s="1265"/>
      <c r="CN79" s="1265">
        <v>12.2</v>
      </c>
      <c r="CO79" s="1265"/>
      <c r="CP79" s="1265"/>
      <c r="CQ79" s="1265"/>
      <c r="CR79" s="1265"/>
      <c r="CS79" s="1265"/>
      <c r="CT79" s="1265"/>
      <c r="CU79" s="1265"/>
      <c r="CV79" s="1265">
        <v>11.7</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88y7MHbu8OCu7Da0PCWHSKl3OHRyPD9j4HsZXoud+0RUrv/FVoC4T7lvCgBjBTddt+n0J3t0Z+umhwdkt3tsWw==" saltValue="X8rfiHaqibAzFnewluC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ZyMUw6br8FWCc/vcu5l9A+Y7MVMdnjZ3yHsNLyDS5jxBtA6s7RJhtfaiEn2fpZBl25yAHBg7UEf+N5Cx8ikSg==" saltValue="F/CMI671xH+ApvHA/Z7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FS2HcJxRZyadLbBv2GdHykJmgSyO3v7fz4XIlzBBAt/g8oqvfLZCUcIcr6f4rJIf1fcXnPuSpTYXcZlLbOVgg==" saltValue="WKN83qCdupx8i9J0SDuH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527</v>
      </c>
      <c r="B3" s="130"/>
      <c r="C3" s="131"/>
      <c r="D3" s="132">
        <v>104555</v>
      </c>
      <c r="E3" s="133"/>
      <c r="F3" s="134">
        <v>94715</v>
      </c>
      <c r="G3" s="135"/>
      <c r="H3" s="136"/>
    </row>
    <row r="4" spans="1:8" x14ac:dyDescent="0.2">
      <c r="A4" s="137"/>
      <c r="B4" s="138"/>
      <c r="C4" s="139"/>
      <c r="D4" s="140">
        <v>38361</v>
      </c>
      <c r="E4" s="141"/>
      <c r="F4" s="142">
        <v>24902</v>
      </c>
      <c r="G4" s="143"/>
      <c r="H4" s="144"/>
    </row>
    <row r="5" spans="1:8" x14ac:dyDescent="0.2">
      <c r="A5" s="125" t="s">
        <v>529</v>
      </c>
      <c r="B5" s="130"/>
      <c r="C5" s="131"/>
      <c r="D5" s="132">
        <v>93588</v>
      </c>
      <c r="E5" s="133"/>
      <c r="F5" s="134">
        <v>97161</v>
      </c>
      <c r="G5" s="135"/>
      <c r="H5" s="136"/>
    </row>
    <row r="6" spans="1:8" x14ac:dyDescent="0.2">
      <c r="A6" s="137"/>
      <c r="B6" s="138"/>
      <c r="C6" s="139"/>
      <c r="D6" s="140">
        <v>35865</v>
      </c>
      <c r="E6" s="141"/>
      <c r="F6" s="142">
        <v>26543</v>
      </c>
      <c r="G6" s="143"/>
      <c r="H6" s="144"/>
    </row>
    <row r="7" spans="1:8" x14ac:dyDescent="0.2">
      <c r="A7" s="125" t="s">
        <v>530</v>
      </c>
      <c r="B7" s="130"/>
      <c r="C7" s="131"/>
      <c r="D7" s="132">
        <v>99578</v>
      </c>
      <c r="E7" s="133"/>
      <c r="F7" s="134">
        <v>101731</v>
      </c>
      <c r="G7" s="135"/>
      <c r="H7" s="136"/>
    </row>
    <row r="8" spans="1:8" x14ac:dyDescent="0.2">
      <c r="A8" s="137"/>
      <c r="B8" s="138"/>
      <c r="C8" s="139"/>
      <c r="D8" s="140">
        <v>38056</v>
      </c>
      <c r="E8" s="141"/>
      <c r="F8" s="142">
        <v>26906</v>
      </c>
      <c r="G8" s="143"/>
      <c r="H8" s="144"/>
    </row>
    <row r="9" spans="1:8" x14ac:dyDescent="0.2">
      <c r="A9" s="125" t="s">
        <v>531</v>
      </c>
      <c r="B9" s="130"/>
      <c r="C9" s="131"/>
      <c r="D9" s="132">
        <v>99644</v>
      </c>
      <c r="E9" s="133"/>
      <c r="F9" s="134">
        <v>108224</v>
      </c>
      <c r="G9" s="135"/>
      <c r="H9" s="136"/>
    </row>
    <row r="10" spans="1:8" x14ac:dyDescent="0.2">
      <c r="A10" s="137"/>
      <c r="B10" s="138"/>
      <c r="C10" s="139"/>
      <c r="D10" s="140">
        <v>38483</v>
      </c>
      <c r="E10" s="141"/>
      <c r="F10" s="142">
        <v>27358</v>
      </c>
      <c r="G10" s="143"/>
      <c r="H10" s="144"/>
    </row>
    <row r="11" spans="1:8" x14ac:dyDescent="0.2">
      <c r="A11" s="125" t="s">
        <v>532</v>
      </c>
      <c r="B11" s="130"/>
      <c r="C11" s="131"/>
      <c r="D11" s="132">
        <v>97489</v>
      </c>
      <c r="E11" s="133"/>
      <c r="F11" s="134">
        <v>105585</v>
      </c>
      <c r="G11" s="135"/>
      <c r="H11" s="136"/>
    </row>
    <row r="12" spans="1:8" x14ac:dyDescent="0.2">
      <c r="A12" s="137"/>
      <c r="B12" s="138"/>
      <c r="C12" s="145"/>
      <c r="D12" s="140">
        <v>40250</v>
      </c>
      <c r="E12" s="141"/>
      <c r="F12" s="142">
        <v>26225</v>
      </c>
      <c r="G12" s="143"/>
      <c r="H12" s="144"/>
    </row>
    <row r="13" spans="1:8" x14ac:dyDescent="0.2">
      <c r="A13" s="125"/>
      <c r="B13" s="130"/>
      <c r="C13" s="146"/>
      <c r="D13" s="147">
        <v>98971</v>
      </c>
      <c r="E13" s="148"/>
      <c r="F13" s="149">
        <v>101483</v>
      </c>
      <c r="G13" s="150"/>
      <c r="H13" s="136"/>
    </row>
    <row r="14" spans="1:8" x14ac:dyDescent="0.2">
      <c r="A14" s="137"/>
      <c r="B14" s="138"/>
      <c r="C14" s="139"/>
      <c r="D14" s="140">
        <v>38203</v>
      </c>
      <c r="E14" s="141"/>
      <c r="F14" s="142">
        <v>26387</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0.63</v>
      </c>
      <c r="C19" s="151">
        <f>ROUND(VALUE(SUBSTITUTE(実質収支比率等に係る経年分析!G$48,"▲","-")),2)</f>
        <v>0.55000000000000004</v>
      </c>
      <c r="D19" s="151">
        <f>ROUND(VALUE(SUBSTITUTE(実質収支比率等に係る経年分析!H$48,"▲","-")),2)</f>
        <v>0.61</v>
      </c>
      <c r="E19" s="151">
        <f>ROUND(VALUE(SUBSTITUTE(実質収支比率等に係る経年分析!I$48,"▲","-")),2)</f>
        <v>0.61</v>
      </c>
      <c r="F19" s="151">
        <f>ROUND(VALUE(SUBSTITUTE(実質収支比率等に係る経年分析!J$48,"▲","-")),2)</f>
        <v>0.69</v>
      </c>
    </row>
    <row r="20" spans="1:11" x14ac:dyDescent="0.2">
      <c r="A20" s="151" t="s">
        <v>52</v>
      </c>
      <c r="B20" s="151">
        <f>ROUND(VALUE(SUBSTITUTE(実質収支比率等に係る経年分析!F$47,"▲","-")),2)</f>
        <v>2.81</v>
      </c>
      <c r="C20" s="151">
        <f>ROUND(VALUE(SUBSTITUTE(実質収支比率等に係る経年分析!G$47,"▲","-")),2)</f>
        <v>3.05</v>
      </c>
      <c r="D20" s="151">
        <f>ROUND(VALUE(SUBSTITUTE(実質収支比率等に係る経年分析!H$47,"▲","-")),2)</f>
        <v>3.34</v>
      </c>
      <c r="E20" s="151">
        <f>ROUND(VALUE(SUBSTITUTE(実質収支比率等に係る経年分析!I$47,"▲","-")),2)</f>
        <v>3.66</v>
      </c>
      <c r="F20" s="151">
        <f>ROUND(VALUE(SUBSTITUTE(実質収支比率等に係る経年分析!J$47,"▲","-")),2)</f>
        <v>3.95</v>
      </c>
    </row>
    <row r="21" spans="1:11" x14ac:dyDescent="0.2">
      <c r="A21" s="151" t="s">
        <v>53</v>
      </c>
      <c r="B21" s="151">
        <f>IF(ISNUMBER(VALUE(SUBSTITUTE(実質収支比率等に係る経年分析!F$49,"▲","-"))),ROUND(VALUE(SUBSTITUTE(実質収支比率等に係る経年分析!F$49,"▲","-")),2),NA())</f>
        <v>7.0000000000000007E-2</v>
      </c>
      <c r="C21" s="151">
        <f>IF(ISNUMBER(VALUE(SUBSTITUTE(実質収支比率等に係る経年分析!G$49,"▲","-"))),ROUND(VALUE(SUBSTITUTE(実質収支比率等に係る経年分析!G$49,"▲","-")),2),NA())</f>
        <v>-0.06</v>
      </c>
      <c r="D21" s="151">
        <f>IF(ISNUMBER(VALUE(SUBSTITUTE(実質収支比率等に係る経年分析!H$49,"▲","-"))),ROUND(VALUE(SUBSTITUTE(実質収支比率等に係る経年分析!H$49,"▲","-")),2),NA())</f>
        <v>0.05</v>
      </c>
      <c r="E21" s="151">
        <f>IF(ISNUMBER(VALUE(SUBSTITUTE(実質収支比率等に係る経年分析!I$49,"▲","-"))),ROUND(VALUE(SUBSTITUTE(実質収支比率等に係る経年分析!I$49,"▲","-")),2),NA())</f>
        <v>-0.01</v>
      </c>
      <c r="F21" s="151">
        <f>IF(ISNUMBER(VALUE(SUBSTITUTE(実質収支比率等に係る経年分析!J$49,"▲","-"))),ROUND(VALUE(SUBSTITUTE(実質収支比率等に係る経年分析!J$49,"▲","-")),2),NA())</f>
        <v>0.08</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0.01</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0.01</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0.01</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青森県下水道事業特別会計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0.02</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0.02</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0.01</v>
      </c>
    </row>
    <row r="30" spans="1:11" x14ac:dyDescent="0.2">
      <c r="A30" s="152" t="str">
        <f>IF(連結実質赤字比率に係る赤字・黒字の構成分析!C$40="",NA(),連結実質赤字比率に係る赤字・黒字の構成分析!C$40)</f>
        <v>青森県管理特別会計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0.02</v>
      </c>
    </row>
    <row r="31" spans="1:11" x14ac:dyDescent="0.2">
      <c r="A31" s="152" t="str">
        <f>IF(連結実質赤字比率に係る赤字・黒字の構成分析!C$39="",NA(),連結実質赤字比率に係る赤字・黒字の構成分析!C$39)</f>
        <v>青森県証紙特別会計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0.03</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0.04</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0.03</v>
      </c>
    </row>
    <row r="32" spans="1:11" x14ac:dyDescent="0.2">
      <c r="A32" s="152" t="str">
        <f>IF(連結実質赤字比率に係る赤字・黒字の構成分析!C$38="",NA(),連結実質赤字比率に係る赤字・黒字の構成分析!C$38)</f>
        <v>青森県港湾整備事業特別会計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0.24</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0.23</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0.25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0.24</v>
      </c>
    </row>
    <row r="33" spans="1:16" x14ac:dyDescent="0.2">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0.56000000000000005</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0.49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0.54</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0.53</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0.61</v>
      </c>
    </row>
    <row r="34" spans="1:16" x14ac:dyDescent="0.2">
      <c r="A34" s="152" t="str">
        <f>IF(連結実質赤字比率に係る赤字・黒字の構成分析!C$36="",NA(),連結実質赤字比率に係る赤字・黒字の構成分析!C$36)</f>
        <v>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0.66</v>
      </c>
    </row>
    <row r="35" spans="1:16" x14ac:dyDescent="0.2">
      <c r="A35" s="152" t="str">
        <f>IF(連結実質赤字比率に係る赤字・黒字の構成分析!C$35="",NA(),連結実質赤字比率に係る赤字・黒字の構成分析!C$35)</f>
        <v>青森県工業用水道事業会計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0.68</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0.6</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0.61</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0.66</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0.71</v>
      </c>
    </row>
    <row r="36" spans="1:16" x14ac:dyDescent="0.2">
      <c r="A36" s="152" t="str">
        <f>IF(連結実質赤字比率に係る赤字・黒字の構成分析!C$34="",NA(),連結実質赤字比率に係る赤字・黒字の構成分析!C$34)</f>
        <v>青森県病院事業会計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2.36</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2.4700000000000002</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2.79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3.25</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3.2</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75623</v>
      </c>
      <c r="E42" s="153"/>
      <c r="F42" s="153"/>
      <c r="G42" s="153">
        <f>'実質公債費比率（分子）の構造'!L$52</f>
        <v>76348</v>
      </c>
      <c r="H42" s="153"/>
      <c r="I42" s="153"/>
      <c r="J42" s="153">
        <f>'実質公債費比率（分子）の構造'!M$52</f>
        <v>77158</v>
      </c>
      <c r="K42" s="153"/>
      <c r="L42" s="153"/>
      <c r="M42" s="153">
        <f>'実質公債費比率（分子）の構造'!N$52</f>
        <v>80168</v>
      </c>
      <c r="N42" s="153"/>
      <c r="O42" s="153"/>
      <c r="P42" s="153">
        <f>'実質公債費比率（分子）の構造'!O$52</f>
        <v>74873</v>
      </c>
    </row>
    <row r="43" spans="1:16" x14ac:dyDescent="0.2">
      <c r="A43" s="153" t="s">
        <v>61</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f>'実質公債費比率（分子）の構造'!N$51</f>
        <v>0</v>
      </c>
      <c r="L43" s="153"/>
      <c r="M43" s="153"/>
      <c r="N43" s="153">
        <f>'実質公債費比率（分子）の構造'!O$51</f>
        <v>0</v>
      </c>
      <c r="O43" s="153"/>
      <c r="P43" s="153"/>
    </row>
    <row r="44" spans="1:16" x14ac:dyDescent="0.2">
      <c r="A44" s="153" t="s">
        <v>62</v>
      </c>
      <c r="B44" s="153">
        <f>'実質公債費比率（分子）の構造'!K$50</f>
        <v>2234</v>
      </c>
      <c r="C44" s="153"/>
      <c r="D44" s="153"/>
      <c r="E44" s="153">
        <f>'実質公債費比率（分子）の構造'!L$50</f>
        <v>1871</v>
      </c>
      <c r="F44" s="153"/>
      <c r="G44" s="153"/>
      <c r="H44" s="153">
        <f>'実質公債費比率（分子）の構造'!M$50</f>
        <v>1473</v>
      </c>
      <c r="I44" s="153"/>
      <c r="J44" s="153"/>
      <c r="K44" s="153">
        <f>'実質公債費比率（分子）の構造'!N$50</f>
        <v>1179</v>
      </c>
      <c r="L44" s="153"/>
      <c r="M44" s="153"/>
      <c r="N44" s="153">
        <f>'実質公債費比率（分子）の構造'!O$50</f>
        <v>637</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1441</v>
      </c>
      <c r="C46" s="153"/>
      <c r="D46" s="153"/>
      <c r="E46" s="153">
        <f>'実質公債費比率（分子）の構造'!L$48</f>
        <v>1084</v>
      </c>
      <c r="F46" s="153"/>
      <c r="G46" s="153"/>
      <c r="H46" s="153">
        <f>'実質公債費比率（分子）の構造'!M$48</f>
        <v>1010</v>
      </c>
      <c r="I46" s="153"/>
      <c r="J46" s="153"/>
      <c r="K46" s="153">
        <f>'実質公債費比率（分子）の構造'!N$48</f>
        <v>868</v>
      </c>
      <c r="L46" s="153"/>
      <c r="M46" s="153"/>
      <c r="N46" s="153">
        <f>'実質公債費比率（分子）の構造'!O$48</f>
        <v>890</v>
      </c>
      <c r="O46" s="153"/>
      <c r="P46" s="153"/>
    </row>
    <row r="47" spans="1:16" x14ac:dyDescent="0.2">
      <c r="A47" s="153" t="s">
        <v>65</v>
      </c>
      <c r="B47" s="153">
        <f>'実質公債費比率（分子）の構造'!K$47</f>
        <v>5023</v>
      </c>
      <c r="C47" s="153"/>
      <c r="D47" s="153"/>
      <c r="E47" s="153">
        <f>'実質公債費比率（分子）の構造'!L$47</f>
        <v>4545</v>
      </c>
      <c r="F47" s="153"/>
      <c r="G47" s="153"/>
      <c r="H47" s="153">
        <f>'実質公債費比率（分子）の構造'!M$47</f>
        <v>4688</v>
      </c>
      <c r="I47" s="153"/>
      <c r="J47" s="153"/>
      <c r="K47" s="153">
        <f>'実質公債費比率（分子）の構造'!N$47</f>
        <v>4609</v>
      </c>
      <c r="L47" s="153"/>
      <c r="M47" s="153"/>
      <c r="N47" s="153">
        <f>'実質公債費比率（分子）の構造'!O$47</f>
        <v>4183</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113708</v>
      </c>
      <c r="C49" s="153"/>
      <c r="D49" s="153"/>
      <c r="E49" s="153">
        <f>'実質公債費比率（分子）の構造'!L$45</f>
        <v>111029</v>
      </c>
      <c r="F49" s="153"/>
      <c r="G49" s="153"/>
      <c r="H49" s="153">
        <f>'実質公債費比率（分子）の構造'!M$45</f>
        <v>111150</v>
      </c>
      <c r="I49" s="153"/>
      <c r="J49" s="153"/>
      <c r="K49" s="153">
        <f>'実質公債費比率（分子）の構造'!N$45</f>
        <v>117565</v>
      </c>
      <c r="L49" s="153"/>
      <c r="M49" s="153"/>
      <c r="N49" s="153">
        <f>'実質公債費比率（分子）の構造'!O$45</f>
        <v>107050</v>
      </c>
      <c r="O49" s="153"/>
      <c r="P49" s="153"/>
    </row>
    <row r="50" spans="1:16" x14ac:dyDescent="0.2">
      <c r="A50" s="153" t="s">
        <v>68</v>
      </c>
      <c r="B50" s="153" t="e">
        <f>NA()</f>
        <v>#N/A</v>
      </c>
      <c r="C50" s="153">
        <f>IF(ISNUMBER('実質公債費比率（分子）の構造'!K$53),'実質公債費比率（分子）の構造'!K$53,NA())</f>
        <v>46783</v>
      </c>
      <c r="D50" s="153" t="e">
        <f>NA()</f>
        <v>#N/A</v>
      </c>
      <c r="E50" s="153" t="e">
        <f>NA()</f>
        <v>#N/A</v>
      </c>
      <c r="F50" s="153">
        <f>IF(ISNUMBER('実質公債費比率（分子）の構造'!L$53),'実質公債費比率（分子）の構造'!L$53,NA())</f>
        <v>42181</v>
      </c>
      <c r="G50" s="153" t="e">
        <f>NA()</f>
        <v>#N/A</v>
      </c>
      <c r="H50" s="153" t="e">
        <f>NA()</f>
        <v>#N/A</v>
      </c>
      <c r="I50" s="153">
        <f>IF(ISNUMBER('実質公債費比率（分子）の構造'!M$53),'実質公債費比率（分子）の構造'!M$53,NA())</f>
        <v>41163</v>
      </c>
      <c r="J50" s="153" t="e">
        <f>NA()</f>
        <v>#N/A</v>
      </c>
      <c r="K50" s="153" t="e">
        <f>NA()</f>
        <v>#N/A</v>
      </c>
      <c r="L50" s="153">
        <f>IF(ISNUMBER('実質公債費比率（分子）の構造'!N$53),'実質公債費比率（分子）の構造'!N$53,NA())</f>
        <v>44053</v>
      </c>
      <c r="M50" s="153" t="e">
        <f>NA()</f>
        <v>#N/A</v>
      </c>
      <c r="N50" s="153" t="e">
        <f>NA()</f>
        <v>#N/A</v>
      </c>
      <c r="O50" s="153">
        <f>IF(ISNUMBER('実質公債費比率（分子）の構造'!O$53),'実質公債費比率（分子）の構造'!O$53,NA())</f>
        <v>37887</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861281</v>
      </c>
      <c r="E56" s="152"/>
      <c r="F56" s="152"/>
      <c r="G56" s="152">
        <f>'将来負担比率（分子）の構造'!J$52</f>
        <v>852265</v>
      </c>
      <c r="H56" s="152"/>
      <c r="I56" s="152"/>
      <c r="J56" s="152">
        <f>'将来負担比率（分子）の構造'!K$52</f>
        <v>832088</v>
      </c>
      <c r="K56" s="152"/>
      <c r="L56" s="152"/>
      <c r="M56" s="152">
        <f>'将来負担比率（分子）の構造'!L$52</f>
        <v>811567</v>
      </c>
      <c r="N56" s="152"/>
      <c r="O56" s="152"/>
      <c r="P56" s="152">
        <f>'将来負担比率（分子）の構造'!M$52</f>
        <v>786006</v>
      </c>
    </row>
    <row r="57" spans="1:16" x14ac:dyDescent="0.2">
      <c r="A57" s="152" t="s">
        <v>39</v>
      </c>
      <c r="B57" s="152"/>
      <c r="C57" s="152"/>
      <c r="D57" s="152">
        <f>'将来負担比率（分子）の構造'!I$51</f>
        <v>25913</v>
      </c>
      <c r="E57" s="152"/>
      <c r="F57" s="152"/>
      <c r="G57" s="152">
        <f>'将来負担比率（分子）の構造'!J$51</f>
        <v>24810</v>
      </c>
      <c r="H57" s="152"/>
      <c r="I57" s="152"/>
      <c r="J57" s="152">
        <f>'将来負担比率（分子）の構造'!K$51</f>
        <v>23690</v>
      </c>
      <c r="K57" s="152"/>
      <c r="L57" s="152"/>
      <c r="M57" s="152">
        <f>'将来負担比率（分子）の構造'!L$51</f>
        <v>18760</v>
      </c>
      <c r="N57" s="152"/>
      <c r="O57" s="152"/>
      <c r="P57" s="152">
        <f>'将来負担比率（分子）の構造'!M$51</f>
        <v>20873</v>
      </c>
    </row>
    <row r="58" spans="1:16" x14ac:dyDescent="0.2">
      <c r="A58" s="152" t="s">
        <v>38</v>
      </c>
      <c r="B58" s="152"/>
      <c r="C58" s="152"/>
      <c r="D58" s="152">
        <f>'将来負担比率（分子）の構造'!I$50</f>
        <v>105059</v>
      </c>
      <c r="E58" s="152"/>
      <c r="F58" s="152"/>
      <c r="G58" s="152">
        <f>'将来負担比率（分子）の構造'!J$50</f>
        <v>111126</v>
      </c>
      <c r="H58" s="152"/>
      <c r="I58" s="152"/>
      <c r="J58" s="152">
        <f>'将来負担比率（分子）の構造'!K$50</f>
        <v>117694</v>
      </c>
      <c r="K58" s="152"/>
      <c r="L58" s="152"/>
      <c r="M58" s="152">
        <f>'将来負担比率（分子）の構造'!L$50</f>
        <v>107488</v>
      </c>
      <c r="N58" s="152"/>
      <c r="O58" s="152"/>
      <c r="P58" s="152">
        <f>'将来負担比率（分子）の構造'!M$50</f>
        <v>103712</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175</v>
      </c>
      <c r="C61" s="152"/>
      <c r="D61" s="152"/>
      <c r="E61" s="152">
        <f>'将来負担比率（分子）の構造'!J$46</f>
        <v>163</v>
      </c>
      <c r="F61" s="152"/>
      <c r="G61" s="152"/>
      <c r="H61" s="152">
        <f>'将来負担比率（分子）の構造'!K$46</f>
        <v>503</v>
      </c>
      <c r="I61" s="152"/>
      <c r="J61" s="152"/>
      <c r="K61" s="152">
        <f>'将来負担比率（分子）の構造'!L$46</f>
        <v>446</v>
      </c>
      <c r="L61" s="152"/>
      <c r="M61" s="152"/>
      <c r="N61" s="152">
        <f>'将来負担比率（分子）の構造'!M$46</f>
        <v>366</v>
      </c>
      <c r="O61" s="152"/>
      <c r="P61" s="152"/>
    </row>
    <row r="62" spans="1:16" x14ac:dyDescent="0.2">
      <c r="A62" s="152" t="s">
        <v>32</v>
      </c>
      <c r="B62" s="152">
        <f>'将来負担比率（分子）の構造'!I$45</f>
        <v>155052</v>
      </c>
      <c r="C62" s="152"/>
      <c r="D62" s="152"/>
      <c r="E62" s="152">
        <f>'将来負担比率（分子）の構造'!J$45</f>
        <v>153547</v>
      </c>
      <c r="F62" s="152"/>
      <c r="G62" s="152"/>
      <c r="H62" s="152">
        <f>'将来負担比率（分子）の構造'!K$45</f>
        <v>150554</v>
      </c>
      <c r="I62" s="152"/>
      <c r="J62" s="152"/>
      <c r="K62" s="152">
        <f>'将来負担比率（分子）の構造'!L$45</f>
        <v>148337</v>
      </c>
      <c r="L62" s="152"/>
      <c r="M62" s="152"/>
      <c r="N62" s="152">
        <f>'将来負担比率（分子）の構造'!M$45</f>
        <v>139552</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11093</v>
      </c>
      <c r="C64" s="152"/>
      <c r="D64" s="152"/>
      <c r="E64" s="152">
        <f>'将来負担比率（分子）の構造'!J$43</f>
        <v>9282</v>
      </c>
      <c r="F64" s="152"/>
      <c r="G64" s="152"/>
      <c r="H64" s="152">
        <f>'将来負担比率（分子）の構造'!K$43</f>
        <v>8125</v>
      </c>
      <c r="I64" s="152"/>
      <c r="J64" s="152"/>
      <c r="K64" s="152">
        <f>'将来負担比率（分子）の構造'!L$43</f>
        <v>7207</v>
      </c>
      <c r="L64" s="152"/>
      <c r="M64" s="152"/>
      <c r="N64" s="152">
        <f>'将来負担比率（分子）の構造'!M$43</f>
        <v>7063</v>
      </c>
      <c r="O64" s="152"/>
      <c r="P64" s="152"/>
    </row>
    <row r="65" spans="1:16" x14ac:dyDescent="0.2">
      <c r="A65" s="152" t="s">
        <v>29</v>
      </c>
      <c r="B65" s="152">
        <f>'将来負担比率（分子）の構造'!I$42</f>
        <v>6452</v>
      </c>
      <c r="C65" s="152"/>
      <c r="D65" s="152"/>
      <c r="E65" s="152">
        <f>'将来負担比率（分子）の構造'!J$42</f>
        <v>4347</v>
      </c>
      <c r="F65" s="152"/>
      <c r="G65" s="152"/>
      <c r="H65" s="152">
        <f>'将来負担比率（分子）の構造'!K$42</f>
        <v>2623</v>
      </c>
      <c r="I65" s="152"/>
      <c r="J65" s="152"/>
      <c r="K65" s="152">
        <f>'将来負担比率（分子）の構造'!L$42</f>
        <v>1157</v>
      </c>
      <c r="L65" s="152"/>
      <c r="M65" s="152"/>
      <c r="N65" s="152">
        <f>'将来負担比率（分子）の構造'!M$42</f>
        <v>418</v>
      </c>
      <c r="O65" s="152"/>
      <c r="P65" s="152"/>
    </row>
    <row r="66" spans="1:16" x14ac:dyDescent="0.2">
      <c r="A66" s="152" t="s">
        <v>28</v>
      </c>
      <c r="B66" s="152">
        <f>'将来負担比率（分子）の構造'!I$41</f>
        <v>1304185</v>
      </c>
      <c r="C66" s="152"/>
      <c r="D66" s="152"/>
      <c r="E66" s="152">
        <f>'将来負担比率（分子）の構造'!J$41</f>
        <v>1268987</v>
      </c>
      <c r="F66" s="152"/>
      <c r="G66" s="152"/>
      <c r="H66" s="152">
        <f>'将来負担比率（分子）の構造'!K$41</f>
        <v>1232569</v>
      </c>
      <c r="I66" s="152"/>
      <c r="J66" s="152"/>
      <c r="K66" s="152">
        <f>'将来負担比率（分子）の構造'!L$41</f>
        <v>1177264</v>
      </c>
      <c r="L66" s="152"/>
      <c r="M66" s="152"/>
      <c r="N66" s="152">
        <f>'将来負担比率（分子）の構造'!M$41</f>
        <v>1129441</v>
      </c>
      <c r="O66" s="152"/>
      <c r="P66" s="152"/>
    </row>
    <row r="67" spans="1:16" x14ac:dyDescent="0.2">
      <c r="A67" s="152" t="s">
        <v>72</v>
      </c>
      <c r="B67" s="152" t="e">
        <f>NA()</f>
        <v>#N/A</v>
      </c>
      <c r="C67" s="152">
        <f>IF(ISNUMBER('将来負担比率（分子）の構造'!I$53), IF('将来負担比率（分子）の構造'!I$53 &lt; 0, 0, '将来負担比率（分子）の構造'!I$53), NA())</f>
        <v>484704</v>
      </c>
      <c r="D67" s="152" t="e">
        <f>NA()</f>
        <v>#N/A</v>
      </c>
      <c r="E67" s="152" t="e">
        <f>NA()</f>
        <v>#N/A</v>
      </c>
      <c r="F67" s="152">
        <f>IF(ISNUMBER('将来負担比率（分子）の構造'!J$53), IF('将来負担比率（分子）の構造'!J$53 &lt; 0, 0, '将来負担比率（分子）の構造'!J$53), NA())</f>
        <v>448124</v>
      </c>
      <c r="G67" s="152" t="e">
        <f>NA()</f>
        <v>#N/A</v>
      </c>
      <c r="H67" s="152" t="e">
        <f>NA()</f>
        <v>#N/A</v>
      </c>
      <c r="I67" s="152">
        <f>IF(ISNUMBER('将来負担比率（分子）の構造'!K$53), IF('将来負担比率（分子）の構造'!K$53 &lt; 0, 0, '将来負担比率（分子）の構造'!K$53), NA())</f>
        <v>420903</v>
      </c>
      <c r="J67" s="152" t="e">
        <f>NA()</f>
        <v>#N/A</v>
      </c>
      <c r="K67" s="152" t="e">
        <f>NA()</f>
        <v>#N/A</v>
      </c>
      <c r="L67" s="152">
        <f>IF(ISNUMBER('将来負担比率（分子）の構造'!L$53), IF('将来負担比率（分子）の構造'!L$53 &lt; 0, 0, '将来負担比率（分子）の構造'!L$53), NA())</f>
        <v>396596</v>
      </c>
      <c r="M67" s="152" t="e">
        <f>NA()</f>
        <v>#N/A</v>
      </c>
      <c r="N67" s="152" t="e">
        <f>NA()</f>
        <v>#N/A</v>
      </c>
      <c r="O67" s="152">
        <f>IF(ISNUMBER('将来負担比率（分子）の構造'!M$53), IF('将来負担比率（分子）の構造'!M$53 &lt; 0, 0, '将来負担比率（分子）の構造'!M$53), NA())</f>
        <v>366249</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13051</v>
      </c>
      <c r="C72" s="156">
        <f>基金残高に係る経年分析!G55</f>
        <v>14114</v>
      </c>
      <c r="D72" s="156">
        <f>基金残高に係る経年分析!H55</f>
        <v>15144</v>
      </c>
    </row>
    <row r="73" spans="1:16" x14ac:dyDescent="0.2">
      <c r="A73" s="155" t="s">
        <v>75</v>
      </c>
      <c r="B73" s="156">
        <f>基金残高に係る経年分析!F56</f>
        <v>18696</v>
      </c>
      <c r="C73" s="156">
        <f>基金残高に係る経年分析!G56</f>
        <v>18722</v>
      </c>
      <c r="D73" s="156">
        <f>基金残高に係る経年分析!H56</f>
        <v>18732</v>
      </c>
    </row>
    <row r="74" spans="1:16" x14ac:dyDescent="0.2">
      <c r="A74" s="155" t="s">
        <v>76</v>
      </c>
      <c r="B74" s="156">
        <f>基金残高に係る経年分析!F57</f>
        <v>55955</v>
      </c>
      <c r="C74" s="156">
        <f>基金残高に係る経年分析!G57</f>
        <v>56573</v>
      </c>
      <c r="D74" s="156">
        <f>基金残高に係る経年分析!H57</f>
        <v>53623</v>
      </c>
    </row>
  </sheetData>
  <sheetProtection algorithmName="SHA-512" hashValue="Wk5GiJDbQh0urmxZdpLA2k4i+aHqXz+HE1OSOePmTsEzk95dUPpF6ahPniBctWezL78O/FTm1A5413vCYomCSA==" saltValue="rKZW0ljDaIorArOPx21y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2020-03-11T07:44:12Z</cp:lastPrinted>
  <dcterms:created xsi:type="dcterms:W3CDTF">2020-02-10T01:28:41Z</dcterms:created>
  <dcterms:modified xsi:type="dcterms:W3CDTF">2020-10-07T06:17:42Z</dcterms:modified>
  <cp:category/>
</cp:coreProperties>
</file>