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19200" windowHeight="66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6" i="10"/>
  <c r="AO35" i="10"/>
  <c r="AO34" i="10"/>
  <c r="AO33" i="10"/>
  <c r="AO32" i="10"/>
  <c r="AO31" i="10"/>
  <c r="W33" i="10"/>
  <c r="W32"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U36" i="10"/>
  <c r="BW35" i="10"/>
  <c r="BE35" i="10"/>
  <c r="U35" i="10"/>
  <c r="BW34" i="10"/>
  <c r="BE34" i="10"/>
  <c r="U34" i="10"/>
  <c r="BW33" i="10"/>
  <c r="BE33" i="10"/>
  <c r="C33" i="10"/>
  <c r="C34" i="10" s="1"/>
  <c r="BW32" i="10"/>
  <c r="C32" i="10"/>
  <c r="BW31" i="10"/>
  <c r="C31"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U32" i="10" l="1"/>
  <c r="U33" i="10" s="1"/>
  <c r="AM31" i="10"/>
  <c r="AM32" i="10" s="1"/>
  <c r="AM33" i="10" s="1"/>
  <c r="AM34" i="10" s="1"/>
  <c r="AM35" i="10" s="1"/>
  <c r="AM36" i="10" s="1"/>
  <c r="BE31" i="10" l="1"/>
  <c r="BE32" i="10" s="1"/>
  <c r="CO31" i="10"/>
  <c r="CO32" i="10" s="1"/>
  <c r="CO33" i="10" s="1"/>
  <c r="CO34" i="10" s="1"/>
  <c r="CO35" i="10" s="1"/>
  <c r="CO36" i="10" s="1"/>
  <c r="CO37" i="10" s="1"/>
  <c r="CO38" i="10" s="1"/>
  <c r="CO39" i="10" s="1"/>
  <c r="CO40" i="10" s="1"/>
</calcChain>
</file>

<file path=xl/sharedStrings.xml><?xml version="1.0" encoding="utf-8"?>
<sst xmlns="http://schemas.openxmlformats.org/spreadsheetml/2006/main" count="1131" uniqueCount="610">
  <si>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</si>
  <si>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</si>
  <si>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</si>
  <si>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</si>
  <si>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</si>
  <si>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</si>
  <si>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</si>
  <si>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</si>
  <si>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</si>
  <si>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</si>
  <si>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</si>
  <si>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</si>
  <si>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</si>
  <si>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</si>
  <si>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</si>
  <si>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</si>
  <si>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</si>
  <si>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</si>
  <si>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</si>
  <si>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</si>
  <si>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</si>
  <si>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</si>
  <si>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</si>
  <si>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</si>
  <si>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</si>
  <si>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</si>
  <si>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</si>
  <si>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</si>
  <si>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</si>
  <si>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</si>
  <si>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</si>
  <si>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</si>
  <si>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</si>
  <si>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</si>
  <si>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</si>
  <si>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</si>
  <si>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</si>
  <si>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</si>
  <si>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</si>
  <si>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</si>
  <si>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</si>
  <si>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</si>
  <si>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</si>
  <si>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</si>
  <si>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</si>
  <si>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</si>
  <si>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</si>
  <si>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</si>
  <si>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</si>
  <si>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</si>
  <si>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</si>
  <si>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</si>
  <si>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</si>
  <si>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</si>
  <si>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</si>
  <si>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</si>
  <si>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</si>
  <si>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</si>
  <si>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</si>
  <si>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</si>
  <si>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</si>
  <si>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</si>
  <si>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</si>
  <si>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</si>
  <si>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</si>
  <si>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</si>
  <si>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</si>
  <si>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</si>
  <si>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</si>
  <si>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</si>
  <si>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</si>
  <si>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</si>
  <si>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</si>
  <si>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</si>
  <si>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</si>
  <si>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</si>
  <si>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</si>
  <si>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</si>
  <si>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</si>
  <si>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</si>
  <si>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</si>
  <si>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茨城県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</si>
  <si>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</si>
  <si>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</si>
  <si>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</si>
  <si>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</si>
  <si>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</si>
  <si>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</si>
  <si>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</si>
  <si>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</si>
  <si>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</si>
  <si>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</si>
  <si>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</si>
  <si>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</si>
  <si>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</si>
  <si>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</si>
  <si>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</si>
  <si>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</si>
  <si>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</si>
  <si>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</si>
  <si>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</si>
  <si>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</si>
  <si>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</si>
  <si>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</si>
  <si>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</si>
  <si>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</si>
  <si>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</si>
  <si>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</si>
  <si>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</si>
  <si>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</si>
  <si>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</si>
  <si>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</si>
  <si>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</si>
  <si>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</si>
  <si>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</si>
  <si>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</si>
  <si>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</si>
  <si>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</si>
  <si>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</si>
  <si>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</si>
  <si>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</si>
  <si>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</si>
  <si>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</si>
  <si>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</si>
  <si>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</si>
  <si>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</si>
  <si>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</si>
  <si>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</si>
  <si>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</si>
  <si>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</si>
  <si>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</si>
  <si>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</si>
  <si>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</si>
  <si>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</si>
  <si>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</si>
  <si>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</si>
  <si>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</si>
  <si>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</si>
  <si>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</si>
  <si>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</si>
  <si>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</si>
  <si>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</si>
  <si>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</si>
  <si>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</si>
  <si>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</si>
  <si>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-0.6</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</si>
  <si>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</si>
  <si>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</si>
  <si>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</si>
  <si>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</si>
  <si>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</si>
  <si>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</si>
  <si>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</si>
  <si>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</si>
  <si>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</si>
  <si>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</si>
  <si>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</si>
  <si>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</si>
  <si>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</si>
  <si>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</si>
  <si>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</si>
  <si>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</si>
  <si>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</si>
  <si>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</si>
  <si>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</si>
  <si>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</si>
  <si>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</si>
  <si>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</si>
  <si>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</si>
  <si>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</si>
  <si>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</si>
  <si>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</si>
  <si>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</si>
  <si>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</si>
  <si>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</si>
  <si>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</si>
  <si>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</si>
  <si>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</si>
  <si>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</si>
  <si>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</si>
  <si>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</si>
  <si>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</si>
  <si>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</si>
  <si>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茨城県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</si>
  <si>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</si>
  <si>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</si>
  <si>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</si>
  <si>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</si>
  <si>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</si>
  <si>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</si>
  <si>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</si>
  <si>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</si>
  <si>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</si>
  <si>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</si>
  <si>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</si>
  <si>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</si>
  <si>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</si>
  <si>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</si>
  <si>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</si>
  <si>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</si>
  <si>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</si>
  <si>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</si>
  <si>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</si>
  <si>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</si>
  <si>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</si>
  <si>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</si>
  <si>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</si>
  <si>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</si>
  <si>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</si>
  <si>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</si>
  <si>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</si>
  <si>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</si>
  <si>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</si>
  <si>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</si>
  <si>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</si>
  <si>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</si>
  <si>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</si>
  <si>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</si>
  <si>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</si>
  <si>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</si>
  <si>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</si>
  <si>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</si>
  <si>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</si>
  <si>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</si>
  <si>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</si>
  <si>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</si>
  <si>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</si>
  <si>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</si>
  <si>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</si>
  <si>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</si>
  <si>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</si>
  <si>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</si>
  <si>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</si>
  <si>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</si>
  <si>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</si>
  <si>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</si>
  <si>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</si>
  <si>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</si>
  <si>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</si>
  <si>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</si>
  <si>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</si>
  <si>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</si>
  <si>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</si>
  <si>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</si>
  <si>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</si>
  <si>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</si>
  <si>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</si>
  <si>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</si>
  <si>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</si>
  <si>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</si>
  <si>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</si>
  <si>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</si>
  <si>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</si>
  <si>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</si>
  <si>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</si>
  <si>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</si>
  <si>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</si>
  <si>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</si>
  <si>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</si>
  <si>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</si>
  <si>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</si>
  <si>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</si>
  <si>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</si>
  <si>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</si>
  <si>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</si>
  <si>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</si>
  <si>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</si>
  <si>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</si>
  <si>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</si>
  <si>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</si>
  <si>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</si>
  <si>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</si>
  <si>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</si>
  <si>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</si>
  <si>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</si>
  <si>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</si>
  <si>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</si>
  <si>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</si>
  <si>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</si>
  <si>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</si>
  <si>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</si>
  <si>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</si>
  <si>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</si>
  <si>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</si>
  <si>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</si>
  <si>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</si>
  <si>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</si>
  <si>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</si>
  <si>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</si>
  <si>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</si>
  <si>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</si>
  <si>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</si>
  <si>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</si>
  <si>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</si>
  <si>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</si>
  <si>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</si>
  <si>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</si>
  <si>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</si>
  <si>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</si>
  <si>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</si>
  <si>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</si>
  <si>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</si>
  <si>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</si>
  <si>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</si>
  <si>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</si>
  <si>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</si>
  <si>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</si>
  <si>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</si>
  <si>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</si>
  <si>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</si>
  <si>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</si>
  <si>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</si>
  <si>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</si>
  <si>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</si>
  <si>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</si>
  <si>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</si>
  <si>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</si>
  <si>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</si>
  <si>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</si>
  <si>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</si>
  <si>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</si>
  <si>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</si>
  <si>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</si>
  <si>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</si>
  <si>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</si>
  <si>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</si>
  <si>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</si>
  <si>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</si>
  <si>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</si>
  <si>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</si>
  <si>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</si>
  <si>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</si>
  <si>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</si>
  <si>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</si>
  <si>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</si>
  <si>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茨城県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</si>
  <si>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</si>
  <si>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</si>
  <si>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</si>
  <si>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</si>
  <si>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</si>
  <si>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</si>
  <si>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</si>
  <si>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</si>
  <si>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</si>
  <si>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</si>
  <si>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</si>
  <si>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</si>
  <si>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</si>
  <si>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</si>
  <si>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</si>
  <si>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</si>
  <si>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</si>
  <si>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</si>
  <si>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</si>
  <si>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</si>
  <si>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</si>
  <si>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市町村振興資金特別会計</t>
    <phoneticPr fontId="5"/>
  </si>
  <si>
    <t>鹿島臨海工業地帯造成事業特別会計</t>
    <phoneticPr fontId="5"/>
  </si>
  <si>
    <t>母子・父子・寡婦福祉資金特別会計</t>
    <phoneticPr fontId="5"/>
  </si>
  <si>
    <t>中小企業事業資金特別会計</t>
    <phoneticPr fontId="5"/>
  </si>
  <si>
    <t>農業改良資金特別会計</t>
    <phoneticPr fontId="5"/>
  </si>
  <si>
    <t>公共用地先行取得事業特別会計</t>
    <phoneticPr fontId="5"/>
  </si>
  <si>
    <t>-</t>
    <phoneticPr fontId="5"/>
  </si>
  <si>
    <t>林業・木材産業改善資金特別会計</t>
    <phoneticPr fontId="5"/>
  </si>
  <si>
    <t>沿岸漁業改善資金特別会計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</si>
  <si>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</si>
  <si>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</si>
  <si>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</si>
  <si>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</si>
  <si>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</si>
  <si>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</si>
  <si>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</si>
  <si>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</si>
  <si>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</si>
  <si>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</si>
  <si>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</si>
  <si>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</si>
  <si>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</si>
  <si>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</si>
  <si>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県立医療大学付属病院特別会計</t>
    <phoneticPr fontId="5"/>
  </si>
  <si>
    <t>国民健康保険特別会計</t>
    <phoneticPr fontId="5"/>
  </si>
  <si>
    <t>水道事業会計</t>
    <phoneticPr fontId="5"/>
  </si>
  <si>
    <t>法適用企業</t>
    <phoneticPr fontId="5"/>
  </si>
  <si>
    <t>工業用水道事業会計</t>
    <phoneticPr fontId="5"/>
  </si>
  <si>
    <t>法適用企業</t>
    <phoneticPr fontId="5"/>
  </si>
  <si>
    <t>病院事業会計</t>
    <phoneticPr fontId="5"/>
  </si>
  <si>
    <t>流域下水道事業会計</t>
    <phoneticPr fontId="5"/>
  </si>
  <si>
    <t>法適用企業</t>
    <phoneticPr fontId="5"/>
  </si>
  <si>
    <t>鹿島臨海都市計画下水道事業会計</t>
    <phoneticPr fontId="5"/>
  </si>
  <si>
    <t>地域振興事業会計</t>
    <phoneticPr fontId="5"/>
  </si>
  <si>
    <t>港湾事業特別会計</t>
    <phoneticPr fontId="5"/>
  </si>
  <si>
    <t>法非適用企業</t>
    <phoneticPr fontId="5"/>
  </si>
  <si>
    <t>都市計画事業土地区画整理事業特別会計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</si>
  <si>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</si>
  <si>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</si>
  <si>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</si>
  <si>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</si>
  <si>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</si>
  <si>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</si>
  <si>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</si>
  <si>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</si>
  <si>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</si>
  <si>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</si>
  <si>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</si>
  <si>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</si>
  <si>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</si>
  <si>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</si>
  <si>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</si>
  <si>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</si>
  <si>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</si>
  <si>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</si>
  <si>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</si>
  <si>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</si>
  <si>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</si>
  <si>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</si>
  <si>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</si>
  <si>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</si>
  <si>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</si>
  <si>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</si>
  <si>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</si>
  <si>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</si>
  <si>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</si>
  <si>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</si>
  <si>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</si>
  <si>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</si>
  <si>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</si>
  <si>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</si>
  <si>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</si>
  <si>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</si>
  <si>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</si>
  <si>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</si>
  <si>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</si>
  <si>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</si>
  <si>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</si>
  <si>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</si>
  <si>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</si>
  <si>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</si>
  <si>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</si>
  <si>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</si>
  <si>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</si>
  <si>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</si>
  <si>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</si>
  <si>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</si>
  <si>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</si>
  <si>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</si>
  <si>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</si>
  <si>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</si>
  <si>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</si>
  <si>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</si>
  <si>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</si>
  <si>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都市計画事業土地区画整理事業特別会計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</si>
  <si>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</si>
  <si>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</si>
  <si>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港湾事業特別会計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</si>
  <si>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</si>
  <si>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流域下水道事業会計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</si>
  <si>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</si>
  <si>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</si>
  <si>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</si>
  <si>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</si>
  <si>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</si>
  <si>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</si>
  <si>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</si>
  <si>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</si>
  <si>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</si>
  <si>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</si>
  <si>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</si>
  <si>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</si>
  <si>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</si>
  <si>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</si>
  <si>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</si>
  <si>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</si>
  <si>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</si>
  <si>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</si>
  <si>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</si>
  <si>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</si>
  <si>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</si>
  <si>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</si>
  <si>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</si>
  <si>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</si>
  <si>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</si>
  <si>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</si>
  <si>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</si>
  <si>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</si>
  <si>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</si>
  <si>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</si>
  <si>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</si>
  <si>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</si>
  <si>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</si>
  <si>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</si>
  <si>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</si>
  <si>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</si>
  <si>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</si>
  <si>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</si>
  <si>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</si>
  <si>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</si>
  <si>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</si>
  <si>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</si>
  <si>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</si>
  <si>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</si>
  <si>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</si>
  <si>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</si>
  <si>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</si>
  <si>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</si>
  <si>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</si>
  <si>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</si>
  <si>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</si>
  <si>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</si>
  <si>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</si>
  <si>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</si>
  <si>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</si>
  <si>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</si>
  <si>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</si>
  <si>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</si>
  <si>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</si>
  <si>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</si>
  <si>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</si>
  <si>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</si>
  <si>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</si>
  <si>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</si>
  <si>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</si>
  <si>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</si>
  <si>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</si>
  <si>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</si>
  <si>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</si>
  <si>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</si>
  <si>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</si>
  <si>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</si>
  <si>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</si>
  <si>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</si>
  <si>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</si>
  <si>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</si>
  <si>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</si>
  <si>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</si>
  <si>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</si>
  <si>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</si>
  <si>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</si>
  <si>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</si>
  <si>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</si>
  <si>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</si>
  <si>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</si>
  <si>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工業用水道事業会計</t>
  </si>
  <si>
    <t>水道事業会計</t>
  </si>
  <si>
    <t>国民健康保険特別会計</t>
  </si>
  <si>
    <t>鹿島臨海都市計画下水道事業会計</t>
  </si>
  <si>
    <t>一般会計</t>
  </si>
  <si>
    <t>病院事業会計</t>
  </si>
  <si>
    <t>流域下水道事業会計</t>
  </si>
  <si>
    <t>鹿島臨海工業地帯造成事業特別会計</t>
  </si>
  <si>
    <t>その他会計（赤字）</t>
  </si>
  <si>
    <t>その他会計（黒字）</t>
  </si>
  <si>
    <t>H25末</t>
    <phoneticPr fontId="2"/>
  </si>
  <si>
    <t>H26末</t>
    <phoneticPr fontId="2"/>
  </si>
  <si>
    <t>H27末</t>
    <phoneticPr fontId="2"/>
  </si>
  <si>
    <t>H28末</t>
    <phoneticPr fontId="2"/>
  </si>
  <si>
    <t>H29末</t>
    <phoneticPr fontId="2"/>
  </si>
  <si>
    <t>鹿島都市開発</t>
    <rPh sb="0" eb="2">
      <t>カシマ</t>
    </rPh>
    <rPh sb="2" eb="4">
      <t>トシ</t>
    </rPh>
    <rPh sb="4" eb="6">
      <t>カイハツ</t>
    </rPh>
    <phoneticPr fontId="35"/>
  </si>
  <si>
    <t>-</t>
    <phoneticPr fontId="2"/>
  </si>
  <si>
    <t>-</t>
    <phoneticPr fontId="2"/>
  </si>
  <si>
    <t>鹿島臨海鉄道</t>
    <rPh sb="0" eb="2">
      <t>カシマ</t>
    </rPh>
    <rPh sb="2" eb="4">
      <t>リンカイ</t>
    </rPh>
    <rPh sb="4" eb="6">
      <t>テツドウ</t>
    </rPh>
    <phoneticPr fontId="35"/>
  </si>
  <si>
    <t>いばらき文化振興財団</t>
    <rPh sb="4" eb="6">
      <t>ブンカ</t>
    </rPh>
    <rPh sb="6" eb="8">
      <t>シンコウ</t>
    </rPh>
    <rPh sb="8" eb="10">
      <t>ザイダン</t>
    </rPh>
    <phoneticPr fontId="35"/>
  </si>
  <si>
    <t>茨城県国際交流協会</t>
    <rPh sb="0" eb="3">
      <t>イバラキケン</t>
    </rPh>
    <rPh sb="3" eb="5">
      <t>コクサイ</t>
    </rPh>
    <rPh sb="5" eb="7">
      <t>コウリュウ</t>
    </rPh>
    <rPh sb="7" eb="9">
      <t>キョウカイ</t>
    </rPh>
    <phoneticPr fontId="35"/>
  </si>
  <si>
    <t>茨城県環境保全事業団</t>
    <rPh sb="0" eb="3">
      <t>イバラキケン</t>
    </rPh>
    <rPh sb="3" eb="5">
      <t>カンキョウ</t>
    </rPh>
    <rPh sb="5" eb="7">
      <t>ホゼン</t>
    </rPh>
    <rPh sb="7" eb="10">
      <t>ジギョウダン</t>
    </rPh>
    <phoneticPr fontId="35"/>
  </si>
  <si>
    <t>茨城県消防協会</t>
    <rPh sb="0" eb="3">
      <t>イバラキケン</t>
    </rPh>
    <rPh sb="3" eb="5">
      <t>ショウボウ</t>
    </rPh>
    <rPh sb="5" eb="7">
      <t>キョウカイ</t>
    </rPh>
    <phoneticPr fontId="35"/>
  </si>
  <si>
    <t>茨城県看護教育財団</t>
    <rPh sb="0" eb="3">
      <t>イバラキケン</t>
    </rPh>
    <rPh sb="3" eb="5">
      <t>カンゴ</t>
    </rPh>
    <rPh sb="5" eb="7">
      <t>キョウイク</t>
    </rPh>
    <rPh sb="7" eb="9">
      <t>ザイダン</t>
    </rPh>
    <phoneticPr fontId="35"/>
  </si>
  <si>
    <t>いばらき腎臓財団</t>
    <rPh sb="4" eb="6">
      <t>ジンゾウ</t>
    </rPh>
    <rPh sb="6" eb="8">
      <t>ザイダン</t>
    </rPh>
    <phoneticPr fontId="35"/>
  </si>
  <si>
    <t>茨城県中小企業振興公社</t>
    <rPh sb="0" eb="3">
      <t>イバラキケン</t>
    </rPh>
    <rPh sb="3" eb="5">
      <t>チュウショウ</t>
    </rPh>
    <rPh sb="5" eb="7">
      <t>キギョウ</t>
    </rPh>
    <rPh sb="7" eb="9">
      <t>シンコウ</t>
    </rPh>
    <rPh sb="9" eb="11">
      <t>コウシャ</t>
    </rPh>
    <phoneticPr fontId="35"/>
  </si>
  <si>
    <t>ひたちなかテクノセンター</t>
  </si>
  <si>
    <t>茨城カウンセリングセンター</t>
    <rPh sb="0" eb="2">
      <t>イバラキ</t>
    </rPh>
    <phoneticPr fontId="35"/>
  </si>
  <si>
    <t>-</t>
    <phoneticPr fontId="2"/>
  </si>
  <si>
    <t>茨城県科学技術振興財団</t>
    <rPh sb="0" eb="3">
      <t>イバラキケン</t>
    </rPh>
    <rPh sb="3" eb="5">
      <t>カガク</t>
    </rPh>
    <rPh sb="5" eb="7">
      <t>ギジュツ</t>
    </rPh>
    <rPh sb="7" eb="9">
      <t>シンコウ</t>
    </rPh>
    <rPh sb="9" eb="11">
      <t>ザイダン</t>
    </rPh>
    <phoneticPr fontId="35"/>
  </si>
  <si>
    <t>茨城県開発公社</t>
    <rPh sb="0" eb="3">
      <t>イバラキケン</t>
    </rPh>
    <rPh sb="3" eb="5">
      <t>カイハツ</t>
    </rPh>
    <rPh sb="5" eb="7">
      <t>コウシャ</t>
    </rPh>
    <phoneticPr fontId="35"/>
  </si>
  <si>
    <t>茨城県中央食肉公社</t>
    <rPh sb="0" eb="3">
      <t>イバラキケン</t>
    </rPh>
    <rPh sb="3" eb="5">
      <t>チュウオウ</t>
    </rPh>
    <rPh sb="5" eb="7">
      <t>ショクニク</t>
    </rPh>
    <rPh sb="7" eb="9">
      <t>コウシャ</t>
    </rPh>
    <phoneticPr fontId="35"/>
  </si>
  <si>
    <t>茨城県農林振興公社（林業公社）</t>
    <rPh sb="0" eb="3">
      <t>イバラキケン</t>
    </rPh>
    <rPh sb="3" eb="5">
      <t>ノウリン</t>
    </rPh>
    <rPh sb="5" eb="7">
      <t>シンコウ</t>
    </rPh>
    <rPh sb="7" eb="9">
      <t>コウシャ</t>
    </rPh>
    <rPh sb="10" eb="12">
      <t>リンギョウ</t>
    </rPh>
    <rPh sb="12" eb="14">
      <t>コウシャ</t>
    </rPh>
    <phoneticPr fontId="35"/>
  </si>
  <si>
    <t>いばらき森林サービス</t>
    <rPh sb="4" eb="6">
      <t>シンリン</t>
    </rPh>
    <phoneticPr fontId="35"/>
  </si>
  <si>
    <t>-</t>
    <phoneticPr fontId="2"/>
  </si>
  <si>
    <t>茨城県栽培漁業協会</t>
    <rPh sb="0" eb="3">
      <t>イバラキケン</t>
    </rPh>
    <rPh sb="3" eb="5">
      <t>サイバイ</t>
    </rPh>
    <rPh sb="5" eb="7">
      <t>ギョギョウ</t>
    </rPh>
    <rPh sb="7" eb="9">
      <t>キョウカイ</t>
    </rPh>
    <phoneticPr fontId="35"/>
  </si>
  <si>
    <t>那珂川沿岸土地改良基金協会</t>
    <rPh sb="0" eb="3">
      <t>ナカガワ</t>
    </rPh>
    <rPh sb="3" eb="5">
      <t>エンガン</t>
    </rPh>
    <rPh sb="5" eb="7">
      <t>トチ</t>
    </rPh>
    <rPh sb="7" eb="9">
      <t>カイリョウ</t>
    </rPh>
    <rPh sb="9" eb="11">
      <t>キキン</t>
    </rPh>
    <rPh sb="11" eb="13">
      <t>キョウカイ</t>
    </rPh>
    <phoneticPr fontId="35"/>
  </si>
  <si>
    <t>茨城県建設技術管理センター</t>
    <rPh sb="0" eb="3">
      <t>イバラキケン</t>
    </rPh>
    <rPh sb="3" eb="5">
      <t>ケンセツ</t>
    </rPh>
    <rPh sb="5" eb="7">
      <t>ギジュツ</t>
    </rPh>
    <rPh sb="7" eb="9">
      <t>カンリ</t>
    </rPh>
    <phoneticPr fontId="35"/>
  </si>
  <si>
    <t>茨城県道路公社</t>
    <rPh sb="0" eb="3">
      <t>イバラキケン</t>
    </rPh>
    <rPh sb="3" eb="5">
      <t>ドウロ</t>
    </rPh>
    <rPh sb="5" eb="7">
      <t>コウシャ</t>
    </rPh>
    <phoneticPr fontId="35"/>
  </si>
  <si>
    <t>鹿島埠頭</t>
    <rPh sb="0" eb="2">
      <t>カシマ</t>
    </rPh>
    <rPh sb="2" eb="4">
      <t>フトウ</t>
    </rPh>
    <phoneticPr fontId="35"/>
  </si>
  <si>
    <t>茨城ポートオーソリティ</t>
    <rPh sb="0" eb="2">
      <t>イバラキ</t>
    </rPh>
    <phoneticPr fontId="35"/>
  </si>
  <si>
    <t>茨城県土地開発公社</t>
    <rPh sb="0" eb="3">
      <t>イバラキケン</t>
    </rPh>
    <rPh sb="3" eb="5">
      <t>トチ</t>
    </rPh>
    <rPh sb="5" eb="7">
      <t>カイハツ</t>
    </rPh>
    <rPh sb="7" eb="9">
      <t>コウシャ</t>
    </rPh>
    <phoneticPr fontId="35"/>
  </si>
  <si>
    <t>茨城県企業公社</t>
    <rPh sb="0" eb="3">
      <t>イバラキケン</t>
    </rPh>
    <rPh sb="3" eb="5">
      <t>キギョウ</t>
    </rPh>
    <rPh sb="5" eb="7">
      <t>コウシャ</t>
    </rPh>
    <phoneticPr fontId="35"/>
  </si>
  <si>
    <t>茨城県教育財団</t>
    <rPh sb="0" eb="3">
      <t>イバラキケン</t>
    </rPh>
    <rPh sb="3" eb="5">
      <t>キョウイク</t>
    </rPh>
    <rPh sb="5" eb="7">
      <t>ザイダン</t>
    </rPh>
    <phoneticPr fontId="35"/>
  </si>
  <si>
    <t>茨城県体育協会</t>
    <rPh sb="0" eb="3">
      <t>イバラキケン</t>
    </rPh>
    <rPh sb="3" eb="5">
      <t>タイイク</t>
    </rPh>
    <rPh sb="5" eb="7">
      <t>キョウカイ</t>
    </rPh>
    <phoneticPr fontId="35"/>
  </si>
  <si>
    <t>茨城県暴力追放推進センター</t>
    <rPh sb="0" eb="3">
      <t>イバラキケン</t>
    </rPh>
    <rPh sb="3" eb="5">
      <t>ボウリョク</t>
    </rPh>
    <rPh sb="5" eb="7">
      <t>ツイホウ</t>
    </rPh>
    <rPh sb="7" eb="9">
      <t>スイシン</t>
    </rPh>
    <phoneticPr fontId="35"/>
  </si>
  <si>
    <t>首都圏新都市鉄道</t>
    <rPh sb="0" eb="3">
      <t>シュトケン</t>
    </rPh>
    <rPh sb="3" eb="6">
      <t>シントシ</t>
    </rPh>
    <rPh sb="6" eb="8">
      <t>テツドウ</t>
    </rPh>
    <phoneticPr fontId="35"/>
  </si>
  <si>
    <t>-</t>
    <phoneticPr fontId="2"/>
  </si>
  <si>
    <t>-</t>
    <phoneticPr fontId="2"/>
  </si>
  <si>
    <t>-</t>
    <phoneticPr fontId="2"/>
  </si>
  <si>
    <t>-</t>
    <phoneticPr fontId="2"/>
  </si>
  <si>
    <t>企業立地促進基金</t>
    <rPh sb="0" eb="2">
      <t>キギョウ</t>
    </rPh>
    <rPh sb="2" eb="4">
      <t>リッチ</t>
    </rPh>
    <rPh sb="4" eb="6">
      <t>ソクシン</t>
    </rPh>
    <rPh sb="6" eb="8">
      <t>キキン</t>
    </rPh>
    <phoneticPr fontId="2"/>
  </si>
  <si>
    <t>地域医療介護総合確保基金</t>
  </si>
  <si>
    <t>国民体育大会・障害者スポーツ大会開催基金</t>
  </si>
  <si>
    <t>公共施設長寿命化等推進基金</t>
  </si>
  <si>
    <t>後期高齢者医療財政安定化基金</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</si>
  <si>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</si>
  <si>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</si>
  <si>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</si>
  <si>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は減少傾向にあるが，類似団体と比較して高い水準にある一方，有形固定資産減価償却率は低い状況となっている。将来負担比率については，標準財政規模から算入公債費等を差し引いた分母に対する充当可能基金の割合が，類似団体の平均に比べ低いことなどが主な要因として考えられる。また，有形固定資産減価率については，事業用資産のうち建物及びインフラ資産のうち漁港港湾施設の減価償却率が低いことが主な要因として考えられる。引き続き，公共施設等総合計画等に基づき，老朽化対策に積極的に取り組んでいく。　
</t>
    <rPh sb="1" eb="3">
      <t>ショウライ</t>
    </rPh>
    <rPh sb="3" eb="5">
      <t>フタン</t>
    </rPh>
    <rPh sb="5" eb="7">
      <t>ヒリツ</t>
    </rPh>
    <rPh sb="8" eb="10">
      <t>ゲンショウ</t>
    </rPh>
    <rPh sb="10" eb="12">
      <t>ケイコウ</t>
    </rPh>
    <rPh sb="17" eb="19">
      <t>ルイジ</t>
    </rPh>
    <rPh sb="19" eb="21">
      <t>ダンタイ</t>
    </rPh>
    <rPh sb="22" eb="24">
      <t>ヒカク</t>
    </rPh>
    <rPh sb="26" eb="27">
      <t>タカ</t>
    </rPh>
    <rPh sb="28" eb="30">
      <t>スイジュン</t>
    </rPh>
    <rPh sb="33" eb="35">
      <t>イッポウ</t>
    </rPh>
    <rPh sb="36" eb="38">
      <t>ユウケイ</t>
    </rPh>
    <rPh sb="38" eb="40">
      <t>コテイ</t>
    </rPh>
    <rPh sb="40" eb="42">
      <t>シサン</t>
    </rPh>
    <rPh sb="42" eb="44">
      <t>ゲンカ</t>
    </rPh>
    <rPh sb="44" eb="46">
      <t>ショウキャク</t>
    </rPh>
    <rPh sb="46" eb="47">
      <t>リツ</t>
    </rPh>
    <rPh sb="48" eb="49">
      <t>ヒク</t>
    </rPh>
    <rPh sb="50" eb="52">
      <t>ジョウキョウ</t>
    </rPh>
    <rPh sb="141" eb="143">
      <t>ユウケイ</t>
    </rPh>
    <rPh sb="143" eb="145">
      <t>コテイ</t>
    </rPh>
    <rPh sb="145" eb="147">
      <t>シサン</t>
    </rPh>
    <rPh sb="147" eb="149">
      <t>ゲンカ</t>
    </rPh>
    <rPh sb="149" eb="150">
      <t>リツ</t>
    </rPh>
    <rPh sb="195" eb="196">
      <t>オモ</t>
    </rPh>
    <rPh sb="197" eb="199">
      <t>ヨウイン</t>
    </rPh>
    <rPh sb="202" eb="203">
      <t>カンガ</t>
    </rPh>
    <rPh sb="208" eb="209">
      <t>ヒ</t>
    </rPh>
    <rPh sb="210" eb="211">
      <t>ツヅ</t>
    </rPh>
    <rPh sb="213" eb="215">
      <t>コウキョウ</t>
    </rPh>
    <rPh sb="215" eb="217">
      <t>シセツ</t>
    </rPh>
    <rPh sb="217" eb="218">
      <t>ナド</t>
    </rPh>
    <rPh sb="218" eb="220">
      <t>ソウゴウ</t>
    </rPh>
    <rPh sb="220" eb="222">
      <t>ケイカク</t>
    </rPh>
    <rPh sb="222" eb="223">
      <t>ナド</t>
    </rPh>
    <rPh sb="224" eb="225">
      <t>モト</t>
    </rPh>
    <rPh sb="228" eb="231">
      <t>ロウキュウカ</t>
    </rPh>
    <rPh sb="231" eb="233">
      <t>タイサク</t>
    </rPh>
    <rPh sb="234" eb="237">
      <t>セッキョクテキ</t>
    </rPh>
    <rPh sb="238" eb="239">
      <t>ト</t>
    </rPh>
    <rPh sb="240" eb="241">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</si>
  <si>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</si>
  <si>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</si>
  <si>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</si>
  <si>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</si>
  <si>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</si>
  <si>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</si>
  <si>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将来負担比率は減少傾向にあるが類似団体と比較して高いものの，実質公債費率は低い状況となっている。将来負担比率については，標準財政規模から算入公債費等を差し引いた分母に対する充当可能基金の割合が，類似団体の平均に比べて低いことなどが主な要因として考えられる。また，実質公債費比率については，公共投資の重点化に努めてきたことが主な要因として考えられる。引き続き適切な県債発行に努め，将来負担額や公債費の縮減に取り組んでいく。        
</t>
    <rPh sb="1" eb="3">
      <t>ショウライ</t>
    </rPh>
    <rPh sb="3" eb="5">
      <t>フタン</t>
    </rPh>
    <rPh sb="5" eb="7">
      <t>ヒリツ</t>
    </rPh>
    <rPh sb="8" eb="10">
      <t>ゲンショウ</t>
    </rPh>
    <rPh sb="10" eb="12">
      <t>ケイコウ</t>
    </rPh>
    <rPh sb="25" eb="26">
      <t>タカ</t>
    </rPh>
    <rPh sb="145" eb="147">
      <t>コウキョウ</t>
    </rPh>
    <rPh sb="147" eb="149">
      <t>トウシ</t>
    </rPh>
    <rPh sb="150" eb="153">
      <t>ジュウテンカ</t>
    </rPh>
    <rPh sb="154" eb="155">
      <t>ツト</t>
    </rPh>
    <rPh sb="190" eb="192">
      <t>ショウライ</t>
    </rPh>
    <rPh sb="192" eb="194">
      <t>フタン</t>
    </rPh>
    <rPh sb="194" eb="195">
      <t>ガク</t>
    </rPh>
    <rPh sb="200" eb="202">
      <t>シュクゲン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</si>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</sst>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6"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23" fillId="0" borderId="0" xfId="8" applyNumberFormat="1" applyFont="1" applyFill="1" applyBorder="1" applyAlignment="1" applyProtection="1">
      <alignment horizontal="left" vertical="center" wrapText="1"/>
      <protection hidden="1"/>
    </xf>
    <xf numFmtId="187" fontId="17" fillId="0" borderId="0" xfId="8" applyNumberFormat="1" applyFont="1" applyFill="1" applyBorder="1" applyAlignment="1" applyProtection="1">
      <alignment horizontal="center" vertical="center" shrinkToFit="1"/>
      <protection hidden="1"/>
    </xf>
    <xf numFmtId="0" fontId="17" fillId="0" borderId="0" xfId="8" applyFont="1" applyFill="1" applyBorder="1" applyAlignment="1" applyProtection="1">
      <alignment horizontal="center" vertical="center" shrinkToFit="1"/>
      <protection hidden="1"/>
    </xf>
    <xf numFmtId="0" fontId="17" fillId="0" borderId="0" xfId="8" applyFont="1" applyFill="1" applyBorder="1" applyAlignment="1">
      <alignment horizontal="center" vertical="center" shrinkToFit="1"/>
    </xf>
    <xf numFmtId="49" fontId="17" fillId="0" borderId="0" xfId="8" applyNumberFormat="1"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12" xfId="8" applyFont="1" applyFill="1" applyBorder="1" applyAlignment="1">
      <alignment vertical="center"/>
    </xf>
    <xf numFmtId="0" fontId="21" fillId="0" borderId="48" xfId="8" applyFont="1" applyFill="1" applyBorder="1" applyAlignment="1">
      <alignment vertical="center"/>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0" fontId="17" fillId="0" borderId="11"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67"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9" xfId="8" applyFont="1" applyFill="1" applyBorder="1" applyAlignment="1">
      <alignment horizontal="center"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178" fontId="17" fillId="0" borderId="0" xfId="10"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17" fillId="0" borderId="0" xfId="10" applyFont="1" applyFill="1" applyBorder="1" applyAlignment="1">
      <alignment horizontal="center"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0" fillId="0" borderId="0" xfId="6" applyBorder="1" applyAlignment="1">
      <alignment vertical="center"/>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4" xfId="10" applyFont="1" applyBorder="1" applyAlignment="1">
      <alignment horizontal="center" vertical="center"/>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5"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6" fontId="29" fillId="6" borderId="48" xfId="14" applyNumberFormat="1" applyFont="1" applyFill="1" applyBorder="1" applyAlignment="1" applyProtection="1">
      <alignment horizontal="right" vertical="center" shrinkToFit="1"/>
    </xf>
    <xf numFmtId="0" fontId="29" fillId="6" borderId="45"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5" xfId="12" applyFont="1" applyFill="1" applyBorder="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88" fontId="29" fillId="6" borderId="129"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63" xfId="12" applyFont="1" applyFill="1" applyBorder="1" applyAlignment="1" applyProtection="1">
      <alignment horizontal="center" vertical="center"/>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9"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177" fontId="29" fillId="6" borderId="159"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3"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1" xfId="12" applyNumberFormat="1" applyFont="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29" fillId="7" borderId="62"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0" fontId="29" fillId="6" borderId="71"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7"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35216</c:v>
                </c:pt>
                <c:pt idx="1">
                  <c:v>36736</c:v>
                </c:pt>
                <c:pt idx="2">
                  <c:v>38259</c:v>
                </c:pt>
                <c:pt idx="3">
                  <c:v>39075</c:v>
                </c:pt>
                <c:pt idx="4">
                  <c:v>39072</c:v>
                </c:pt>
              </c:numCache>
            </c:numRef>
          </c:val>
          <c:smooth val="0"/>
          <c:extLst>
            <c:ext xmlns:c16="http://schemas.microsoft.com/office/drawing/2014/chart" uri="{C3380CC4-5D6E-409C-BE32-E72D297353CC}">
              <c16:uniqueId val="{00000000-324C-4A67-B980-F605390019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53490</c:v>
                </c:pt>
                <c:pt idx="1">
                  <c:v>48164</c:v>
                </c:pt>
                <c:pt idx="2">
                  <c:v>52060</c:v>
                </c:pt>
                <c:pt idx="3">
                  <c:v>49029</c:v>
                </c:pt>
                <c:pt idx="4">
                  <c:v>49921</c:v>
                </c:pt>
              </c:numCache>
            </c:numRef>
          </c:val>
          <c:smooth val="0"/>
          <c:extLst>
            <c:ext xmlns:c16="http://schemas.microsoft.com/office/drawing/2014/chart" uri="{C3380CC4-5D6E-409C-BE32-E72D297353CC}">
              <c16:uniqueId val="{00000001-324C-4A67-B980-F60539001952}"/>
            </c:ext>
          </c:extLst>
        </c:ser>
        <c:dLbls>
          <c:showLegendKey val="0"/>
          <c:showVal val="0"/>
          <c:showCatName val="0"/>
          <c:showSerName val="0"/>
          <c:showPercent val="0"/>
          <c:showBubbleSize val="0"/>
        </c:dLbls>
        <c:marker val="1"/>
        <c:smooth val="0"/>
        <c:axId val="-380809264"/>
        <c:axId val="-380807632"/>
      </c:lineChart>
      <c:catAx>
        <c:axId val="-380809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0807632"/>
        <c:crosses val="autoZero"/>
        <c:auto val="1"/>
        <c:lblAlgn val="ctr"/>
        <c:lblOffset val="100"/>
        <c:tickLblSkip val="1"/>
        <c:tickMarkSkip val="1"/>
        <c:noMultiLvlLbl val="0"/>
      </c:catAx>
      <c:valAx>
        <c:axId val="-38080763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0809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0.92</c:v>
                </c:pt>
                <c:pt idx="1">
                  <c:v>1.46</c:v>
                </c:pt>
                <c:pt idx="2">
                  <c:v>1.06</c:v>
                </c:pt>
                <c:pt idx="3">
                  <c:v>1.1000000000000001</c:v>
                </c:pt>
                <c:pt idx="4">
                  <c:v>1.08</c:v>
                </c:pt>
              </c:numCache>
            </c:numRef>
          </c:val>
          <c:extLst>
            <c:ext xmlns:c16="http://schemas.microsoft.com/office/drawing/2014/chart" uri="{C3380CC4-5D6E-409C-BE32-E72D297353CC}">
              <c16:uniqueId val="{00000000-7444-453C-9675-1A02308AD03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2.94</c:v>
                </c:pt>
                <c:pt idx="1">
                  <c:v>2.88</c:v>
                </c:pt>
                <c:pt idx="2">
                  <c:v>2.89</c:v>
                </c:pt>
                <c:pt idx="3">
                  <c:v>2.87</c:v>
                </c:pt>
                <c:pt idx="4">
                  <c:v>3.31</c:v>
                </c:pt>
              </c:numCache>
            </c:numRef>
          </c:val>
          <c:extLst>
            <c:ext xmlns:c16="http://schemas.microsoft.com/office/drawing/2014/chart" uri="{C3380CC4-5D6E-409C-BE32-E72D297353CC}">
              <c16:uniqueId val="{00000001-7444-453C-9675-1A02308AD039}"/>
            </c:ext>
          </c:extLst>
        </c:ser>
        <c:dLbls>
          <c:showLegendKey val="0"/>
          <c:showVal val="0"/>
          <c:showCatName val="0"/>
          <c:showSerName val="0"/>
          <c:showPercent val="0"/>
          <c:showBubbleSize val="0"/>
        </c:dLbls>
        <c:gapWidth val="250"/>
        <c:overlap val="100"/>
        <c:axId val="-380813072"/>
        <c:axId val="-3808032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2.84</c:v>
                </c:pt>
                <c:pt idx="1">
                  <c:v>0.56000000000000005</c:v>
                </c:pt>
                <c:pt idx="2">
                  <c:v>0.01</c:v>
                </c:pt>
                <c:pt idx="3">
                  <c:v>0.87</c:v>
                </c:pt>
                <c:pt idx="4">
                  <c:v>1.4</c:v>
                </c:pt>
              </c:numCache>
            </c:numRef>
          </c:val>
          <c:smooth val="0"/>
          <c:extLst>
            <c:ext xmlns:c16="http://schemas.microsoft.com/office/drawing/2014/chart" uri="{C3380CC4-5D6E-409C-BE32-E72D297353CC}">
              <c16:uniqueId val="{00000002-7444-453C-9675-1A02308AD039}"/>
            </c:ext>
          </c:extLst>
        </c:ser>
        <c:dLbls>
          <c:showLegendKey val="0"/>
          <c:showVal val="0"/>
          <c:showCatName val="0"/>
          <c:showSerName val="0"/>
          <c:showPercent val="0"/>
          <c:showBubbleSize val="0"/>
        </c:dLbls>
        <c:marker val="1"/>
        <c:smooth val="0"/>
        <c:axId val="-380813072"/>
        <c:axId val="-380803280"/>
      </c:lineChart>
      <c:catAx>
        <c:axId val="-38081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0803280"/>
        <c:crosses val="autoZero"/>
        <c:auto val="1"/>
        <c:lblAlgn val="ctr"/>
        <c:lblOffset val="100"/>
        <c:tickLblSkip val="1"/>
        <c:tickMarkSkip val="1"/>
        <c:noMultiLvlLbl val="0"/>
      </c:catAx>
      <c:valAx>
        <c:axId val="-38080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081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0.6</c:v>
                </c:pt>
                <c:pt idx="2">
                  <c:v>#N/A</c:v>
                </c:pt>
                <c:pt idx="3">
                  <c:v>0.7</c:v>
                </c:pt>
                <c:pt idx="4">
                  <c:v>#N/A</c:v>
                </c:pt>
                <c:pt idx="5">
                  <c:v>0.74</c:v>
                </c:pt>
                <c:pt idx="6">
                  <c:v>#N/A</c:v>
                </c:pt>
                <c:pt idx="7">
                  <c:v>0.71</c:v>
                </c:pt>
                <c:pt idx="8">
                  <c:v>#N/A</c:v>
                </c:pt>
                <c:pt idx="9">
                  <c:v>0.7</c:v>
                </c:pt>
              </c:numCache>
            </c:numRef>
          </c:val>
          <c:extLst>
            <c:ext xmlns:c16="http://schemas.microsoft.com/office/drawing/2014/chart" uri="{C3380CC4-5D6E-409C-BE32-E72D297353CC}">
              <c16:uniqueId val="{00000000-3A84-4725-8462-24F7AD9B1BD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84-4725-8462-24F7AD9B1BD7}"/>
            </c:ext>
          </c:extLst>
        </c:ser>
        <c:ser>
          <c:idx val="2"/>
          <c:order val="2"/>
          <c:tx>
            <c:strRef>
              <c:f>データシート!$A$29</c:f>
              <c:strCache>
                <c:ptCount val="1"/>
                <c:pt idx="0">
                  <c:v>鹿島臨海工業地帯造成事業特別会計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0.26</c:v>
                </c:pt>
                <c:pt idx="2">
                  <c:v>#N/A</c:v>
                </c:pt>
                <c:pt idx="3">
                  <c:v>0.17</c:v>
                </c:pt>
                <c:pt idx="4">
                  <c:v>#N/A</c:v>
                </c:pt>
                <c:pt idx="5">
                  <c:v>0.13</c:v>
                </c:pt>
                <c:pt idx="6">
                  <c:v>#N/A</c:v>
                </c:pt>
                <c:pt idx="7">
                  <c:v>0.28999999999999998</c:v>
                </c:pt>
                <c:pt idx="8">
                  <c:v>#N/A</c:v>
                </c:pt>
                <c:pt idx="9">
                  <c:v>0.3</c:v>
                </c:pt>
              </c:numCache>
            </c:numRef>
          </c:val>
          <c:extLst>
            <c:ext xmlns:c16="http://schemas.microsoft.com/office/drawing/2014/chart" uri="{C3380CC4-5D6E-409C-BE32-E72D297353CC}">
              <c16:uniqueId val="{00000002-3A84-4725-8462-24F7AD9B1BD7}"/>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0.25</c:v>
                </c:pt>
                <c:pt idx="2">
                  <c:v>#N/A</c:v>
                </c:pt>
                <c:pt idx="3">
                  <c:v>0.41</c:v>
                </c:pt>
                <c:pt idx="4">
                  <c:v>#N/A</c:v>
                </c:pt>
                <c:pt idx="5">
                  <c:v>0.42</c:v>
                </c:pt>
                <c:pt idx="6">
                  <c:v>#N/A</c:v>
                </c:pt>
                <c:pt idx="7">
                  <c:v>0.35</c:v>
                </c:pt>
                <c:pt idx="8">
                  <c:v>#N/A</c:v>
                </c:pt>
                <c:pt idx="9">
                  <c:v>0.35</c:v>
                </c:pt>
              </c:numCache>
            </c:numRef>
          </c:val>
          <c:extLst>
            <c:ext xmlns:c16="http://schemas.microsoft.com/office/drawing/2014/chart" uri="{C3380CC4-5D6E-409C-BE32-E72D297353CC}">
              <c16:uniqueId val="{00000003-3A84-4725-8462-24F7AD9B1BD7}"/>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1.2</c:v>
                </c:pt>
                <c:pt idx="2">
                  <c:v>#N/A</c:v>
                </c:pt>
                <c:pt idx="3">
                  <c:v>1.17</c:v>
                </c:pt>
                <c:pt idx="4">
                  <c:v>#N/A</c:v>
                </c:pt>
                <c:pt idx="5">
                  <c:v>1.1399999999999999</c:v>
                </c:pt>
                <c:pt idx="6">
                  <c:v>#N/A</c:v>
                </c:pt>
                <c:pt idx="7">
                  <c:v>0.91</c:v>
                </c:pt>
                <c:pt idx="8">
                  <c:v>#N/A</c:v>
                </c:pt>
                <c:pt idx="9">
                  <c:v>0.95</c:v>
                </c:pt>
              </c:numCache>
            </c:numRef>
          </c:val>
          <c:extLst>
            <c:ext xmlns:c16="http://schemas.microsoft.com/office/drawing/2014/chart" uri="{C3380CC4-5D6E-409C-BE32-E72D297353CC}">
              <c16:uniqueId val="{00000004-3A84-4725-8462-24F7AD9B1BD7}"/>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0.78</c:v>
                </c:pt>
                <c:pt idx="2">
                  <c:v>#N/A</c:v>
                </c:pt>
                <c:pt idx="3">
                  <c:v>1.2</c:v>
                </c:pt>
                <c:pt idx="4">
                  <c:v>#N/A</c:v>
                </c:pt>
                <c:pt idx="5">
                  <c:v>1.08</c:v>
                </c:pt>
                <c:pt idx="6">
                  <c:v>#N/A</c:v>
                </c:pt>
                <c:pt idx="7">
                  <c:v>1.02</c:v>
                </c:pt>
                <c:pt idx="8">
                  <c:v>#N/A</c:v>
                </c:pt>
                <c:pt idx="9">
                  <c:v>1.08</c:v>
                </c:pt>
              </c:numCache>
            </c:numRef>
          </c:val>
          <c:extLst>
            <c:ext xmlns:c16="http://schemas.microsoft.com/office/drawing/2014/chart" uri="{C3380CC4-5D6E-409C-BE32-E72D297353CC}">
              <c16:uniqueId val="{00000005-3A84-4725-8462-24F7AD9B1BD7}"/>
            </c:ext>
          </c:extLst>
        </c:ser>
        <c:ser>
          <c:idx val="6"/>
          <c:order val="6"/>
          <c:tx>
            <c:strRef>
              <c:f>データシート!$A$33</c:f>
              <c:strCache>
                <c:ptCount val="1"/>
                <c:pt idx="0">
                  <c:v>鹿島臨海都市計画下水道事業会計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1.08</c:v>
                </c:pt>
                <c:pt idx="2">
                  <c:v>#N/A</c:v>
                </c:pt>
                <c:pt idx="3">
                  <c:v>1.1399999999999999</c:v>
                </c:pt>
                <c:pt idx="4">
                  <c:v>#N/A</c:v>
                </c:pt>
                <c:pt idx="5">
                  <c:v>1.22</c:v>
                </c:pt>
                <c:pt idx="6">
                  <c:v>#N/A</c:v>
                </c:pt>
                <c:pt idx="7">
                  <c:v>1.28</c:v>
                </c:pt>
                <c:pt idx="8">
                  <c:v>#N/A</c:v>
                </c:pt>
                <c:pt idx="9">
                  <c:v>1.1599999999999999</c:v>
                </c:pt>
              </c:numCache>
            </c:numRef>
          </c:val>
          <c:extLst>
            <c:ext xmlns:c16="http://schemas.microsoft.com/office/drawing/2014/chart" uri="{C3380CC4-5D6E-409C-BE32-E72D297353CC}">
              <c16:uniqueId val="{00000006-3A84-4725-8462-24F7AD9B1BD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2.2000000000000002</c:v>
                </c:pt>
              </c:numCache>
            </c:numRef>
          </c:val>
          <c:extLst>
            <c:ext xmlns:c16="http://schemas.microsoft.com/office/drawing/2014/chart" uri="{C3380CC4-5D6E-409C-BE32-E72D297353CC}">
              <c16:uniqueId val="{00000007-3A84-4725-8462-24F7AD9B1BD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2.2799999999999998</c:v>
                </c:pt>
                <c:pt idx="2">
                  <c:v>#N/A</c:v>
                </c:pt>
                <c:pt idx="3">
                  <c:v>2.17</c:v>
                </c:pt>
                <c:pt idx="4">
                  <c:v>#N/A</c:v>
                </c:pt>
                <c:pt idx="5">
                  <c:v>2.4300000000000002</c:v>
                </c:pt>
                <c:pt idx="6">
                  <c:v>#N/A</c:v>
                </c:pt>
                <c:pt idx="7">
                  <c:v>2.65</c:v>
                </c:pt>
                <c:pt idx="8">
                  <c:v>#N/A</c:v>
                </c:pt>
                <c:pt idx="9">
                  <c:v>2.77</c:v>
                </c:pt>
              </c:numCache>
            </c:numRef>
          </c:val>
          <c:extLst>
            <c:ext xmlns:c16="http://schemas.microsoft.com/office/drawing/2014/chart" uri="{C3380CC4-5D6E-409C-BE32-E72D297353CC}">
              <c16:uniqueId val="{00000008-3A84-4725-8462-24F7AD9B1BD7}"/>
            </c:ext>
          </c:extLst>
        </c:ser>
        <c:ser>
          <c:idx val="9"/>
          <c:order val="9"/>
          <c:tx>
            <c:strRef>
              <c:f>データシート!$A$36</c:f>
              <c:strCache>
                <c:ptCount val="1"/>
                <c:pt idx="0">
                  <c:v>工業用水道事業会計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2.1</c:v>
                </c:pt>
                <c:pt idx="2">
                  <c:v>#N/A</c:v>
                </c:pt>
                <c:pt idx="3">
                  <c:v>2.0499999999999998</c:v>
                </c:pt>
                <c:pt idx="4">
                  <c:v>#N/A</c:v>
                </c:pt>
                <c:pt idx="5">
                  <c:v>2.44</c:v>
                </c:pt>
                <c:pt idx="6">
                  <c:v>#N/A</c:v>
                </c:pt>
                <c:pt idx="7">
                  <c:v>2.56</c:v>
                </c:pt>
                <c:pt idx="8">
                  <c:v>#N/A</c:v>
                </c:pt>
                <c:pt idx="9">
                  <c:v>2.89</c:v>
                </c:pt>
              </c:numCache>
            </c:numRef>
          </c:val>
          <c:extLst>
            <c:ext xmlns:c16="http://schemas.microsoft.com/office/drawing/2014/chart" uri="{C3380CC4-5D6E-409C-BE32-E72D297353CC}">
              <c16:uniqueId val="{00000009-3A84-4725-8462-24F7AD9B1BD7}"/>
            </c:ext>
          </c:extLst>
        </c:ser>
        <c:dLbls>
          <c:showLegendKey val="0"/>
          <c:showVal val="0"/>
          <c:showCatName val="0"/>
          <c:showSerName val="0"/>
          <c:showPercent val="0"/>
          <c:showBubbleSize val="0"/>
        </c:dLbls>
        <c:gapWidth val="150"/>
        <c:overlap val="100"/>
        <c:axId val="-539158976"/>
        <c:axId val="-539162784"/>
      </c:barChart>
      <c:catAx>
        <c:axId val="-539158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9162784"/>
        <c:crosses val="autoZero"/>
        <c:auto val="1"/>
        <c:lblAlgn val="ctr"/>
        <c:lblOffset val="100"/>
        <c:tickLblSkip val="1"/>
        <c:tickMarkSkip val="1"/>
        <c:noMultiLvlLbl val="0"/>
      </c:catAx>
      <c:valAx>
        <c:axId val="-539162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158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95137</c:v>
                </c:pt>
                <c:pt idx="5">
                  <c:v>97941</c:v>
                </c:pt>
                <c:pt idx="8">
                  <c:v>104073</c:v>
                </c:pt>
                <c:pt idx="11">
                  <c:v>102677</c:v>
                </c:pt>
                <c:pt idx="14">
                  <c:v>102082</c:v>
                </c:pt>
              </c:numCache>
            </c:numRef>
          </c:val>
          <c:extLst>
            <c:ext xmlns:c16="http://schemas.microsoft.com/office/drawing/2014/chart" uri="{C3380CC4-5D6E-409C-BE32-E72D297353CC}">
              <c16:uniqueId val="{00000000-38BB-44E8-98D0-D943768B20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4</c:v>
                </c:pt>
                <c:pt idx="3">
                  <c:v>3</c:v>
                </c:pt>
                <c:pt idx="6">
                  <c:v>0</c:v>
                </c:pt>
                <c:pt idx="9">
                  <c:v>0</c:v>
                </c:pt>
                <c:pt idx="12">
                  <c:v>0</c:v>
                </c:pt>
              </c:numCache>
            </c:numRef>
          </c:val>
          <c:extLst>
            <c:ext xmlns:c16="http://schemas.microsoft.com/office/drawing/2014/chart" uri="{C3380CC4-5D6E-409C-BE32-E72D297353CC}">
              <c16:uniqueId val="{00000001-38BB-44E8-98D0-D943768B20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6489</c:v>
                </c:pt>
                <c:pt idx="3">
                  <c:v>4158</c:v>
                </c:pt>
                <c:pt idx="6">
                  <c:v>3901</c:v>
                </c:pt>
                <c:pt idx="9">
                  <c:v>2400</c:v>
                </c:pt>
                <c:pt idx="12">
                  <c:v>1506</c:v>
                </c:pt>
              </c:numCache>
            </c:numRef>
          </c:val>
          <c:extLst>
            <c:ext xmlns:c16="http://schemas.microsoft.com/office/drawing/2014/chart" uri="{C3380CC4-5D6E-409C-BE32-E72D297353CC}">
              <c16:uniqueId val="{00000002-38BB-44E8-98D0-D943768B20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BB-44E8-98D0-D943768B20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6177</c:v>
                </c:pt>
                <c:pt idx="3">
                  <c:v>4564</c:v>
                </c:pt>
                <c:pt idx="6">
                  <c:v>3052</c:v>
                </c:pt>
                <c:pt idx="9">
                  <c:v>3098</c:v>
                </c:pt>
                <c:pt idx="12">
                  <c:v>2742</c:v>
                </c:pt>
              </c:numCache>
            </c:numRef>
          </c:val>
          <c:extLst>
            <c:ext xmlns:c16="http://schemas.microsoft.com/office/drawing/2014/chart" uri="{C3380CC4-5D6E-409C-BE32-E72D297353CC}">
              <c16:uniqueId val="{00000004-38BB-44E8-98D0-D943768B20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18591</c:v>
                </c:pt>
                <c:pt idx="3">
                  <c:v>19053</c:v>
                </c:pt>
                <c:pt idx="6">
                  <c:v>17273</c:v>
                </c:pt>
                <c:pt idx="9">
                  <c:v>19378</c:v>
                </c:pt>
                <c:pt idx="12">
                  <c:v>19022</c:v>
                </c:pt>
              </c:numCache>
            </c:numRef>
          </c:val>
          <c:extLst>
            <c:ext xmlns:c16="http://schemas.microsoft.com/office/drawing/2014/chart" uri="{C3380CC4-5D6E-409C-BE32-E72D297353CC}">
              <c16:uniqueId val="{00000005-38BB-44E8-98D0-D943768B20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5988</c:v>
                </c:pt>
                <c:pt idx="3">
                  <c:v>7965</c:v>
                </c:pt>
                <c:pt idx="6">
                  <c:v>7202</c:v>
                </c:pt>
                <c:pt idx="9">
                  <c:v>7465</c:v>
                </c:pt>
                <c:pt idx="12">
                  <c:v>5221</c:v>
                </c:pt>
              </c:numCache>
            </c:numRef>
          </c:val>
          <c:extLst>
            <c:ext xmlns:c16="http://schemas.microsoft.com/office/drawing/2014/chart" uri="{C3380CC4-5D6E-409C-BE32-E72D297353CC}">
              <c16:uniqueId val="{00000006-38BB-44E8-98D0-D943768B20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124392</c:v>
                </c:pt>
                <c:pt idx="3">
                  <c:v>120394</c:v>
                </c:pt>
                <c:pt idx="6">
                  <c:v>126249</c:v>
                </c:pt>
                <c:pt idx="9">
                  <c:v>124825</c:v>
                </c:pt>
                <c:pt idx="12">
                  <c:v>126274</c:v>
                </c:pt>
              </c:numCache>
            </c:numRef>
          </c:val>
          <c:extLst>
            <c:ext xmlns:c16="http://schemas.microsoft.com/office/drawing/2014/chart" uri="{C3380CC4-5D6E-409C-BE32-E72D297353CC}">
              <c16:uniqueId val="{00000007-38BB-44E8-98D0-D943768B20D6}"/>
            </c:ext>
          </c:extLst>
        </c:ser>
        <c:dLbls>
          <c:showLegendKey val="0"/>
          <c:showVal val="0"/>
          <c:showCatName val="0"/>
          <c:showSerName val="0"/>
          <c:showPercent val="0"/>
          <c:showBubbleSize val="0"/>
        </c:dLbls>
        <c:gapWidth val="100"/>
        <c:overlap val="100"/>
        <c:axId val="-539156800"/>
        <c:axId val="-539156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66504</c:v>
                </c:pt>
                <c:pt idx="2">
                  <c:v>#N/A</c:v>
                </c:pt>
                <c:pt idx="3">
                  <c:v>#N/A</c:v>
                </c:pt>
                <c:pt idx="4">
                  <c:v>58196</c:v>
                </c:pt>
                <c:pt idx="5">
                  <c:v>#N/A</c:v>
                </c:pt>
                <c:pt idx="6">
                  <c:v>#N/A</c:v>
                </c:pt>
                <c:pt idx="7">
                  <c:v>53604</c:v>
                </c:pt>
                <c:pt idx="8">
                  <c:v>#N/A</c:v>
                </c:pt>
                <c:pt idx="9">
                  <c:v>#N/A</c:v>
                </c:pt>
                <c:pt idx="10">
                  <c:v>54489</c:v>
                </c:pt>
                <c:pt idx="11">
                  <c:v>#N/A</c:v>
                </c:pt>
                <c:pt idx="12">
                  <c:v>#N/A</c:v>
                </c:pt>
                <c:pt idx="13">
                  <c:v>52683</c:v>
                </c:pt>
                <c:pt idx="14">
                  <c:v>#N/A</c:v>
                </c:pt>
              </c:numCache>
            </c:numRef>
          </c:val>
          <c:smooth val="0"/>
          <c:extLst>
            <c:ext xmlns:c16="http://schemas.microsoft.com/office/drawing/2014/chart" uri="{C3380CC4-5D6E-409C-BE32-E72D297353CC}">
              <c16:uniqueId val="{00000008-38BB-44E8-98D0-D943768B20D6}"/>
            </c:ext>
          </c:extLst>
        </c:ser>
        <c:dLbls>
          <c:showLegendKey val="0"/>
          <c:showVal val="0"/>
          <c:showCatName val="0"/>
          <c:showSerName val="0"/>
          <c:showPercent val="0"/>
          <c:showBubbleSize val="0"/>
        </c:dLbls>
        <c:marker val="1"/>
        <c:smooth val="0"/>
        <c:axId val="-539156800"/>
        <c:axId val="-539156256"/>
      </c:lineChart>
      <c:catAx>
        <c:axId val="-53915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39156256"/>
        <c:crosses val="autoZero"/>
        <c:auto val="1"/>
        <c:lblAlgn val="ctr"/>
        <c:lblOffset val="100"/>
        <c:tickLblSkip val="1"/>
        <c:tickMarkSkip val="1"/>
        <c:noMultiLvlLbl val="0"/>
      </c:catAx>
      <c:valAx>
        <c:axId val="-53915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15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1210967</c:v>
                </c:pt>
                <c:pt idx="5">
                  <c:v>1226809</c:v>
                </c:pt>
                <c:pt idx="8">
                  <c:v>1228023</c:v>
                </c:pt>
                <c:pt idx="11">
                  <c:v>1225111</c:v>
                </c:pt>
                <c:pt idx="14">
                  <c:v>1221026</c:v>
                </c:pt>
              </c:numCache>
            </c:numRef>
          </c:val>
          <c:extLst>
            <c:ext xmlns:c16="http://schemas.microsoft.com/office/drawing/2014/chart" uri="{C3380CC4-5D6E-409C-BE32-E72D297353CC}">
              <c16:uniqueId val="{00000000-005E-428D-A21C-65161F13B1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116743</c:v>
                </c:pt>
                <c:pt idx="5">
                  <c:v>131095</c:v>
                </c:pt>
                <c:pt idx="8">
                  <c:v>122732</c:v>
                </c:pt>
                <c:pt idx="11">
                  <c:v>113974</c:v>
                </c:pt>
                <c:pt idx="14">
                  <c:v>106052</c:v>
                </c:pt>
              </c:numCache>
            </c:numRef>
          </c:val>
          <c:extLst>
            <c:ext xmlns:c16="http://schemas.microsoft.com/office/drawing/2014/chart" uri="{C3380CC4-5D6E-409C-BE32-E72D297353CC}">
              <c16:uniqueId val="{00000001-005E-428D-A21C-65161F13B1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105687</c:v>
                </c:pt>
                <c:pt idx="5">
                  <c:v>132377</c:v>
                </c:pt>
                <c:pt idx="8">
                  <c:v>140508</c:v>
                </c:pt>
                <c:pt idx="11">
                  <c:v>145152</c:v>
                </c:pt>
                <c:pt idx="14">
                  <c:v>166170</c:v>
                </c:pt>
              </c:numCache>
            </c:numRef>
          </c:val>
          <c:extLst>
            <c:ext xmlns:c16="http://schemas.microsoft.com/office/drawing/2014/chart" uri="{C3380CC4-5D6E-409C-BE32-E72D297353CC}">
              <c16:uniqueId val="{00000002-005E-428D-A21C-65161F13B1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5E-428D-A21C-65161F13B1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5E-428D-A21C-65161F13B1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1232</c:v>
                </c:pt>
                <c:pt idx="3">
                  <c:v>821</c:v>
                </c:pt>
                <c:pt idx="6">
                  <c:v>915</c:v>
                </c:pt>
                <c:pt idx="9">
                  <c:v>643</c:v>
                </c:pt>
                <c:pt idx="12">
                  <c:v>527</c:v>
                </c:pt>
              </c:numCache>
            </c:numRef>
          </c:val>
          <c:extLst>
            <c:ext xmlns:c16="http://schemas.microsoft.com/office/drawing/2014/chart" uri="{C3380CC4-5D6E-409C-BE32-E72D297353CC}">
              <c16:uniqueId val="{00000005-005E-428D-A21C-65161F13B1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300673</c:v>
                </c:pt>
                <c:pt idx="3">
                  <c:v>298050</c:v>
                </c:pt>
                <c:pt idx="6">
                  <c:v>288852</c:v>
                </c:pt>
                <c:pt idx="9">
                  <c:v>265494</c:v>
                </c:pt>
                <c:pt idx="12">
                  <c:v>261165</c:v>
                </c:pt>
              </c:numCache>
            </c:numRef>
          </c:val>
          <c:extLst>
            <c:ext xmlns:c16="http://schemas.microsoft.com/office/drawing/2014/chart" uri="{C3380CC4-5D6E-409C-BE32-E72D297353CC}">
              <c16:uniqueId val="{00000006-005E-428D-A21C-65161F13B1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05E-428D-A21C-65161F13B1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128914</c:v>
                </c:pt>
                <c:pt idx="3">
                  <c:v>123354</c:v>
                </c:pt>
                <c:pt idx="6">
                  <c:v>123329</c:v>
                </c:pt>
                <c:pt idx="9">
                  <c:v>114955</c:v>
                </c:pt>
                <c:pt idx="12">
                  <c:v>103975</c:v>
                </c:pt>
              </c:numCache>
            </c:numRef>
          </c:val>
          <c:extLst>
            <c:ext xmlns:c16="http://schemas.microsoft.com/office/drawing/2014/chart" uri="{C3380CC4-5D6E-409C-BE32-E72D297353CC}">
              <c16:uniqueId val="{00000008-005E-428D-A21C-65161F13B1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45498</c:v>
                </c:pt>
                <c:pt idx="3">
                  <c:v>39997</c:v>
                </c:pt>
                <c:pt idx="6">
                  <c:v>35569</c:v>
                </c:pt>
                <c:pt idx="9">
                  <c:v>31630</c:v>
                </c:pt>
                <c:pt idx="12">
                  <c:v>28767</c:v>
                </c:pt>
              </c:numCache>
            </c:numRef>
          </c:val>
          <c:extLst>
            <c:ext xmlns:c16="http://schemas.microsoft.com/office/drawing/2014/chart" uri="{C3380CC4-5D6E-409C-BE32-E72D297353CC}">
              <c16:uniqueId val="{00000009-005E-428D-A21C-65161F13B1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2221064</c:v>
                </c:pt>
                <c:pt idx="3">
                  <c:v>2250008</c:v>
                </c:pt>
                <c:pt idx="6">
                  <c:v>2235564</c:v>
                </c:pt>
                <c:pt idx="9">
                  <c:v>2229066</c:v>
                </c:pt>
                <c:pt idx="12">
                  <c:v>2222030</c:v>
                </c:pt>
              </c:numCache>
            </c:numRef>
          </c:val>
          <c:extLst>
            <c:ext xmlns:c16="http://schemas.microsoft.com/office/drawing/2014/chart" uri="{C3380CC4-5D6E-409C-BE32-E72D297353CC}">
              <c16:uniqueId val="{0000000A-005E-428D-A21C-65161F13B107}"/>
            </c:ext>
          </c:extLst>
        </c:ser>
        <c:dLbls>
          <c:showLegendKey val="0"/>
          <c:showVal val="0"/>
          <c:showCatName val="0"/>
          <c:showSerName val="0"/>
          <c:showPercent val="0"/>
          <c:showBubbleSize val="0"/>
        </c:dLbls>
        <c:gapWidth val="100"/>
        <c:overlap val="100"/>
        <c:axId val="-539960528"/>
        <c:axId val="-49993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1263983</c:v>
                </c:pt>
                <c:pt idx="2">
                  <c:v>#N/A</c:v>
                </c:pt>
                <c:pt idx="3">
                  <c:v>#N/A</c:v>
                </c:pt>
                <c:pt idx="4">
                  <c:v>1221950</c:v>
                </c:pt>
                <c:pt idx="5">
                  <c:v>#N/A</c:v>
                </c:pt>
                <c:pt idx="6">
                  <c:v>#N/A</c:v>
                </c:pt>
                <c:pt idx="7">
                  <c:v>1192965</c:v>
                </c:pt>
                <c:pt idx="8">
                  <c:v>#N/A</c:v>
                </c:pt>
                <c:pt idx="9">
                  <c:v>#N/A</c:v>
                </c:pt>
                <c:pt idx="10">
                  <c:v>1157550</c:v>
                </c:pt>
                <c:pt idx="11">
                  <c:v>#N/A</c:v>
                </c:pt>
                <c:pt idx="12">
                  <c:v>#N/A</c:v>
                </c:pt>
                <c:pt idx="13">
                  <c:v>1123216</c:v>
                </c:pt>
                <c:pt idx="14">
                  <c:v>#N/A</c:v>
                </c:pt>
              </c:numCache>
            </c:numRef>
          </c:val>
          <c:smooth val="0"/>
          <c:extLst>
            <c:ext xmlns:c16="http://schemas.microsoft.com/office/drawing/2014/chart" uri="{C3380CC4-5D6E-409C-BE32-E72D297353CC}">
              <c16:uniqueId val="{0000000B-005E-428D-A21C-65161F13B107}"/>
            </c:ext>
          </c:extLst>
        </c:ser>
        <c:dLbls>
          <c:showLegendKey val="0"/>
          <c:showVal val="0"/>
          <c:showCatName val="0"/>
          <c:showSerName val="0"/>
          <c:showPercent val="0"/>
          <c:showBubbleSize val="0"/>
        </c:dLbls>
        <c:marker val="1"/>
        <c:smooth val="0"/>
        <c:axId val="-539960528"/>
        <c:axId val="-49993216"/>
      </c:lineChart>
      <c:catAx>
        <c:axId val="-53996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993216"/>
        <c:crosses val="autoZero"/>
        <c:auto val="1"/>
        <c:lblAlgn val="ctr"/>
        <c:lblOffset val="100"/>
        <c:tickLblSkip val="1"/>
        <c:tickMarkSkip val="1"/>
        <c:noMultiLvlLbl val="0"/>
      </c:catAx>
      <c:valAx>
        <c:axId val="-49993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39960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18303</c:v>
                </c:pt>
                <c:pt idx="1">
                  <c:v>18305</c:v>
                </c:pt>
                <c:pt idx="2">
                  <c:v>21173</c:v>
                </c:pt>
              </c:numCache>
            </c:numRef>
          </c:val>
          <c:extLst>
            <c:ext xmlns:c16="http://schemas.microsoft.com/office/drawing/2014/chart" uri="{C3380CC4-5D6E-409C-BE32-E72D297353CC}">
              <c16:uniqueId val="{00000000-6DCB-4615-B826-2DF84075677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47195</c:v>
                </c:pt>
                <c:pt idx="1">
                  <c:v>47203</c:v>
                </c:pt>
                <c:pt idx="2">
                  <c:v>47223</c:v>
                </c:pt>
              </c:numCache>
            </c:numRef>
          </c:val>
          <c:extLst>
            <c:ext xmlns:c16="http://schemas.microsoft.com/office/drawing/2014/chart" uri="{C3380CC4-5D6E-409C-BE32-E72D297353CC}">
              <c16:uniqueId val="{00000001-6DCB-4615-B826-2DF84075677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49019</c:v>
                </c:pt>
                <c:pt idx="1">
                  <c:v>45528</c:v>
                </c:pt>
                <c:pt idx="2">
                  <c:v>54724</c:v>
                </c:pt>
              </c:numCache>
            </c:numRef>
          </c:val>
          <c:extLst>
            <c:ext xmlns:c16="http://schemas.microsoft.com/office/drawing/2014/chart" uri="{C3380CC4-5D6E-409C-BE32-E72D297353CC}">
              <c16:uniqueId val="{00000002-6DCB-4615-B826-2DF840756775}"/>
            </c:ext>
          </c:extLst>
        </c:ser>
        <c:dLbls>
          <c:showLegendKey val="0"/>
          <c:showVal val="0"/>
          <c:showCatName val="0"/>
          <c:showSerName val="0"/>
          <c:showPercent val="0"/>
          <c:showBubbleSize val="0"/>
        </c:dLbls>
        <c:gapWidth val="120"/>
        <c:overlap val="100"/>
        <c:axId val="-50002464"/>
        <c:axId val="-50001376"/>
      </c:barChart>
      <c:catAx>
        <c:axId val="-50002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001376"/>
        <c:crosses val="autoZero"/>
        <c:auto val="1"/>
        <c:lblAlgn val="ctr"/>
        <c:lblOffset val="100"/>
        <c:tickLblSkip val="1"/>
        <c:tickMarkSkip val="1"/>
        <c:noMultiLvlLbl val="0"/>
      </c:catAx>
      <c:valAx>
        <c:axId val="-500013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002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{147D5DED-8B70-4745-827D-D3BBD165852A}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B85-460B-9C3A-A89FEA26D65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{F31E176B-E6A1-4E0C-92B0-3FAFB42B8F09}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85-460B-9C3A-A89FEA26D65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{51A7F28A-2567-486E-969F-DAB6E7F16012}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85-460B-9C3A-A89FEA26D65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{16551856-DEF9-4568-B1BF-030C53AEDAF8}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85-460B-9C3A-A89FEA26D65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{12F34332-7D24-4611-BE79-4542E441CB90}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85-460B-9C3A-A89FEA26D65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{B160EE03-F6FF-4B9F-B744-E4044D5DAA71}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B85-460B-9C3A-A89FEA26D65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{4553291F-15A4-4F03-A179-9134CE3E69E6}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B85-460B-9C3A-A89FEA26D656}"/>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{7A1B5788-867C-4758-8E46-47FE760687D3}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B85-460B-9C3A-A89FEA26D656}"/>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{8AD36FDE-56B6-4E5C-90B7-3BC285D628DC}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B85-460B-9C3A-A89FEA26D65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50.7</c:v>
                </c:pt>
                <c:pt idx="32">
                  <c:v>51.7</c:v>
                </c:pt>
              </c:numCache>
            </c:numRef>
          </c:xVal>
          <c:yVal>
            <c:numRef>
              <c:f>公会計指標分析・財政指標組合せ分析表!$BP$51:$DC$51</c:f>
              <c:numCache>
                <c:formatCode>#,##0.0;"▲ "#,##0.0</c:formatCode>
                <c:ptCount val="40"/>
                <c:pt idx="24">
                  <c:v>213.3</c:v>
                </c:pt>
                <c:pt idx="32">
                  <c:v>206.8</c:v>
                </c:pt>
              </c:numCache>
            </c:numRef>
          </c:yVal>
          <c:smooth val="0"/>
          <c:extLst>
            <c:ext xmlns:c16="http://schemas.microsoft.com/office/drawing/2014/chart" uri="{C3380CC4-5D6E-409C-BE32-E72D297353CC}">
              <c16:uniqueId val="{00000009-CB85-460B-9C3A-A89FEA26D656}"/>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{8121F042-E452-42BC-B8E9-7FA27D8A2433}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B85-460B-9C3A-A89FEA26D65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{44DE6FF4-ADD0-4534-8E67-9B8EC007EADE}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85-460B-9C3A-A89FEA26D65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{060C49A1-55FA-4A66-AC44-B7D0A5AF7F8C}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85-460B-9C3A-A89FEA26D65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{143A1339-FD9D-4A75-A73C-A384CBF0DDEE}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85-460B-9C3A-A89FEA26D65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{80467DD3-7813-4B47-9DDD-5DC40A8C3B53}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85-460B-9C3A-A89FEA26D65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{23FC5701-AC9E-4637-A0E8-39CF6DE11348}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B85-460B-9C3A-A89FEA26D65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{DE01E031-9A46-4447-96D4-DD2C5C59BB42}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B85-460B-9C3A-A89FEA26D656}"/>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{237E8EC7-147F-4F5C-A4AD-BE22ACBA0306}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B85-460B-9C3A-A89FEA26D656}"/>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{672A3B53-47F7-41EF-AFEA-AF0BA9EAB5CE}</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B85-460B-9C3A-A89FEA26D65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60.1</c:v>
                </c:pt>
                <c:pt idx="32">
                  <c:v>60.7</c:v>
                </c:pt>
              </c:numCache>
            </c:numRef>
          </c:xVal>
          <c:yVal>
            <c:numRef>
              <c:f>公会計指標分析・財政指標組合せ分析表!$BP$55:$DC$55</c:f>
              <c:numCache>
                <c:formatCode>#,##0.0;"▲ "#,##0.0</c:formatCode>
                <c:ptCount val="40"/>
                <c:pt idx="24">
                  <c:v>198</c:v>
                </c:pt>
                <c:pt idx="32">
                  <c:v>195.2</c:v>
                </c:pt>
              </c:numCache>
            </c:numRef>
          </c:yVal>
          <c:smooth val="0"/>
          <c:extLst>
            <c:ext xmlns:c16="http://schemas.microsoft.com/office/drawing/2014/chart" uri="{C3380CC4-5D6E-409C-BE32-E72D297353CC}">
              <c16:uniqueId val="{00000013-CB85-460B-9C3A-A89FEA26D656}"/>
            </c:ext>
          </c:extLst>
        </c:ser>
        <c:dLbls>
          <c:showLegendKey val="0"/>
          <c:showVal val="1"/>
          <c:showCatName val="0"/>
          <c:showSerName val="0"/>
          <c:showPercent val="0"/>
          <c:showBubbleSize val="0"/>
        </c:dLbls>
        <c:axId val="176383872"/>
        <c:axId val="176406528"/>
      </c:scatterChart>
      <c:valAx>
        <c:axId val="176383872"/>
        <c:scaling>
          <c:orientation val="minMax"/>
          <c:max val="62"/>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6406528"/>
        <c:crosses val="autoZero"/>
        <c:crossBetween val="midCat"/>
      </c:valAx>
      <c:valAx>
        <c:axId val="176406528"/>
        <c:scaling>
          <c:orientation val="minMax"/>
          <c:max val="217"/>
          <c:min val="1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63838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{31C65ADE-5AA7-4616-98DC-BBB64D3A65B7}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BC2-4FF6-9DBA-A9EB876AED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{15930371-FD8B-432B-94B2-717BF7A864D9}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C2-4FF6-9DBA-A9EB876AED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{B3804208-84EE-43AC-9272-0B7BCDBAE36A}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C2-4FF6-9DBA-A9EB876AED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{16C0D03A-A471-44D6-A599-544653D7774F}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C2-4FF6-9DBA-A9EB876AED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{2C0DC3CB-5088-410F-874F-AC5625728A25}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C2-4FF6-9DBA-A9EB876AEDA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{65E3980C-F1F3-4FFA-B955-E94A30221F58}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BC2-4FF6-9DBA-A9EB876AEDA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{D8423C39-6334-4E59-A1E0-9FEC745F003A}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BC2-4FF6-9DBA-A9EB876AEDA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{EFF76225-F4FD-4261-A173-4369F5C429B8}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BC2-4FF6-9DBA-A9EB876AEDA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{F586377B-26EC-4012-8CFE-FF598D90B764}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BC2-4FF6-9DBA-A9EB876AED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12.1</c:v>
                </c:pt>
                <c:pt idx="16">
                  <c:v>11</c:v>
                </c:pt>
                <c:pt idx="24">
                  <c:v>10.199999999999999</c:v>
                </c:pt>
                <c:pt idx="32">
                  <c:v>9.8000000000000007</c:v>
                </c:pt>
              </c:numCache>
            </c:numRef>
          </c:xVal>
          <c:yVal>
            <c:numRef>
              <c:f>公会計指標分析・財政指標組合せ分析表!$BP$73:$DC$73</c:f>
              <c:numCache>
                <c:formatCode>#,##0.0;"▲ "#,##0.0</c:formatCode>
                <c:ptCount val="40"/>
                <c:pt idx="0">
                  <c:v>237.1</c:v>
                </c:pt>
                <c:pt idx="8">
                  <c:v>224.9</c:v>
                </c:pt>
                <c:pt idx="16">
                  <c:v>221</c:v>
                </c:pt>
                <c:pt idx="24">
                  <c:v>213.3</c:v>
                </c:pt>
                <c:pt idx="32">
                  <c:v>206.8</c:v>
                </c:pt>
              </c:numCache>
            </c:numRef>
          </c:yVal>
          <c:smooth val="0"/>
          <c:extLst>
            <c:ext xmlns:c16="http://schemas.microsoft.com/office/drawing/2014/chart" uri="{C3380CC4-5D6E-409C-BE32-E72D297353CC}">
              <c16:uniqueId val="{00000009-1BC2-4FF6-9DBA-A9EB876AEDA8}"/>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{77C4BF47-EADA-49F2-805E-C20422CB17EC}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BC2-4FF6-9DBA-A9EB876AED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{772E09A4-CF45-4917-91C8-40D49AAD4EBB}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C2-4FF6-9DBA-A9EB876AED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{BCBFE89A-9798-44E9-B105-342A927D0DC4}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C2-4FF6-9DBA-A9EB876AED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{ED62FDD7-09A0-4647-BA09-1417DA86B756}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C2-4FF6-9DBA-A9EB876AED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{F0AB12BA-A00D-4F73-B987-C365EA8363B7}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C2-4FF6-9DBA-A9EB876AEDA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{8E511488-75BE-4BDE-8AA1-19C67F049999}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BC2-4FF6-9DBA-A9EB876AEDA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{822FE52E-B804-4109-861E-5E50E0309AE7}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BC2-4FF6-9DBA-A9EB876AEDA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{3F53D527-EB2C-4791-A86C-141AB35AED34}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BC2-4FF6-9DBA-A9EB876AEDA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{BC1ECF72-1F5D-4945-B784-C5589E25245C}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BC2-4FF6-9DBA-A9EB876AED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14.3</c:v>
                </c:pt>
                <c:pt idx="8">
                  <c:v>14</c:v>
                </c:pt>
                <c:pt idx="16">
                  <c:v>13.3</c:v>
                </c:pt>
                <c:pt idx="24">
                  <c:v>12.7</c:v>
                </c:pt>
                <c:pt idx="32">
                  <c:v>12.3</c:v>
                </c:pt>
              </c:numCache>
            </c:numRef>
          </c:xVal>
          <c:yVal>
            <c:numRef>
              <c:f>公会計指標分析・財政指標組合せ分析表!$BP$77:$DC$77</c:f>
              <c:numCache>
                <c:formatCode>#,##0.0;"▲ "#,##0.0</c:formatCode>
                <c:ptCount val="40"/>
                <c:pt idx="0">
                  <c:v>209.6</c:v>
                </c:pt>
                <c:pt idx="8">
                  <c:v>196.3</c:v>
                </c:pt>
                <c:pt idx="16">
                  <c:v>196.2</c:v>
                </c:pt>
                <c:pt idx="24">
                  <c:v>198</c:v>
                </c:pt>
                <c:pt idx="32">
                  <c:v>195.2</c:v>
                </c:pt>
              </c:numCache>
            </c:numRef>
          </c:yVal>
          <c:smooth val="0"/>
          <c:extLst>
            <c:ext xmlns:c16="http://schemas.microsoft.com/office/drawing/2014/chart" uri="{C3380CC4-5D6E-409C-BE32-E72D297353CC}">
              <c16:uniqueId val="{00000013-1BC2-4FF6-9DBA-A9EB876AEDA8}"/>
            </c:ext>
          </c:extLst>
        </c:ser>
        <c:dLbls>
          <c:showLegendKey val="0"/>
          <c:showVal val="1"/>
          <c:showCatName val="0"/>
          <c:showSerName val="0"/>
          <c:showPercent val="0"/>
          <c:showBubbleSize val="0"/>
        </c:dLbls>
        <c:axId val="176248320"/>
        <c:axId val="176250240"/>
      </c:scatterChart>
      <c:valAx>
        <c:axId val="176248320"/>
        <c:scaling>
          <c:orientation val="minMax"/>
          <c:max val="14.7"/>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6250240"/>
        <c:crosses val="autoZero"/>
        <c:crossBetween val="midCat"/>
      </c:valAx>
      <c:valAx>
        <c:axId val="176250240"/>
        <c:scaling>
          <c:orientation val="minMax"/>
          <c:max val="245"/>
          <c:min val="19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62483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2,936,184
2,871,183
6,097.33
1,062,741,989
1,035,274,650
6,913,023
638,993,969
2,164,779,532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東京都を除いた道府県の中で最も上位のグループ（財政力指数が</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0.5</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以上</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未満）に分類されており、全国では高い方から</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番目となっている。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近年は企業収益の回復などに伴い，</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年連続で改善している（</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H29</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0.64490</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H30</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0.64818</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74083</xdr:rowOff>
    </xdr:to>
    <xdr:cxnSp macro="">
      <xdr:nvCxnSpPr>
        <xdr:cNvPr id="62" name="直線コネクタ 61"/>
        <xdr:cNvCxnSpPr/>
      </xdr:nvCxnSpPr>
      <xdr:spPr>
        <a:xfrm flipV="1">
          <a:off x="4953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5"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6" name="直線コネクタ 65"/>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25400</xdr:rowOff>
    </xdr:to>
    <xdr:cxnSp macro="">
      <xdr:nvCxnSpPr>
        <xdr:cNvPr id="67" name="直線コネクタ 66"/>
        <xdr:cNvCxnSpPr/>
      </xdr:nvCxnSpPr>
      <xdr:spPr>
        <a:xfrm flipV="1">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68"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69" name="フローチャート: 判断 68"/>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25400</xdr:rowOff>
    </xdr:to>
    <xdr:cxnSp macro="">
      <xdr:nvCxnSpPr>
        <xdr:cNvPr id="70" name="直線コネクタ 69"/>
        <xdr:cNvCxnSpPr/>
      </xdr:nvCxnSpPr>
      <xdr:spPr>
        <a:xfrm>
          <a:off x="3225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72" name="テキスト ボックス 71"/>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65617</xdr:rowOff>
    </xdr:to>
    <xdr:cxnSp macro="">
      <xdr:nvCxnSpPr>
        <xdr:cNvPr id="73" name="直線コネクタ 72"/>
        <xdr:cNvCxnSpPr/>
      </xdr:nvCxnSpPr>
      <xdr:spPr>
        <a:xfrm flipV="1">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4" name="フローチャート: 判断 73"/>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5" name="テキスト ボックス 74"/>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105833</xdr:rowOff>
    </xdr:to>
    <xdr:cxnSp macro="">
      <xdr:nvCxnSpPr>
        <xdr:cNvPr id="76" name="直線コネクタ 75"/>
        <xdr:cNvCxnSpPr/>
      </xdr:nvCxnSpPr>
      <xdr:spPr>
        <a:xfrm flipV="1">
          <a:off x="1447800" y="72665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78" name="テキスト ボックス 77"/>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80" name="テキスト ボックス 79"/>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6" name="楕円 85"/>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7" name="財政力該当値テキスト"/>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0" name="楕円 89"/>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1" name="テキスト ボックス 90"/>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2" name="楕円 91"/>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3" name="テキスト ボックス 92"/>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4" name="楕円 93"/>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5" name="テキスト ボックス 94"/>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県税収入などの増加により，分母である経常一般財源が増加したが，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分子である経常経費充当一般財源の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公債費の</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大きかった</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め，昨年度と比較して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他の都道府県との比較では，全国的には低い方から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番目となっている。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今後とも，課税の適正化や県有財産の有効活用などによる自主財源確保に努めるとともに，職員の適正配置や事務事業の見直しなどを行うことで財政の弾力性確保に努めていく。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42635</xdr:rowOff>
    </xdr:from>
    <xdr:to>
      <xdr:col>23</xdr:col>
      <xdr:colOff>133350</xdr:colOff>
      <xdr:row>68</xdr:row>
      <xdr:rowOff>15422</xdr:rowOff>
    </xdr:to>
    <xdr:cxnSp macro="">
      <xdr:nvCxnSpPr>
        <xdr:cNvPr id="125" name="直線コネクタ 124"/>
        <xdr:cNvCxnSpPr/>
      </xdr:nvCxnSpPr>
      <xdr:spPr>
        <a:xfrm flipV="1">
          <a:off x="4953000" y="10329635"/>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158949</xdr:rowOff>
    </xdr:from>
    <xdr:ext cx="762000" cy="259045"/>
    <xdr:sp macro="" textlink="">
      <xdr:nvSpPr>
        <xdr:cNvPr id="126" name="財政構造の弾力性最小値テキスト"/>
        <xdr:cNvSpPr txBox="1"/>
      </xdr:nvSpPr>
      <xdr:spPr>
        <a:xfrm>
          <a:off x="5041900" y="1164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15422</xdr:rowOff>
    </xdr:from>
    <xdr:to>
      <xdr:col>24</xdr:col>
      <xdr:colOff>12700</xdr:colOff>
      <xdr:row>68</xdr:row>
      <xdr:rowOff>15422</xdr:rowOff>
    </xdr:to>
    <xdr:cxnSp macro="">
      <xdr:nvCxnSpPr>
        <xdr:cNvPr id="127" name="直線コネクタ 126"/>
        <xdr:cNvCxnSpPr/>
      </xdr:nvCxnSpPr>
      <xdr:spPr>
        <a:xfrm>
          <a:off x="4864100" y="116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129012</xdr:rowOff>
    </xdr:from>
    <xdr:ext cx="762000" cy="259045"/>
    <xdr:sp macro="" textlink="">
      <xdr:nvSpPr>
        <xdr:cNvPr id="128" name="財政構造の弾力性最大値テキスト"/>
        <xdr:cNvSpPr txBox="1"/>
      </xdr:nvSpPr>
      <xdr:spPr>
        <a:xfrm>
          <a:off x="5041900" y="1007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42635</xdr:rowOff>
    </xdr:from>
    <xdr:to>
      <xdr:col>24</xdr:col>
      <xdr:colOff>12700</xdr:colOff>
      <xdr:row>60</xdr:row>
      <xdr:rowOff>42635</xdr:rowOff>
    </xdr:to>
    <xdr:cxnSp macro="">
      <xdr:nvCxnSpPr>
        <xdr:cNvPr id="129" name="直線コネクタ 128"/>
        <xdr:cNvCxnSpPr/>
      </xdr:nvCxnSpPr>
      <xdr:spPr>
        <a:xfrm>
          <a:off x="4864100" y="1032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78015</xdr:rowOff>
    </xdr:from>
    <xdr:to>
      <xdr:col>23</xdr:col>
      <xdr:colOff>133350</xdr:colOff>
      <xdr:row>61</xdr:row>
      <xdr:rowOff>146957</xdr:rowOff>
    </xdr:to>
    <xdr:cxnSp macro="">
      <xdr:nvCxnSpPr>
        <xdr:cNvPr id="130" name="直線コネクタ 129"/>
        <xdr:cNvCxnSpPr/>
      </xdr:nvCxnSpPr>
      <xdr:spPr>
        <a:xfrm>
          <a:off x="4114800" y="1053646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87284</xdr:rowOff>
    </xdr:from>
    <xdr:ext cx="762000" cy="259045"/>
    <xdr:sp macro="" textlink="">
      <xdr:nvSpPr>
        <xdr:cNvPr id="131" name="財政構造の弾力性平均値テキスト"/>
        <xdr:cNvSpPr txBox="1"/>
      </xdr:nvSpPr>
      <xdr:spPr>
        <a:xfrm>
          <a:off x="5041900" y="1088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32" name="フローチャート: 判断 131"/>
        <xdr:cNvSpPr/>
      </xdr:nvSpPr>
      <xdr:spPr>
        <a:xfrm>
          <a:off x="49022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78015</xdr:rowOff>
    </xdr:from>
    <xdr:to>
      <xdr:col>19</xdr:col>
      <xdr:colOff>133350</xdr:colOff>
      <xdr:row>62</xdr:row>
      <xdr:rowOff>44450</xdr:rowOff>
    </xdr:to>
    <xdr:cxnSp macro="">
      <xdr:nvCxnSpPr>
        <xdr:cNvPr id="133" name="直線コネクタ 132"/>
        <xdr:cNvCxnSpPr/>
      </xdr:nvCxnSpPr>
      <xdr:spPr>
        <a:xfrm flipV="1">
          <a:off x="3225800" y="1053646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81643</xdr:rowOff>
    </xdr:from>
    <xdr:to>
      <xdr:col>19</xdr:col>
      <xdr:colOff>184150</xdr:colOff>
      <xdr:row>65</xdr:row>
      <xdr:rowOff>11793</xdr:rowOff>
    </xdr:to>
    <xdr:sp macro="" textlink="">
      <xdr:nvSpPr>
        <xdr:cNvPr id="134" name="フローチャート: 判断 133"/>
        <xdr:cNvSpPr/>
      </xdr:nvSpPr>
      <xdr:spPr>
        <a:xfrm>
          <a:off x="4064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168020</xdr:rowOff>
    </xdr:from>
    <xdr:ext cx="736600" cy="259045"/>
    <xdr:sp macro="" textlink="">
      <xdr:nvSpPr>
        <xdr:cNvPr id="135" name="テキスト ボックス 134"/>
        <xdr:cNvSpPr txBox="1"/>
      </xdr:nvSpPr>
      <xdr:spPr>
        <a:xfrm>
          <a:off x="3733800" y="1114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111578</xdr:rowOff>
    </xdr:from>
    <xdr:to>
      <xdr:col>15</xdr:col>
      <xdr:colOff>82550</xdr:colOff>
      <xdr:row>62</xdr:row>
      <xdr:rowOff>44450</xdr:rowOff>
    </xdr:to>
    <xdr:cxnSp macro="">
      <xdr:nvCxnSpPr>
        <xdr:cNvPr id="136" name="直線コネクタ 135"/>
        <xdr:cNvCxnSpPr/>
      </xdr:nvCxnSpPr>
      <xdr:spPr>
        <a:xfrm>
          <a:off x="2336800" y="10398578"/>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65315</xdr:rowOff>
    </xdr:from>
    <xdr:to>
      <xdr:col>15</xdr:col>
      <xdr:colOff>133350</xdr:colOff>
      <xdr:row>65</xdr:row>
      <xdr:rowOff>166915</xdr:rowOff>
    </xdr:to>
    <xdr:sp macro="" textlink="">
      <xdr:nvSpPr>
        <xdr:cNvPr id="137" name="フローチャート: 判断 136"/>
        <xdr:cNvSpPr/>
      </xdr:nvSpPr>
      <xdr:spPr>
        <a:xfrm>
          <a:off x="3175000" y="112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151692</xdr:rowOff>
    </xdr:from>
    <xdr:ext cx="762000" cy="259045"/>
    <xdr:sp macro="" textlink="">
      <xdr:nvSpPr>
        <xdr:cNvPr id="138" name="テキスト ボックス 137"/>
        <xdr:cNvSpPr txBox="1"/>
      </xdr:nvSpPr>
      <xdr:spPr>
        <a:xfrm>
          <a:off x="2844800" y="1129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58057</xdr:rowOff>
    </xdr:from>
    <xdr:to>
      <xdr:col>11</xdr:col>
      <xdr:colOff>31750</xdr:colOff>
      <xdr:row>60</xdr:row>
      <xdr:rowOff>111578</xdr:rowOff>
    </xdr:to>
    <xdr:cxnSp macro="">
      <xdr:nvCxnSpPr>
        <xdr:cNvPr id="139" name="直線コネクタ 138"/>
        <xdr:cNvCxnSpPr/>
      </xdr:nvCxnSpPr>
      <xdr:spPr>
        <a:xfrm>
          <a:off x="1447800" y="10002157"/>
          <a:ext cx="889000" cy="39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166915</xdr:rowOff>
    </xdr:from>
    <xdr:to>
      <xdr:col>11</xdr:col>
      <xdr:colOff>82550</xdr:colOff>
      <xdr:row>64</xdr:row>
      <xdr:rowOff>97065</xdr:rowOff>
    </xdr:to>
    <xdr:sp macro="" textlink="">
      <xdr:nvSpPr>
        <xdr:cNvPr id="140" name="フローチャート: 判断 139"/>
        <xdr:cNvSpPr/>
      </xdr:nvSpPr>
      <xdr:spPr>
        <a:xfrm>
          <a:off x="2286000" y="1096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81842</xdr:rowOff>
    </xdr:from>
    <xdr:ext cx="762000" cy="259045"/>
    <xdr:sp macro="" textlink="">
      <xdr:nvSpPr>
        <xdr:cNvPr id="141" name="テキスト ボックス 140"/>
        <xdr:cNvSpPr txBox="1"/>
      </xdr:nvSpPr>
      <xdr:spPr>
        <a:xfrm>
          <a:off x="1955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10885</xdr:rowOff>
    </xdr:from>
    <xdr:to>
      <xdr:col>7</xdr:col>
      <xdr:colOff>31750</xdr:colOff>
      <xdr:row>62</xdr:row>
      <xdr:rowOff>112485</xdr:rowOff>
    </xdr:to>
    <xdr:sp macro="" textlink="">
      <xdr:nvSpPr>
        <xdr:cNvPr id="142" name="フローチャート: 判断 141"/>
        <xdr:cNvSpPr/>
      </xdr:nvSpPr>
      <xdr:spPr>
        <a:xfrm>
          <a:off x="1397000" y="106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97262</xdr:rowOff>
    </xdr:from>
    <xdr:ext cx="762000" cy="259045"/>
    <xdr:sp macro="" textlink="">
      <xdr:nvSpPr>
        <xdr:cNvPr id="143" name="テキスト ボックス 142"/>
        <xdr:cNvSpPr txBox="1"/>
      </xdr:nvSpPr>
      <xdr:spPr>
        <a:xfrm>
          <a:off x="1066800" y="1072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96157</xdr:rowOff>
    </xdr:from>
    <xdr:to>
      <xdr:col>23</xdr:col>
      <xdr:colOff>184150</xdr:colOff>
      <xdr:row>62</xdr:row>
      <xdr:rowOff>26307</xdr:rowOff>
    </xdr:to>
    <xdr:sp macro="" textlink="">
      <xdr:nvSpPr>
        <xdr:cNvPr id="149" name="楕円 148"/>
        <xdr:cNvSpPr/>
      </xdr:nvSpPr>
      <xdr:spPr>
        <a:xfrm>
          <a:off x="49022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112684</xdr:rowOff>
    </xdr:from>
    <xdr:ext cx="762000" cy="259045"/>
    <xdr:sp macro="" textlink="">
      <xdr:nvSpPr>
        <xdr:cNvPr id="150" name="財政構造の弾力性該当値テキスト"/>
        <xdr:cNvSpPr txBox="1"/>
      </xdr:nvSpPr>
      <xdr:spPr>
        <a:xfrm>
          <a:off x="5041900" y="103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27215</xdr:rowOff>
    </xdr:from>
    <xdr:to>
      <xdr:col>19</xdr:col>
      <xdr:colOff>184150</xdr:colOff>
      <xdr:row>61</xdr:row>
      <xdr:rowOff>128815</xdr:rowOff>
    </xdr:to>
    <xdr:sp macro="" textlink="">
      <xdr:nvSpPr>
        <xdr:cNvPr id="151" name="楕円 150"/>
        <xdr:cNvSpPr/>
      </xdr:nvSpPr>
      <xdr:spPr>
        <a:xfrm>
          <a:off x="4064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138992</xdr:rowOff>
    </xdr:from>
    <xdr:ext cx="736600" cy="259045"/>
    <xdr:sp macro="" textlink="">
      <xdr:nvSpPr>
        <xdr:cNvPr id="152" name="テキスト ボックス 151"/>
        <xdr:cNvSpPr txBox="1"/>
      </xdr:nvSpPr>
      <xdr:spPr>
        <a:xfrm>
          <a:off x="3733800" y="10254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3" name="楕円 152"/>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4" name="テキスト ボックス 15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60778</xdr:rowOff>
    </xdr:from>
    <xdr:to>
      <xdr:col>11</xdr:col>
      <xdr:colOff>82550</xdr:colOff>
      <xdr:row>60</xdr:row>
      <xdr:rowOff>162378</xdr:rowOff>
    </xdr:to>
    <xdr:sp macro="" textlink="">
      <xdr:nvSpPr>
        <xdr:cNvPr id="155" name="楕円 154"/>
        <xdr:cNvSpPr/>
      </xdr:nvSpPr>
      <xdr:spPr>
        <a:xfrm>
          <a:off x="2286000" y="1034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1105</xdr:rowOff>
    </xdr:from>
    <xdr:ext cx="762000" cy="259045"/>
    <xdr:sp macro="" textlink="">
      <xdr:nvSpPr>
        <xdr:cNvPr id="156" name="テキスト ボックス 155"/>
        <xdr:cNvSpPr txBox="1"/>
      </xdr:nvSpPr>
      <xdr:spPr>
        <a:xfrm>
          <a:off x="1955800" y="1011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7257</xdr:rowOff>
    </xdr:from>
    <xdr:to>
      <xdr:col>7</xdr:col>
      <xdr:colOff>31750</xdr:colOff>
      <xdr:row>58</xdr:row>
      <xdr:rowOff>108857</xdr:rowOff>
    </xdr:to>
    <xdr:sp macro="" textlink="">
      <xdr:nvSpPr>
        <xdr:cNvPr id="157" name="楕円 156"/>
        <xdr:cNvSpPr/>
      </xdr:nvSpPr>
      <xdr:spPr>
        <a:xfrm>
          <a:off x="1397000" y="995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119034</xdr:rowOff>
    </xdr:from>
    <xdr:ext cx="762000" cy="259045"/>
    <xdr:sp macro="" textlink="">
      <xdr:nvSpPr>
        <xdr:cNvPr id="158" name="テキスト ボックス 157"/>
        <xdr:cNvSpPr txBox="1"/>
      </xdr:nvSpPr>
      <xdr:spPr>
        <a:xfrm>
          <a:off x="1066800" y="972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年度は，施設管理に係る維持補修費などの増により，昨年度と比較して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797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円増加している。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グループ内の平均を上回って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おり</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，全国では低い方から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番目となっている。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今後とも，職員の適正な定数管理や職員給与等の適正化に努めるとともに，公共施設等の効率的・計画的な維持管理に努めていく。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81717</xdr:rowOff>
    </xdr:from>
    <xdr:to>
      <xdr:col>23</xdr:col>
      <xdr:colOff>133350</xdr:colOff>
      <xdr:row>88</xdr:row>
      <xdr:rowOff>114725</xdr:rowOff>
    </xdr:to>
    <xdr:cxnSp macro="">
      <xdr:nvCxnSpPr>
        <xdr:cNvPr id="186" name="直線コネクタ 185"/>
        <xdr:cNvCxnSpPr/>
      </xdr:nvCxnSpPr>
      <xdr:spPr>
        <a:xfrm flipV="1">
          <a:off x="4953000" y="13797717"/>
          <a:ext cx="0" cy="1404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86802</xdr:rowOff>
    </xdr:from>
    <xdr:ext cx="762000" cy="259045"/>
    <xdr:sp macro="" textlink="">
      <xdr:nvSpPr>
        <xdr:cNvPr id="187" name="人件費・物件費等の状況最小値テキスト"/>
        <xdr:cNvSpPr txBox="1"/>
      </xdr:nvSpPr>
      <xdr:spPr>
        <a:xfrm>
          <a:off x="5041900" y="151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114725</xdr:rowOff>
    </xdr:from>
    <xdr:to>
      <xdr:col>24</xdr:col>
      <xdr:colOff>12700</xdr:colOff>
      <xdr:row>88</xdr:row>
      <xdr:rowOff>114725</xdr:rowOff>
    </xdr:to>
    <xdr:cxnSp macro="">
      <xdr:nvCxnSpPr>
        <xdr:cNvPr id="188" name="直線コネクタ 187"/>
        <xdr:cNvCxnSpPr/>
      </xdr:nvCxnSpPr>
      <xdr:spPr>
        <a:xfrm>
          <a:off x="4864100" y="152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168094</xdr:rowOff>
    </xdr:from>
    <xdr:ext cx="762000" cy="259045"/>
    <xdr:sp macro="" textlink="">
      <xdr:nvSpPr>
        <xdr:cNvPr id="189" name="人件費・物件費等の状況最大値テキスト"/>
        <xdr:cNvSpPr txBox="1"/>
      </xdr:nvSpPr>
      <xdr:spPr>
        <a:xfrm>
          <a:off x="5041900" y="1354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81717</xdr:rowOff>
    </xdr:from>
    <xdr:to>
      <xdr:col>24</xdr:col>
      <xdr:colOff>12700</xdr:colOff>
      <xdr:row>80</xdr:row>
      <xdr:rowOff>81717</xdr:rowOff>
    </xdr:to>
    <xdr:cxnSp macro="">
      <xdr:nvCxnSpPr>
        <xdr:cNvPr id="190" name="直線コネクタ 189"/>
        <xdr:cNvCxnSpPr/>
      </xdr:nvCxnSpPr>
      <xdr:spPr>
        <a:xfrm>
          <a:off x="4864100" y="13797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153225</xdr:rowOff>
    </xdr:from>
    <xdr:to>
      <xdr:col>23</xdr:col>
      <xdr:colOff>133350</xdr:colOff>
      <xdr:row>84</xdr:row>
      <xdr:rowOff>163908</xdr:rowOff>
    </xdr:to>
    <xdr:cxnSp macro="">
      <xdr:nvCxnSpPr>
        <xdr:cNvPr id="191" name="直線コネクタ 190"/>
        <xdr:cNvCxnSpPr/>
      </xdr:nvCxnSpPr>
      <xdr:spPr>
        <a:xfrm>
          <a:off x="4114800" y="14555025"/>
          <a:ext cx="838200" cy="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134997</xdr:rowOff>
    </xdr:from>
    <xdr:ext cx="762000" cy="259045"/>
    <xdr:sp macro="" textlink="">
      <xdr:nvSpPr>
        <xdr:cNvPr id="192" name="人件費・物件費等の状況平均値テキスト"/>
        <xdr:cNvSpPr txBox="1"/>
      </xdr:nvSpPr>
      <xdr:spPr>
        <a:xfrm>
          <a:off x="5041900" y="1402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118470</xdr:rowOff>
    </xdr:from>
    <xdr:to>
      <xdr:col>23</xdr:col>
      <xdr:colOff>184150</xdr:colOff>
      <xdr:row>83</xdr:row>
      <xdr:rowOff>48620</xdr:rowOff>
    </xdr:to>
    <xdr:sp macro="" textlink="">
      <xdr:nvSpPr>
        <xdr:cNvPr id="193" name="フローチャート: 判断 192"/>
        <xdr:cNvSpPr/>
      </xdr:nvSpPr>
      <xdr:spPr>
        <a:xfrm>
          <a:off x="4902200" y="1417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125113</xdr:rowOff>
    </xdr:from>
    <xdr:to>
      <xdr:col>19</xdr:col>
      <xdr:colOff>133350</xdr:colOff>
      <xdr:row>84</xdr:row>
      <xdr:rowOff>153225</xdr:rowOff>
    </xdr:to>
    <xdr:cxnSp macro="">
      <xdr:nvCxnSpPr>
        <xdr:cNvPr id="194" name="直線コネクタ 193"/>
        <xdr:cNvCxnSpPr/>
      </xdr:nvCxnSpPr>
      <xdr:spPr>
        <a:xfrm>
          <a:off x="3225800" y="14526913"/>
          <a:ext cx="889000" cy="2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115252</xdr:rowOff>
    </xdr:from>
    <xdr:to>
      <xdr:col>19</xdr:col>
      <xdr:colOff>184150</xdr:colOff>
      <xdr:row>83</xdr:row>
      <xdr:rowOff>45402</xdr:rowOff>
    </xdr:to>
    <xdr:sp macro="" textlink="">
      <xdr:nvSpPr>
        <xdr:cNvPr id="195" name="フローチャート: 判断 194"/>
        <xdr:cNvSpPr/>
      </xdr:nvSpPr>
      <xdr:spPr>
        <a:xfrm>
          <a:off x="4064000" y="1417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55579</xdr:rowOff>
    </xdr:from>
    <xdr:ext cx="736600" cy="259045"/>
    <xdr:sp macro="" textlink="">
      <xdr:nvSpPr>
        <xdr:cNvPr id="196" name="テキスト ボックス 195"/>
        <xdr:cNvSpPr txBox="1"/>
      </xdr:nvSpPr>
      <xdr:spPr>
        <a:xfrm>
          <a:off x="3733800" y="1394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125113</xdr:rowOff>
    </xdr:from>
    <xdr:to>
      <xdr:col>15</xdr:col>
      <xdr:colOff>82550</xdr:colOff>
      <xdr:row>84</xdr:row>
      <xdr:rowOff>127257</xdr:rowOff>
    </xdr:to>
    <xdr:cxnSp macro="">
      <xdr:nvCxnSpPr>
        <xdr:cNvPr id="197" name="直線コネクタ 196"/>
        <xdr:cNvCxnSpPr/>
      </xdr:nvCxnSpPr>
      <xdr:spPr>
        <a:xfrm flipV="1">
          <a:off x="2336800" y="14526913"/>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69909</xdr:rowOff>
    </xdr:from>
    <xdr:to>
      <xdr:col>15</xdr:col>
      <xdr:colOff>133350</xdr:colOff>
      <xdr:row>84</xdr:row>
      <xdr:rowOff>59</xdr:rowOff>
    </xdr:to>
    <xdr:sp macro="" textlink="">
      <xdr:nvSpPr>
        <xdr:cNvPr id="198" name="フローチャート: 判断 197"/>
        <xdr:cNvSpPr/>
      </xdr:nvSpPr>
      <xdr:spPr>
        <a:xfrm>
          <a:off x="3175000" y="1430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10236</xdr:rowOff>
    </xdr:from>
    <xdr:ext cx="762000" cy="259045"/>
    <xdr:sp macro="" textlink="">
      <xdr:nvSpPr>
        <xdr:cNvPr id="199" name="テキスト ボックス 198"/>
        <xdr:cNvSpPr txBox="1"/>
      </xdr:nvSpPr>
      <xdr:spPr>
        <a:xfrm>
          <a:off x="2844800" y="1406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118611</xdr:rowOff>
    </xdr:from>
    <xdr:to>
      <xdr:col>11</xdr:col>
      <xdr:colOff>31750</xdr:colOff>
      <xdr:row>84</xdr:row>
      <xdr:rowOff>127257</xdr:rowOff>
    </xdr:to>
    <xdr:cxnSp macro="">
      <xdr:nvCxnSpPr>
        <xdr:cNvPr id="200" name="直線コネクタ 199"/>
        <xdr:cNvCxnSpPr/>
      </xdr:nvCxnSpPr>
      <xdr:spPr>
        <a:xfrm>
          <a:off x="1447800" y="14520411"/>
          <a:ext cx="889000" cy="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68340</xdr:rowOff>
    </xdr:from>
    <xdr:to>
      <xdr:col>11</xdr:col>
      <xdr:colOff>82550</xdr:colOff>
      <xdr:row>83</xdr:row>
      <xdr:rowOff>169940</xdr:rowOff>
    </xdr:to>
    <xdr:sp macro="" textlink="">
      <xdr:nvSpPr>
        <xdr:cNvPr id="201" name="フローチャート: 判断 200"/>
        <xdr:cNvSpPr/>
      </xdr:nvSpPr>
      <xdr:spPr>
        <a:xfrm>
          <a:off x="2286000" y="1429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8667</xdr:rowOff>
    </xdr:from>
    <xdr:ext cx="762000" cy="259045"/>
    <xdr:sp macro="" textlink="">
      <xdr:nvSpPr>
        <xdr:cNvPr id="202" name="テキスト ボックス 201"/>
        <xdr:cNvSpPr txBox="1"/>
      </xdr:nvSpPr>
      <xdr:spPr>
        <a:xfrm>
          <a:off x="1955800" y="1406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33190</xdr:rowOff>
    </xdr:from>
    <xdr:to>
      <xdr:col>7</xdr:col>
      <xdr:colOff>31750</xdr:colOff>
      <xdr:row>83</xdr:row>
      <xdr:rowOff>134790</xdr:rowOff>
    </xdr:to>
    <xdr:sp macro="" textlink="">
      <xdr:nvSpPr>
        <xdr:cNvPr id="203" name="フローチャート: 判断 202"/>
        <xdr:cNvSpPr/>
      </xdr:nvSpPr>
      <xdr:spPr>
        <a:xfrm>
          <a:off x="1397000" y="1426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144967</xdr:rowOff>
    </xdr:from>
    <xdr:ext cx="762000" cy="259045"/>
    <xdr:sp macro="" textlink="">
      <xdr:nvSpPr>
        <xdr:cNvPr id="204" name="テキスト ボックス 203"/>
        <xdr:cNvSpPr txBox="1"/>
      </xdr:nvSpPr>
      <xdr:spPr>
        <a:xfrm>
          <a:off x="1066800" y="1403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113108</xdr:rowOff>
    </xdr:from>
    <xdr:to>
      <xdr:col>23</xdr:col>
      <xdr:colOff>184150</xdr:colOff>
      <xdr:row>85</xdr:row>
      <xdr:rowOff>43258</xdr:rowOff>
    </xdr:to>
    <xdr:sp macro="" textlink="">
      <xdr:nvSpPr>
        <xdr:cNvPr id="210" name="楕円 209"/>
        <xdr:cNvSpPr/>
      </xdr:nvSpPr>
      <xdr:spPr>
        <a:xfrm>
          <a:off x="4902200" y="145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85185</xdr:rowOff>
    </xdr:from>
    <xdr:ext cx="762000" cy="259045"/>
    <xdr:sp macro="" textlink="">
      <xdr:nvSpPr>
        <xdr:cNvPr id="211" name="人件費・物件費等の状況該当値テキスト"/>
        <xdr:cNvSpPr txBox="1"/>
      </xdr:nvSpPr>
      <xdr:spPr>
        <a:xfrm>
          <a:off x="5041900" y="1448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102425</xdr:rowOff>
    </xdr:from>
    <xdr:to>
      <xdr:col>19</xdr:col>
      <xdr:colOff>184150</xdr:colOff>
      <xdr:row>85</xdr:row>
      <xdr:rowOff>32575</xdr:rowOff>
    </xdr:to>
    <xdr:sp macro="" textlink="">
      <xdr:nvSpPr>
        <xdr:cNvPr id="212" name="楕円 211"/>
        <xdr:cNvSpPr/>
      </xdr:nvSpPr>
      <xdr:spPr>
        <a:xfrm>
          <a:off x="4064000" y="1450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17352</xdr:rowOff>
    </xdr:from>
    <xdr:ext cx="736600" cy="259045"/>
    <xdr:sp macro="" textlink="">
      <xdr:nvSpPr>
        <xdr:cNvPr id="213" name="テキスト ボックス 212"/>
        <xdr:cNvSpPr txBox="1"/>
      </xdr:nvSpPr>
      <xdr:spPr>
        <a:xfrm>
          <a:off x="3733800" y="1459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74313</xdr:rowOff>
    </xdr:from>
    <xdr:to>
      <xdr:col>15</xdr:col>
      <xdr:colOff>133350</xdr:colOff>
      <xdr:row>85</xdr:row>
      <xdr:rowOff>4463</xdr:rowOff>
    </xdr:to>
    <xdr:sp macro="" textlink="">
      <xdr:nvSpPr>
        <xdr:cNvPr id="214" name="楕円 213"/>
        <xdr:cNvSpPr/>
      </xdr:nvSpPr>
      <xdr:spPr>
        <a:xfrm>
          <a:off x="3175000" y="1447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160690</xdr:rowOff>
    </xdr:from>
    <xdr:ext cx="762000" cy="259045"/>
    <xdr:sp macro="" textlink="">
      <xdr:nvSpPr>
        <xdr:cNvPr id="215" name="テキスト ボックス 214"/>
        <xdr:cNvSpPr txBox="1"/>
      </xdr:nvSpPr>
      <xdr:spPr>
        <a:xfrm>
          <a:off x="2844800" y="1456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76457</xdr:rowOff>
    </xdr:from>
    <xdr:to>
      <xdr:col>11</xdr:col>
      <xdr:colOff>82550</xdr:colOff>
      <xdr:row>85</xdr:row>
      <xdr:rowOff>6607</xdr:rowOff>
    </xdr:to>
    <xdr:sp macro="" textlink="">
      <xdr:nvSpPr>
        <xdr:cNvPr id="216" name="楕円 215"/>
        <xdr:cNvSpPr/>
      </xdr:nvSpPr>
      <xdr:spPr>
        <a:xfrm>
          <a:off x="2286000" y="144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162834</xdr:rowOff>
    </xdr:from>
    <xdr:ext cx="762000" cy="259045"/>
    <xdr:sp macro="" textlink="">
      <xdr:nvSpPr>
        <xdr:cNvPr id="217" name="テキスト ボックス 216"/>
        <xdr:cNvSpPr txBox="1"/>
      </xdr:nvSpPr>
      <xdr:spPr>
        <a:xfrm>
          <a:off x="1955800" y="145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67811</xdr:rowOff>
    </xdr:from>
    <xdr:to>
      <xdr:col>7</xdr:col>
      <xdr:colOff>31750</xdr:colOff>
      <xdr:row>84</xdr:row>
      <xdr:rowOff>169411</xdr:rowOff>
    </xdr:to>
    <xdr:sp macro="" textlink="">
      <xdr:nvSpPr>
        <xdr:cNvPr id="218" name="楕円 217"/>
        <xdr:cNvSpPr/>
      </xdr:nvSpPr>
      <xdr:spPr>
        <a:xfrm>
          <a:off x="1397000" y="14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154188</xdr:rowOff>
    </xdr:from>
    <xdr:ext cx="762000" cy="259045"/>
    <xdr:sp macro="" textlink="">
      <xdr:nvSpPr>
        <xdr:cNvPr id="219" name="テキスト ボックス 218"/>
        <xdr:cNvSpPr txBox="1"/>
      </xdr:nvSpPr>
      <xdr:spPr>
        <a:xfrm>
          <a:off x="1066800" y="1455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歳超職員の昇給停止や勤続年数に応じた昇給上乗せの廃止など，給与水準を抑制する措置を行ったことから，平成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年度をピークにラスパイレス指数は緩やかに低下している。</a:t>
          </a:r>
        </a:p>
        <a:p>
          <a:r>
            <a:rPr kumimoji="1" lang="ja-JP" altLang="en-US" sz="1300">
              <a:latin typeface="ＭＳ Ｐゴシック" panose="020B0600070205080204" pitchFamily="50" charset="-128"/>
              <a:ea typeface="ＭＳ Ｐゴシック" panose="020B0600070205080204" pitchFamily="50" charset="-128"/>
            </a:rPr>
            <a:t>　他の都道府県との比較では，グループ内の平均を上回っていることから，引き続き，国や他団体の状況，民間給与の状況等を踏まえながら，職員給与の適正化を図っていく。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40216</xdr:rowOff>
    </xdr:to>
    <xdr:cxnSp macro="">
      <xdr:nvCxnSpPr>
        <xdr:cNvPr id="246" name="直線コネクタ 245"/>
        <xdr:cNvCxnSpPr/>
      </xdr:nvCxnSpPr>
      <xdr:spPr>
        <a:xfrm flipV="1">
          <a:off x="17018000" y="13921316"/>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47"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48" name="直線コネクタ 247"/>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1" name="直線コネクタ 250"/>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2"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53" name="フローチャート: 判断 252"/>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112184</xdr:rowOff>
    </xdr:to>
    <xdr:cxnSp macro="">
      <xdr:nvCxnSpPr>
        <xdr:cNvPr id="254" name="直線コネクタ 253"/>
        <xdr:cNvCxnSpPr/>
      </xdr:nvCxnSpPr>
      <xdr:spPr>
        <a:xfrm flipV="1">
          <a:off x="15290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162984</xdr:rowOff>
    </xdr:from>
    <xdr:to>
      <xdr:col>77</xdr:col>
      <xdr:colOff>95250</xdr:colOff>
      <xdr:row>84</xdr:row>
      <xdr:rowOff>93134</xdr:rowOff>
    </xdr:to>
    <xdr:sp macro="" textlink="">
      <xdr:nvSpPr>
        <xdr:cNvPr id="255" name="フローチャート: 判断 254"/>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56" name="テキスト ボックス 255"/>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112184</xdr:rowOff>
    </xdr:to>
    <xdr:cxnSp macro="">
      <xdr:nvCxnSpPr>
        <xdr:cNvPr id="257" name="直線コネクタ 256"/>
        <xdr:cNvCxnSpPr/>
      </xdr:nvCxnSpPr>
      <xdr:spPr>
        <a:xfrm>
          <a:off x="14401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59" name="テキスト ボックス 25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85</xdr:row>
      <xdr:rowOff>71966</xdr:rowOff>
    </xdr:to>
    <xdr:cxnSp macro="">
      <xdr:nvCxnSpPr>
        <xdr:cNvPr id="260" name="直線コネクタ 259"/>
        <xdr:cNvCxnSpPr/>
      </xdr:nvCxnSpPr>
      <xdr:spPr>
        <a:xfrm>
          <a:off x="13512800" y="144843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1" name="フローチャート: 判断 260"/>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2" name="テキスト ボックス 261"/>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63" name="フローチャート: 判断 262"/>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64" name="テキスト ボックス 263"/>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0" name="楕円 26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1"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2" name="楕円 271"/>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3" name="テキスト ボックス 272"/>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4" name="楕円 273"/>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5" name="テキスト ボックス 274"/>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76" name="楕円 275"/>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77" name="テキスト ボックス 276"/>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8" name="楕円 277"/>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9" name="テキスト ボックス 278"/>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万人当たりの職員数については，総人口ベースでは全国で少ない方から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番目，政令市を除く人口ベースでは少ない方から３番目となっている。 </a:t>
          </a:r>
        </a:p>
        <a:p>
          <a:r>
            <a:rPr kumimoji="1" lang="ja-JP" altLang="en-US" sz="1300">
              <a:latin typeface="ＭＳ Ｐゴシック" panose="020B0600070205080204" pitchFamily="50" charset="-128"/>
              <a:ea typeface="ＭＳ Ｐゴシック" panose="020B0600070205080204" pitchFamily="50" charset="-128"/>
            </a:rPr>
            <a:t>　今後とも，時代のニーズに柔軟かつ的確に対応できるよう，職員が新たな発想で積極的に挑戦できる体制，スピード感のある事務執行体制，「選択と集中」によるメリハリのある体制の３つの柱を基本とした，組織体制づくりと適正な人員配置を行っていく。 </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163261</xdr:rowOff>
    </xdr:from>
    <xdr:to>
      <xdr:col>81</xdr:col>
      <xdr:colOff>44450</xdr:colOff>
      <xdr:row>67</xdr:row>
      <xdr:rowOff>12667</xdr:rowOff>
    </xdr:to>
    <xdr:cxnSp macro="">
      <xdr:nvCxnSpPr>
        <xdr:cNvPr id="307" name="直線コネクタ 306"/>
        <xdr:cNvCxnSpPr/>
      </xdr:nvCxnSpPr>
      <xdr:spPr>
        <a:xfrm flipV="1">
          <a:off x="17018000" y="9935911"/>
          <a:ext cx="0" cy="1563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156194</xdr:rowOff>
    </xdr:from>
    <xdr:ext cx="762000" cy="259045"/>
    <xdr:sp macro="" textlink="">
      <xdr:nvSpPr>
        <xdr:cNvPr id="308" name="定員管理の状況最小値テキスト"/>
        <xdr:cNvSpPr txBox="1"/>
      </xdr:nvSpPr>
      <xdr:spPr>
        <a:xfrm>
          <a:off x="17106900" y="1147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12667</xdr:rowOff>
    </xdr:from>
    <xdr:to>
      <xdr:col>81</xdr:col>
      <xdr:colOff>133350</xdr:colOff>
      <xdr:row>67</xdr:row>
      <xdr:rowOff>12667</xdr:rowOff>
    </xdr:to>
    <xdr:cxnSp macro="">
      <xdr:nvCxnSpPr>
        <xdr:cNvPr id="309" name="直線コネクタ 308"/>
        <xdr:cNvCxnSpPr/>
      </xdr:nvCxnSpPr>
      <xdr:spPr>
        <a:xfrm>
          <a:off x="16929100" y="1149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78188</xdr:rowOff>
    </xdr:from>
    <xdr:ext cx="762000" cy="259045"/>
    <xdr:sp macro="" textlink="">
      <xdr:nvSpPr>
        <xdr:cNvPr id="310" name="定員管理の状況最大値テキスト"/>
        <xdr:cNvSpPr txBox="1"/>
      </xdr:nvSpPr>
      <xdr:spPr>
        <a:xfrm>
          <a:off x="17106900" y="967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163261</xdr:rowOff>
    </xdr:from>
    <xdr:to>
      <xdr:col>81</xdr:col>
      <xdr:colOff>133350</xdr:colOff>
      <xdr:row>57</xdr:row>
      <xdr:rowOff>163261</xdr:rowOff>
    </xdr:to>
    <xdr:cxnSp macro="">
      <xdr:nvCxnSpPr>
        <xdr:cNvPr id="311" name="直線コネクタ 310"/>
        <xdr:cNvCxnSpPr/>
      </xdr:nvCxnSpPr>
      <xdr:spPr>
        <a:xfrm>
          <a:off x="16929100" y="9935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863</xdr:rowOff>
    </xdr:from>
    <xdr:to>
      <xdr:col>81</xdr:col>
      <xdr:colOff>44450</xdr:colOff>
      <xdr:row>64</xdr:row>
      <xdr:rowOff>43955</xdr:rowOff>
    </xdr:to>
    <xdr:cxnSp macro="">
      <xdr:nvCxnSpPr>
        <xdr:cNvPr id="312" name="直線コネクタ 311"/>
        <xdr:cNvCxnSpPr/>
      </xdr:nvCxnSpPr>
      <xdr:spPr>
        <a:xfrm>
          <a:off x="16179800" y="10973663"/>
          <a:ext cx="8382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58785</xdr:rowOff>
    </xdr:from>
    <xdr:ext cx="762000" cy="259045"/>
    <xdr:sp macro="" textlink="">
      <xdr:nvSpPr>
        <xdr:cNvPr id="313" name="定員管理の状況平均値テキスト"/>
        <xdr:cNvSpPr txBox="1"/>
      </xdr:nvSpPr>
      <xdr:spPr>
        <a:xfrm>
          <a:off x="17106900" y="10345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42258</xdr:rowOff>
    </xdr:from>
    <xdr:to>
      <xdr:col>81</xdr:col>
      <xdr:colOff>95250</xdr:colOff>
      <xdr:row>61</xdr:row>
      <xdr:rowOff>143858</xdr:rowOff>
    </xdr:to>
    <xdr:sp macro="" textlink="">
      <xdr:nvSpPr>
        <xdr:cNvPr id="314" name="フローチャート: 判断 313"/>
        <xdr:cNvSpPr/>
      </xdr:nvSpPr>
      <xdr:spPr>
        <a:xfrm>
          <a:off x="16967200" y="1050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863</xdr:rowOff>
    </xdr:from>
    <xdr:to>
      <xdr:col>77</xdr:col>
      <xdr:colOff>44450</xdr:colOff>
      <xdr:row>64</xdr:row>
      <xdr:rowOff>3034</xdr:rowOff>
    </xdr:to>
    <xdr:cxnSp macro="">
      <xdr:nvCxnSpPr>
        <xdr:cNvPr id="315" name="直線コネクタ 314"/>
        <xdr:cNvCxnSpPr/>
      </xdr:nvCxnSpPr>
      <xdr:spPr>
        <a:xfrm flipV="1">
          <a:off x="15290800" y="10973663"/>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31983</xdr:rowOff>
    </xdr:from>
    <xdr:to>
      <xdr:col>77</xdr:col>
      <xdr:colOff>95250</xdr:colOff>
      <xdr:row>61</xdr:row>
      <xdr:rowOff>133583</xdr:rowOff>
    </xdr:to>
    <xdr:sp macro="" textlink="">
      <xdr:nvSpPr>
        <xdr:cNvPr id="316" name="フローチャート: 判断 315"/>
        <xdr:cNvSpPr/>
      </xdr:nvSpPr>
      <xdr:spPr>
        <a:xfrm>
          <a:off x="16129000" y="1049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143760</xdr:rowOff>
    </xdr:from>
    <xdr:ext cx="736600" cy="259045"/>
    <xdr:sp macro="" textlink="">
      <xdr:nvSpPr>
        <xdr:cNvPr id="317" name="テキスト ボックス 316"/>
        <xdr:cNvSpPr txBox="1"/>
      </xdr:nvSpPr>
      <xdr:spPr>
        <a:xfrm>
          <a:off x="15798800" y="1025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169638</xdr:rowOff>
    </xdr:from>
    <xdr:to>
      <xdr:col>72</xdr:col>
      <xdr:colOff>203200</xdr:colOff>
      <xdr:row>64</xdr:row>
      <xdr:rowOff>3034</xdr:rowOff>
    </xdr:to>
    <xdr:cxnSp macro="">
      <xdr:nvCxnSpPr>
        <xdr:cNvPr id="318" name="直線コネクタ 317"/>
        <xdr:cNvCxnSpPr/>
      </xdr:nvCxnSpPr>
      <xdr:spPr>
        <a:xfrm>
          <a:off x="14401800" y="10970988"/>
          <a:ext cx="8890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1860</xdr:rowOff>
    </xdr:from>
    <xdr:to>
      <xdr:col>73</xdr:col>
      <xdr:colOff>44450</xdr:colOff>
      <xdr:row>61</xdr:row>
      <xdr:rowOff>103460</xdr:rowOff>
    </xdr:to>
    <xdr:sp macro="" textlink="">
      <xdr:nvSpPr>
        <xdr:cNvPr id="319" name="フローチャート: 判断 318"/>
        <xdr:cNvSpPr/>
      </xdr:nvSpPr>
      <xdr:spPr>
        <a:xfrm>
          <a:off x="15240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113637</xdr:rowOff>
    </xdr:from>
    <xdr:ext cx="762000" cy="259045"/>
    <xdr:sp macro="" textlink="">
      <xdr:nvSpPr>
        <xdr:cNvPr id="320" name="テキスト ボックス 319"/>
        <xdr:cNvSpPr txBox="1"/>
      </xdr:nvSpPr>
      <xdr:spPr>
        <a:xfrm>
          <a:off x="14909800" y="1022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168532</xdr:rowOff>
    </xdr:from>
    <xdr:to>
      <xdr:col>68</xdr:col>
      <xdr:colOff>152400</xdr:colOff>
      <xdr:row>63</xdr:row>
      <xdr:rowOff>169638</xdr:rowOff>
    </xdr:to>
    <xdr:cxnSp macro="">
      <xdr:nvCxnSpPr>
        <xdr:cNvPr id="321" name="直線コネクタ 320"/>
        <xdr:cNvCxnSpPr/>
      </xdr:nvCxnSpPr>
      <xdr:spPr>
        <a:xfrm>
          <a:off x="13512800" y="10969882"/>
          <a:ext cx="8890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86128</xdr:rowOff>
    </xdr:from>
    <xdr:to>
      <xdr:col>68</xdr:col>
      <xdr:colOff>203200</xdr:colOff>
      <xdr:row>63</xdr:row>
      <xdr:rowOff>16278</xdr:rowOff>
    </xdr:to>
    <xdr:sp macro="" textlink="">
      <xdr:nvSpPr>
        <xdr:cNvPr id="322" name="フローチャート: 判断 321"/>
        <xdr:cNvSpPr/>
      </xdr:nvSpPr>
      <xdr:spPr>
        <a:xfrm>
          <a:off x="14351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26455</xdr:rowOff>
    </xdr:from>
    <xdr:ext cx="762000" cy="259045"/>
    <xdr:sp macro="" textlink="">
      <xdr:nvSpPr>
        <xdr:cNvPr id="323" name="テキスト ボックス 322"/>
        <xdr:cNvSpPr txBox="1"/>
      </xdr:nvSpPr>
      <xdr:spPr>
        <a:xfrm>
          <a:off x="14020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51843</xdr:rowOff>
    </xdr:from>
    <xdr:to>
      <xdr:col>64</xdr:col>
      <xdr:colOff>152400</xdr:colOff>
      <xdr:row>62</xdr:row>
      <xdr:rowOff>153443</xdr:rowOff>
    </xdr:to>
    <xdr:sp macro="" textlink="">
      <xdr:nvSpPr>
        <xdr:cNvPr id="324" name="フローチャート: 判断 323"/>
        <xdr:cNvSpPr/>
      </xdr:nvSpPr>
      <xdr:spPr>
        <a:xfrm>
          <a:off x="13462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163620</xdr:rowOff>
    </xdr:from>
    <xdr:ext cx="762000" cy="259045"/>
    <xdr:sp macro="" textlink="">
      <xdr:nvSpPr>
        <xdr:cNvPr id="325" name="テキスト ボックス 324"/>
        <xdr:cNvSpPr txBox="1"/>
      </xdr:nvSpPr>
      <xdr:spPr>
        <a:xfrm>
          <a:off x="13131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164605</xdr:rowOff>
    </xdr:from>
    <xdr:to>
      <xdr:col>81</xdr:col>
      <xdr:colOff>95250</xdr:colOff>
      <xdr:row>64</xdr:row>
      <xdr:rowOff>94755</xdr:rowOff>
    </xdr:to>
    <xdr:sp macro="" textlink="">
      <xdr:nvSpPr>
        <xdr:cNvPr id="331" name="楕円 330"/>
        <xdr:cNvSpPr/>
      </xdr:nvSpPr>
      <xdr:spPr>
        <a:xfrm>
          <a:off x="16967200" y="1096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136682</xdr:rowOff>
    </xdr:from>
    <xdr:ext cx="762000" cy="259045"/>
    <xdr:sp macro="" textlink="">
      <xdr:nvSpPr>
        <xdr:cNvPr id="332" name="定員管理の状況該当値テキスト"/>
        <xdr:cNvSpPr txBox="1"/>
      </xdr:nvSpPr>
      <xdr:spPr>
        <a:xfrm>
          <a:off x="17106900" y="10938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121513</xdr:rowOff>
    </xdr:from>
    <xdr:to>
      <xdr:col>77</xdr:col>
      <xdr:colOff>95250</xdr:colOff>
      <xdr:row>64</xdr:row>
      <xdr:rowOff>51663</xdr:rowOff>
    </xdr:to>
    <xdr:sp macro="" textlink="">
      <xdr:nvSpPr>
        <xdr:cNvPr id="333" name="楕円 332"/>
        <xdr:cNvSpPr/>
      </xdr:nvSpPr>
      <xdr:spPr>
        <a:xfrm>
          <a:off x="16129000" y="109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36440</xdr:rowOff>
    </xdr:from>
    <xdr:ext cx="736600" cy="259045"/>
    <xdr:sp macro="" textlink="">
      <xdr:nvSpPr>
        <xdr:cNvPr id="334" name="テキスト ボックス 333"/>
        <xdr:cNvSpPr txBox="1"/>
      </xdr:nvSpPr>
      <xdr:spPr>
        <a:xfrm>
          <a:off x="15798800" y="11009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123684</xdr:rowOff>
    </xdr:from>
    <xdr:to>
      <xdr:col>73</xdr:col>
      <xdr:colOff>44450</xdr:colOff>
      <xdr:row>64</xdr:row>
      <xdr:rowOff>53834</xdr:rowOff>
    </xdr:to>
    <xdr:sp macro="" textlink="">
      <xdr:nvSpPr>
        <xdr:cNvPr id="335" name="楕円 334"/>
        <xdr:cNvSpPr/>
      </xdr:nvSpPr>
      <xdr:spPr>
        <a:xfrm>
          <a:off x="15240000" y="1092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38611</xdr:rowOff>
    </xdr:from>
    <xdr:ext cx="762000" cy="259045"/>
    <xdr:sp macro="" textlink="">
      <xdr:nvSpPr>
        <xdr:cNvPr id="336" name="テキスト ボックス 335"/>
        <xdr:cNvSpPr txBox="1"/>
      </xdr:nvSpPr>
      <xdr:spPr>
        <a:xfrm>
          <a:off x="14909800" y="1101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118838</xdr:rowOff>
    </xdr:from>
    <xdr:to>
      <xdr:col>68</xdr:col>
      <xdr:colOff>203200</xdr:colOff>
      <xdr:row>64</xdr:row>
      <xdr:rowOff>48988</xdr:rowOff>
    </xdr:to>
    <xdr:sp macro="" textlink="">
      <xdr:nvSpPr>
        <xdr:cNvPr id="337" name="楕円 336"/>
        <xdr:cNvSpPr/>
      </xdr:nvSpPr>
      <xdr:spPr>
        <a:xfrm>
          <a:off x="14351000" y="109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33765</xdr:rowOff>
    </xdr:from>
    <xdr:ext cx="762000" cy="259045"/>
    <xdr:sp macro="" textlink="">
      <xdr:nvSpPr>
        <xdr:cNvPr id="338" name="テキスト ボックス 337"/>
        <xdr:cNvSpPr txBox="1"/>
      </xdr:nvSpPr>
      <xdr:spPr>
        <a:xfrm>
          <a:off x="14020800" y="110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117732</xdr:rowOff>
    </xdr:from>
    <xdr:to>
      <xdr:col>64</xdr:col>
      <xdr:colOff>152400</xdr:colOff>
      <xdr:row>64</xdr:row>
      <xdr:rowOff>47882</xdr:rowOff>
    </xdr:to>
    <xdr:sp macro="" textlink="">
      <xdr:nvSpPr>
        <xdr:cNvPr id="339" name="楕円 338"/>
        <xdr:cNvSpPr/>
      </xdr:nvSpPr>
      <xdr:spPr>
        <a:xfrm>
          <a:off x="13462000" y="1091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32659</xdr:rowOff>
    </xdr:from>
    <xdr:ext cx="762000" cy="259045"/>
    <xdr:sp macro="" textlink="">
      <xdr:nvSpPr>
        <xdr:cNvPr id="340" name="テキスト ボックス 339"/>
        <xdr:cNvSpPr txBox="1"/>
      </xdr:nvSpPr>
      <xdr:spPr>
        <a:xfrm>
          <a:off x="13131800" y="11005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　昨年度に続きグループの平均を下回っており，全国で低い方から</a:t>
          </a:r>
          <a:r>
            <a:rPr lang="en-US" altLang="ja-JP" sz="1300">
              <a:solidFill>
                <a:srgbClr val="FF0000"/>
              </a:solidFill>
              <a:effectLst/>
              <a:latin typeface="ＭＳ ゴシック" panose="020B0609070205080204" pitchFamily="49" charset="-128"/>
              <a:ea typeface="ＭＳ ゴシック" panose="020B0609070205080204" pitchFamily="49" charset="-128"/>
              <a:cs typeface="+mn-cs"/>
            </a:rPr>
            <a:t>12</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番目と</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平成</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年度以降，公共投資の重点化に努めてきたことにより比率は改善傾向にある。高利の既発債の償還により利子が減少したことなどから，</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年度は前年度と比較し</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財政健全化目標として当該指標の</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全国中位以下の維持を掲げており，</a:t>
          </a:r>
          <a:r>
            <a:rPr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公共投資に充てる県債の発行額については引き続き適切にコントロールして</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44</xdr:row>
      <xdr:rowOff>96157</xdr:rowOff>
    </xdr:to>
    <xdr:cxnSp macro="">
      <xdr:nvCxnSpPr>
        <xdr:cNvPr id="370" name="直線コネクタ 369"/>
        <xdr:cNvCxnSpPr/>
      </xdr:nvCxnSpPr>
      <xdr:spPr>
        <a:xfrm flipV="1">
          <a:off x="17018000" y="615768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71"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72" name="直線コネクタ 371"/>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73" name="公債費負担の状況最大値テキスト"/>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74" name="直線コネクタ 373"/>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37</xdr:row>
      <xdr:rowOff>158750</xdr:rowOff>
    </xdr:to>
    <xdr:cxnSp macro="">
      <xdr:nvCxnSpPr>
        <xdr:cNvPr id="375" name="直線コネクタ 374"/>
        <xdr:cNvCxnSpPr/>
      </xdr:nvCxnSpPr>
      <xdr:spPr>
        <a:xfrm flipV="1">
          <a:off x="16179800" y="64334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99077</xdr:rowOff>
    </xdr:from>
    <xdr:ext cx="762000" cy="259045"/>
    <xdr:sp macro="" textlink="">
      <xdr:nvSpPr>
        <xdr:cNvPr id="376" name="公債費負担の状況平均値テキスト"/>
        <xdr:cNvSpPr txBox="1"/>
      </xdr:nvSpPr>
      <xdr:spPr>
        <a:xfrm>
          <a:off x="17106900" y="678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77" name="フローチャート: 判断 376"/>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125185</xdr:rowOff>
    </xdr:to>
    <xdr:cxnSp macro="">
      <xdr:nvCxnSpPr>
        <xdr:cNvPr id="378" name="直線コネクタ 377"/>
        <xdr:cNvCxnSpPr/>
      </xdr:nvCxnSpPr>
      <xdr:spPr>
        <a:xfrm flipV="1">
          <a:off x="15290800" y="650240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9" name="フローチャート: 判断 378"/>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0" name="テキスト ボックス 379"/>
        <xdr:cNvSpPr txBox="1"/>
      </xdr:nvSpPr>
      <xdr:spPr>
        <a:xfrm>
          <a:off x="15798800" y="696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125185</xdr:rowOff>
    </xdr:from>
    <xdr:to>
      <xdr:col>72</xdr:col>
      <xdr:colOff>203200</xdr:colOff>
      <xdr:row>39</xdr:row>
      <xdr:rowOff>143328</xdr:rowOff>
    </xdr:to>
    <xdr:cxnSp macro="">
      <xdr:nvCxnSpPr>
        <xdr:cNvPr id="381" name="直線コネクタ 380"/>
        <xdr:cNvCxnSpPr/>
      </xdr:nvCxnSpPr>
      <xdr:spPr>
        <a:xfrm flipV="1">
          <a:off x="14401800" y="6640285"/>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127907</xdr:rowOff>
    </xdr:from>
    <xdr:to>
      <xdr:col>73</xdr:col>
      <xdr:colOff>44450</xdr:colOff>
      <xdr:row>41</xdr:row>
      <xdr:rowOff>58057</xdr:rowOff>
    </xdr:to>
    <xdr:sp macro="" textlink="">
      <xdr:nvSpPr>
        <xdr:cNvPr id="382" name="フローチャート: 判断 381"/>
        <xdr:cNvSpPr/>
      </xdr:nvSpPr>
      <xdr:spPr>
        <a:xfrm>
          <a:off x="15240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42834</xdr:rowOff>
    </xdr:from>
    <xdr:ext cx="762000" cy="259045"/>
    <xdr:sp macro="" textlink="">
      <xdr:nvSpPr>
        <xdr:cNvPr id="383" name="テキスト ボックス 382"/>
        <xdr:cNvSpPr txBox="1"/>
      </xdr:nvSpPr>
      <xdr:spPr>
        <a:xfrm>
          <a:off x="14909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143328</xdr:rowOff>
    </xdr:from>
    <xdr:to>
      <xdr:col>68</xdr:col>
      <xdr:colOff>152400</xdr:colOff>
      <xdr:row>41</xdr:row>
      <xdr:rowOff>7257</xdr:rowOff>
    </xdr:to>
    <xdr:cxnSp macro="">
      <xdr:nvCxnSpPr>
        <xdr:cNvPr id="384" name="直線コネクタ 383"/>
        <xdr:cNvCxnSpPr/>
      </xdr:nvCxnSpPr>
      <xdr:spPr>
        <a:xfrm flipV="1">
          <a:off x="13512800" y="6829878"/>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77107</xdr:rowOff>
    </xdr:from>
    <xdr:to>
      <xdr:col>68</xdr:col>
      <xdr:colOff>203200</xdr:colOff>
      <xdr:row>42</xdr:row>
      <xdr:rowOff>7257</xdr:rowOff>
    </xdr:to>
    <xdr:sp macro="" textlink="">
      <xdr:nvSpPr>
        <xdr:cNvPr id="385" name="フローチャート: 判断 384"/>
        <xdr:cNvSpPr/>
      </xdr:nvSpPr>
      <xdr:spPr>
        <a:xfrm>
          <a:off x="14351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163484</xdr:rowOff>
    </xdr:from>
    <xdr:ext cx="762000" cy="259045"/>
    <xdr:sp macro="" textlink="">
      <xdr:nvSpPr>
        <xdr:cNvPr id="386" name="テキスト ボックス 385"/>
        <xdr:cNvSpPr txBox="1"/>
      </xdr:nvSpPr>
      <xdr:spPr>
        <a:xfrm>
          <a:off x="14020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128815</xdr:rowOff>
    </xdr:from>
    <xdr:to>
      <xdr:col>64</xdr:col>
      <xdr:colOff>152400</xdr:colOff>
      <xdr:row>42</xdr:row>
      <xdr:rowOff>58965</xdr:rowOff>
    </xdr:to>
    <xdr:sp macro="" textlink="">
      <xdr:nvSpPr>
        <xdr:cNvPr id="387" name="フローチャート: 判断 386"/>
        <xdr:cNvSpPr/>
      </xdr:nvSpPr>
      <xdr:spPr>
        <a:xfrm>
          <a:off x="13462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43742</xdr:rowOff>
    </xdr:from>
    <xdr:ext cx="762000" cy="259045"/>
    <xdr:sp macro="" textlink="">
      <xdr:nvSpPr>
        <xdr:cNvPr id="388" name="テキスト ボックス 387"/>
        <xdr:cNvSpPr txBox="1"/>
      </xdr:nvSpPr>
      <xdr:spPr>
        <a:xfrm>
          <a:off x="13131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39007</xdr:rowOff>
    </xdr:from>
    <xdr:to>
      <xdr:col>81</xdr:col>
      <xdr:colOff>95250</xdr:colOff>
      <xdr:row>37</xdr:row>
      <xdr:rowOff>140607</xdr:rowOff>
    </xdr:to>
    <xdr:sp macro="" textlink="">
      <xdr:nvSpPr>
        <xdr:cNvPr id="394" name="楕円 393"/>
        <xdr:cNvSpPr/>
      </xdr:nvSpPr>
      <xdr:spPr>
        <a:xfrm>
          <a:off x="169672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55534</xdr:rowOff>
    </xdr:from>
    <xdr:ext cx="762000" cy="259045"/>
    <xdr:sp macro="" textlink="">
      <xdr:nvSpPr>
        <xdr:cNvPr id="395" name="公債費負担の状況該当値テキスト"/>
        <xdr:cNvSpPr txBox="1"/>
      </xdr:nvSpPr>
      <xdr:spPr>
        <a:xfrm>
          <a:off x="17106900" y="622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396" name="楕円 395"/>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397" name="テキスト ボックス 396"/>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74385</xdr:rowOff>
    </xdr:from>
    <xdr:to>
      <xdr:col>73</xdr:col>
      <xdr:colOff>44450</xdr:colOff>
      <xdr:row>39</xdr:row>
      <xdr:rowOff>4535</xdr:rowOff>
    </xdr:to>
    <xdr:sp macro="" textlink="">
      <xdr:nvSpPr>
        <xdr:cNvPr id="398" name="楕円 397"/>
        <xdr:cNvSpPr/>
      </xdr:nvSpPr>
      <xdr:spPr>
        <a:xfrm>
          <a:off x="15240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14713</xdr:rowOff>
    </xdr:from>
    <xdr:ext cx="762000" cy="259045"/>
    <xdr:sp macro="" textlink="">
      <xdr:nvSpPr>
        <xdr:cNvPr id="399" name="テキスト ボックス 398"/>
        <xdr:cNvSpPr txBox="1"/>
      </xdr:nvSpPr>
      <xdr:spPr>
        <a:xfrm>
          <a:off x="14909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92528</xdr:rowOff>
    </xdr:from>
    <xdr:to>
      <xdr:col>68</xdr:col>
      <xdr:colOff>203200</xdr:colOff>
      <xdr:row>40</xdr:row>
      <xdr:rowOff>22678</xdr:rowOff>
    </xdr:to>
    <xdr:sp macro="" textlink="">
      <xdr:nvSpPr>
        <xdr:cNvPr id="400" name="楕円 399"/>
        <xdr:cNvSpPr/>
      </xdr:nvSpPr>
      <xdr:spPr>
        <a:xfrm>
          <a:off x="14351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32855</xdr:rowOff>
    </xdr:from>
    <xdr:ext cx="762000" cy="259045"/>
    <xdr:sp macro="" textlink="">
      <xdr:nvSpPr>
        <xdr:cNvPr id="401" name="テキスト ボックス 400"/>
        <xdr:cNvSpPr txBox="1"/>
      </xdr:nvSpPr>
      <xdr:spPr>
        <a:xfrm>
          <a:off x="14020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127907</xdr:rowOff>
    </xdr:from>
    <xdr:to>
      <xdr:col>64</xdr:col>
      <xdr:colOff>152400</xdr:colOff>
      <xdr:row>41</xdr:row>
      <xdr:rowOff>58057</xdr:rowOff>
    </xdr:to>
    <xdr:sp macro="" textlink="">
      <xdr:nvSpPr>
        <xdr:cNvPr id="402" name="楕円 401"/>
        <xdr:cNvSpPr/>
      </xdr:nvSpPr>
      <xdr:spPr>
        <a:xfrm>
          <a:off x="13462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68234</xdr:rowOff>
    </xdr:from>
    <xdr:ext cx="762000" cy="259045"/>
    <xdr:sp macro="" textlink="">
      <xdr:nvSpPr>
        <xdr:cNvPr id="403" name="テキスト ボックス 402"/>
        <xdr:cNvSpPr txBox="1"/>
      </xdr:nvSpPr>
      <xdr:spPr>
        <a:xfrm>
          <a:off x="13131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将来負担額から充当可能財源等を差し引いた分子の減（△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億円）等により，前年度と比較し，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分子の減については，一般会計等地方債現在高の減や退職手当支給予定額の減等によるものである。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他の都道府県との比較では，昨年度と同様グループ内及び全国の平均を上回っており，全国でも高い方から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番目となっている。引き続き，保有土地等に係る将来負担額の計画的な解消に取り組み，財政の健全化を推進していく。</a:t>
          </a:r>
        </a:p>
      </xdr:txBody>
    </xdr:sp>
    <xdr:clientData/>
  </xdr:twoCellAnchor>
  <xdr:oneCellAnchor>
    <xdr:from>
      <xdr:col>61</xdr:col>
      <xdr:colOff>6350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7" name="テキスト ボックス 426"/>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48870</xdr:rowOff>
    </xdr:from>
    <xdr:to>
      <xdr:col>81</xdr:col>
      <xdr:colOff>44450</xdr:colOff>
      <xdr:row>21</xdr:row>
      <xdr:rowOff>5029</xdr:rowOff>
    </xdr:to>
    <xdr:cxnSp macro="">
      <xdr:nvCxnSpPr>
        <xdr:cNvPr id="429" name="直線コネクタ 428"/>
        <xdr:cNvCxnSpPr/>
      </xdr:nvCxnSpPr>
      <xdr:spPr>
        <a:xfrm flipV="1">
          <a:off x="17018000" y="2449170"/>
          <a:ext cx="0" cy="1156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148556</xdr:rowOff>
    </xdr:from>
    <xdr:ext cx="762000" cy="259045"/>
    <xdr:sp macro="" textlink="">
      <xdr:nvSpPr>
        <xdr:cNvPr id="430" name="将来負担の状況最小値テキスト"/>
        <xdr:cNvSpPr txBox="1"/>
      </xdr:nvSpPr>
      <xdr:spPr>
        <a:xfrm>
          <a:off x="17106900" y="3577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5029</xdr:rowOff>
    </xdr:from>
    <xdr:to>
      <xdr:col>81</xdr:col>
      <xdr:colOff>133350</xdr:colOff>
      <xdr:row>21</xdr:row>
      <xdr:rowOff>5029</xdr:rowOff>
    </xdr:to>
    <xdr:cxnSp macro="">
      <xdr:nvCxnSpPr>
        <xdr:cNvPr id="431" name="直線コネクタ 430"/>
        <xdr:cNvCxnSpPr/>
      </xdr:nvCxnSpPr>
      <xdr:spPr>
        <a:xfrm>
          <a:off x="16929100" y="36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135247</xdr:rowOff>
    </xdr:from>
    <xdr:ext cx="762000" cy="259045"/>
    <xdr:sp macro="" textlink="">
      <xdr:nvSpPr>
        <xdr:cNvPr id="432" name="将来負担の状況最大値テキスト"/>
        <xdr:cNvSpPr txBox="1"/>
      </xdr:nvSpPr>
      <xdr:spPr>
        <a:xfrm>
          <a:off x="17106900" y="219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48870</xdr:rowOff>
    </xdr:from>
    <xdr:to>
      <xdr:col>81</xdr:col>
      <xdr:colOff>133350</xdr:colOff>
      <xdr:row>14</xdr:row>
      <xdr:rowOff>48870</xdr:rowOff>
    </xdr:to>
    <xdr:cxnSp macro="">
      <xdr:nvCxnSpPr>
        <xdr:cNvPr id="433" name="直線コネクタ 432"/>
        <xdr:cNvCxnSpPr/>
      </xdr:nvCxnSpPr>
      <xdr:spPr>
        <a:xfrm>
          <a:off x="16929100" y="24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51867</xdr:rowOff>
    </xdr:from>
    <xdr:to>
      <xdr:col>81</xdr:col>
      <xdr:colOff>44450</xdr:colOff>
      <xdr:row>17</xdr:row>
      <xdr:rowOff>83236</xdr:rowOff>
    </xdr:to>
    <xdr:cxnSp macro="">
      <xdr:nvCxnSpPr>
        <xdr:cNvPr id="434" name="直線コネクタ 433"/>
        <xdr:cNvCxnSpPr/>
      </xdr:nvCxnSpPr>
      <xdr:spPr>
        <a:xfrm flipV="1">
          <a:off x="16179800" y="2966517"/>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133062</xdr:rowOff>
    </xdr:from>
    <xdr:ext cx="762000" cy="259045"/>
    <xdr:sp macro="" textlink="">
      <xdr:nvSpPr>
        <xdr:cNvPr id="435" name="将来負担の状況平均値テキスト"/>
        <xdr:cNvSpPr txBox="1"/>
      </xdr:nvSpPr>
      <xdr:spPr>
        <a:xfrm>
          <a:off x="17106900" y="2704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116535</xdr:rowOff>
    </xdr:from>
    <xdr:to>
      <xdr:col>81</xdr:col>
      <xdr:colOff>95250</xdr:colOff>
      <xdr:row>17</xdr:row>
      <xdr:rowOff>46685</xdr:rowOff>
    </xdr:to>
    <xdr:sp macro="" textlink="">
      <xdr:nvSpPr>
        <xdr:cNvPr id="436" name="フローチャート: 判断 435"/>
        <xdr:cNvSpPr/>
      </xdr:nvSpPr>
      <xdr:spPr>
        <a:xfrm>
          <a:off x="16967200" y="285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83236</xdr:rowOff>
    </xdr:from>
    <xdr:to>
      <xdr:col>77</xdr:col>
      <xdr:colOff>44450</xdr:colOff>
      <xdr:row>17</xdr:row>
      <xdr:rowOff>120396</xdr:rowOff>
    </xdr:to>
    <xdr:cxnSp macro="">
      <xdr:nvCxnSpPr>
        <xdr:cNvPr id="437" name="直線コネクタ 436"/>
        <xdr:cNvCxnSpPr/>
      </xdr:nvCxnSpPr>
      <xdr:spPr>
        <a:xfrm flipV="1">
          <a:off x="15290800" y="2997886"/>
          <a:ext cx="889000" cy="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130048</xdr:rowOff>
    </xdr:from>
    <xdr:to>
      <xdr:col>77</xdr:col>
      <xdr:colOff>95250</xdr:colOff>
      <xdr:row>17</xdr:row>
      <xdr:rowOff>60198</xdr:rowOff>
    </xdr:to>
    <xdr:sp macro="" textlink="">
      <xdr:nvSpPr>
        <xdr:cNvPr id="438" name="フローチャート: 判断 437"/>
        <xdr:cNvSpPr/>
      </xdr:nvSpPr>
      <xdr:spPr>
        <a:xfrm>
          <a:off x="161290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70375</xdr:rowOff>
    </xdr:from>
    <xdr:ext cx="736600" cy="259045"/>
    <xdr:sp macro="" textlink="">
      <xdr:nvSpPr>
        <xdr:cNvPr id="439" name="テキスト ボックス 438"/>
        <xdr:cNvSpPr txBox="1"/>
      </xdr:nvSpPr>
      <xdr:spPr>
        <a:xfrm>
          <a:off x="15798800" y="264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120396</xdr:rowOff>
    </xdr:from>
    <xdr:to>
      <xdr:col>72</xdr:col>
      <xdr:colOff>203200</xdr:colOff>
      <xdr:row>17</xdr:row>
      <xdr:rowOff>139217</xdr:rowOff>
    </xdr:to>
    <xdr:cxnSp macro="">
      <xdr:nvCxnSpPr>
        <xdr:cNvPr id="440" name="直線コネクタ 439"/>
        <xdr:cNvCxnSpPr/>
      </xdr:nvCxnSpPr>
      <xdr:spPr>
        <a:xfrm flipV="1">
          <a:off x="14401800" y="3035046"/>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121361</xdr:rowOff>
    </xdr:from>
    <xdr:to>
      <xdr:col>73</xdr:col>
      <xdr:colOff>44450</xdr:colOff>
      <xdr:row>17</xdr:row>
      <xdr:rowOff>51511</xdr:rowOff>
    </xdr:to>
    <xdr:sp macro="" textlink="">
      <xdr:nvSpPr>
        <xdr:cNvPr id="441" name="フローチャート: 判断 440"/>
        <xdr:cNvSpPr/>
      </xdr:nvSpPr>
      <xdr:spPr>
        <a:xfrm>
          <a:off x="15240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61688</xdr:rowOff>
    </xdr:from>
    <xdr:ext cx="762000" cy="259045"/>
    <xdr:sp macro="" textlink="">
      <xdr:nvSpPr>
        <xdr:cNvPr id="442" name="テキスト ボックス 441"/>
        <xdr:cNvSpPr txBox="1"/>
      </xdr:nvSpPr>
      <xdr:spPr>
        <a:xfrm>
          <a:off x="14909800" y="2633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139217</xdr:rowOff>
    </xdr:from>
    <xdr:to>
      <xdr:col>68</xdr:col>
      <xdr:colOff>152400</xdr:colOff>
      <xdr:row>18</xdr:row>
      <xdr:rowOff>26645</xdr:rowOff>
    </xdr:to>
    <xdr:cxnSp macro="">
      <xdr:nvCxnSpPr>
        <xdr:cNvPr id="443" name="直線コネクタ 442"/>
        <xdr:cNvCxnSpPr/>
      </xdr:nvCxnSpPr>
      <xdr:spPr>
        <a:xfrm flipV="1">
          <a:off x="13512800" y="3053867"/>
          <a:ext cx="889000" cy="5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121844</xdr:rowOff>
    </xdr:from>
    <xdr:to>
      <xdr:col>68</xdr:col>
      <xdr:colOff>203200</xdr:colOff>
      <xdr:row>17</xdr:row>
      <xdr:rowOff>51994</xdr:rowOff>
    </xdr:to>
    <xdr:sp macro="" textlink="">
      <xdr:nvSpPr>
        <xdr:cNvPr id="444" name="フローチャート: 判断 443"/>
        <xdr:cNvSpPr/>
      </xdr:nvSpPr>
      <xdr:spPr>
        <a:xfrm>
          <a:off x="14351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62171</xdr:rowOff>
    </xdr:from>
    <xdr:ext cx="762000" cy="259045"/>
    <xdr:sp macro="" textlink="">
      <xdr:nvSpPr>
        <xdr:cNvPr id="445" name="テキスト ボックス 444"/>
        <xdr:cNvSpPr txBox="1"/>
      </xdr:nvSpPr>
      <xdr:spPr>
        <a:xfrm>
          <a:off x="14020800" y="263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14580</xdr:rowOff>
    </xdr:from>
    <xdr:to>
      <xdr:col>64</xdr:col>
      <xdr:colOff>152400</xdr:colOff>
      <xdr:row>17</xdr:row>
      <xdr:rowOff>116180</xdr:rowOff>
    </xdr:to>
    <xdr:sp macro="" textlink="">
      <xdr:nvSpPr>
        <xdr:cNvPr id="446" name="フローチャート: 判断 445"/>
        <xdr:cNvSpPr/>
      </xdr:nvSpPr>
      <xdr:spPr>
        <a:xfrm>
          <a:off x="13462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126357</xdr:rowOff>
    </xdr:from>
    <xdr:ext cx="762000" cy="259045"/>
    <xdr:sp macro="" textlink="">
      <xdr:nvSpPr>
        <xdr:cNvPr id="447" name="テキスト ボックス 446"/>
        <xdr:cNvSpPr txBox="1"/>
      </xdr:nvSpPr>
      <xdr:spPr>
        <a:xfrm>
          <a:off x="13131800" y="269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1067</xdr:rowOff>
    </xdr:from>
    <xdr:to>
      <xdr:col>81</xdr:col>
      <xdr:colOff>95250</xdr:colOff>
      <xdr:row>17</xdr:row>
      <xdr:rowOff>102667</xdr:rowOff>
    </xdr:to>
    <xdr:sp macro="" textlink="">
      <xdr:nvSpPr>
        <xdr:cNvPr id="453" name="楕円 452"/>
        <xdr:cNvSpPr/>
      </xdr:nvSpPr>
      <xdr:spPr>
        <a:xfrm>
          <a:off x="16967200" y="29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144594</xdr:rowOff>
    </xdr:from>
    <xdr:ext cx="762000" cy="259045"/>
    <xdr:sp macro="" textlink="">
      <xdr:nvSpPr>
        <xdr:cNvPr id="454" name="将来負担の状況該当値テキスト"/>
        <xdr:cNvSpPr txBox="1"/>
      </xdr:nvSpPr>
      <xdr:spPr>
        <a:xfrm>
          <a:off x="17106900" y="28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32436</xdr:rowOff>
    </xdr:from>
    <xdr:to>
      <xdr:col>77</xdr:col>
      <xdr:colOff>95250</xdr:colOff>
      <xdr:row>17</xdr:row>
      <xdr:rowOff>134036</xdr:rowOff>
    </xdr:to>
    <xdr:sp macro="" textlink="">
      <xdr:nvSpPr>
        <xdr:cNvPr id="455" name="楕円 454"/>
        <xdr:cNvSpPr/>
      </xdr:nvSpPr>
      <xdr:spPr>
        <a:xfrm>
          <a:off x="16129000" y="29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118813</xdr:rowOff>
    </xdr:from>
    <xdr:ext cx="736600" cy="259045"/>
    <xdr:sp macro="" textlink="">
      <xdr:nvSpPr>
        <xdr:cNvPr id="456" name="テキスト ボックス 455"/>
        <xdr:cNvSpPr txBox="1"/>
      </xdr:nvSpPr>
      <xdr:spPr>
        <a:xfrm>
          <a:off x="15798800" y="303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69596</xdr:rowOff>
    </xdr:from>
    <xdr:to>
      <xdr:col>73</xdr:col>
      <xdr:colOff>44450</xdr:colOff>
      <xdr:row>17</xdr:row>
      <xdr:rowOff>171196</xdr:rowOff>
    </xdr:to>
    <xdr:sp macro="" textlink="">
      <xdr:nvSpPr>
        <xdr:cNvPr id="457" name="楕円 456"/>
        <xdr:cNvSpPr/>
      </xdr:nvSpPr>
      <xdr:spPr>
        <a:xfrm>
          <a:off x="15240000" y="298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155973</xdr:rowOff>
    </xdr:from>
    <xdr:ext cx="762000" cy="259045"/>
    <xdr:sp macro="" textlink="">
      <xdr:nvSpPr>
        <xdr:cNvPr id="458" name="テキスト ボックス 457"/>
        <xdr:cNvSpPr txBox="1"/>
      </xdr:nvSpPr>
      <xdr:spPr>
        <a:xfrm>
          <a:off x="14909800" y="30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88417</xdr:rowOff>
    </xdr:from>
    <xdr:to>
      <xdr:col>68</xdr:col>
      <xdr:colOff>203200</xdr:colOff>
      <xdr:row>18</xdr:row>
      <xdr:rowOff>18567</xdr:rowOff>
    </xdr:to>
    <xdr:sp macro="" textlink="">
      <xdr:nvSpPr>
        <xdr:cNvPr id="459" name="楕円 458"/>
        <xdr:cNvSpPr/>
      </xdr:nvSpPr>
      <xdr:spPr>
        <a:xfrm>
          <a:off x="14351000" y="300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3344</xdr:rowOff>
    </xdr:from>
    <xdr:ext cx="762000" cy="259045"/>
    <xdr:sp macro="" textlink="">
      <xdr:nvSpPr>
        <xdr:cNvPr id="460" name="テキスト ボックス 459"/>
        <xdr:cNvSpPr txBox="1"/>
      </xdr:nvSpPr>
      <xdr:spPr>
        <a:xfrm>
          <a:off x="14020800" y="3089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147295</xdr:rowOff>
    </xdr:from>
    <xdr:to>
      <xdr:col>64</xdr:col>
      <xdr:colOff>152400</xdr:colOff>
      <xdr:row>18</xdr:row>
      <xdr:rowOff>77445</xdr:rowOff>
    </xdr:to>
    <xdr:sp macro="" textlink="">
      <xdr:nvSpPr>
        <xdr:cNvPr id="461" name="楕円 460"/>
        <xdr:cNvSpPr/>
      </xdr:nvSpPr>
      <xdr:spPr>
        <a:xfrm>
          <a:off x="13462000" y="306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62222</xdr:rowOff>
    </xdr:from>
    <xdr:ext cx="762000" cy="259045"/>
    <xdr:sp macro="" textlink="">
      <xdr:nvSpPr>
        <xdr:cNvPr id="462" name="テキスト ボックス 461"/>
        <xdr:cNvSpPr txBox="1"/>
      </xdr:nvSpPr>
      <xdr:spPr>
        <a:xfrm>
          <a:off x="13131800" y="314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2,936,184
2,871,183
6,097.33
1,062,741,989
1,035,274,650
6,913,023
638,993,969
2,164,779,532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平成</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30</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年度については，給与改定などにより人件費が増となったが，県税収入の増等により分母の増が大きかったため，昨年度と比較して</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0.6</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ポイント減少している。</a:t>
          </a:r>
        </a:p>
        <a:p>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グループ内の平均を上回っており，全国では高い方から</a:t>
          </a:r>
          <a:r>
            <a:rPr kumimoji="1" lang="en-US" altLang="ja-JP" sz="14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番目となっている。</a:t>
          </a:r>
        </a:p>
        <a:p>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　引き続き，「茨城県総合計画」に基づき職員数の適正化に取り組むとともに，国や他団体の状況等を踏まえた職員給与等の適正な管理を進めていく。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159657</xdr:rowOff>
    </xdr:from>
    <xdr:to>
      <xdr:col>24</xdr:col>
      <xdr:colOff>25400</xdr:colOff>
      <xdr:row>41</xdr:row>
      <xdr:rowOff>4535</xdr:rowOff>
    </xdr:to>
    <xdr:cxnSp macro="">
      <xdr:nvCxnSpPr>
        <xdr:cNvPr id="62" name="直線コネクタ 61"/>
        <xdr:cNvCxnSpPr/>
      </xdr:nvCxnSpPr>
      <xdr:spPr>
        <a:xfrm flipV="1">
          <a:off x="4826000" y="5646057"/>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3"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4" name="直線コネクタ 63"/>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74584</xdr:rowOff>
    </xdr:from>
    <xdr:ext cx="762000" cy="259045"/>
    <xdr:sp macro="" textlink="">
      <xdr:nvSpPr>
        <xdr:cNvPr id="65" name="人件費最大値テキスト"/>
        <xdr:cNvSpPr txBox="1"/>
      </xdr:nvSpPr>
      <xdr:spPr>
        <a:xfrm>
          <a:off x="4914900" y="538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159657</xdr:rowOff>
    </xdr:from>
    <xdr:to>
      <xdr:col>24</xdr:col>
      <xdr:colOff>114300</xdr:colOff>
      <xdr:row>32</xdr:row>
      <xdr:rowOff>159657</xdr:rowOff>
    </xdr:to>
    <xdr:cxnSp macro="">
      <xdr:nvCxnSpPr>
        <xdr:cNvPr id="66" name="直線コネクタ 65"/>
        <xdr:cNvCxnSpPr/>
      </xdr:nvCxnSpPr>
      <xdr:spPr>
        <a:xfrm>
          <a:off x="4737100" y="564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69850</xdr:rowOff>
    </xdr:from>
    <xdr:to>
      <xdr:col>24</xdr:col>
      <xdr:colOff>25400</xdr:colOff>
      <xdr:row>39</xdr:row>
      <xdr:rowOff>167822</xdr:rowOff>
    </xdr:to>
    <xdr:cxnSp macro="">
      <xdr:nvCxnSpPr>
        <xdr:cNvPr id="67" name="直線コネクタ 66"/>
        <xdr:cNvCxnSpPr/>
      </xdr:nvCxnSpPr>
      <xdr:spPr>
        <a:xfrm flipV="1">
          <a:off x="3987800" y="67564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166205</xdr:rowOff>
    </xdr:from>
    <xdr:ext cx="762000" cy="259045"/>
    <xdr:sp macro="" textlink="">
      <xdr:nvSpPr>
        <xdr:cNvPr id="68" name="人件費平均値テキスト"/>
        <xdr:cNvSpPr txBox="1"/>
      </xdr:nvSpPr>
      <xdr:spPr>
        <a:xfrm>
          <a:off x="4914900" y="599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149678</xdr:rowOff>
    </xdr:from>
    <xdr:to>
      <xdr:col>24</xdr:col>
      <xdr:colOff>76200</xdr:colOff>
      <xdr:row>36</xdr:row>
      <xdr:rowOff>79828</xdr:rowOff>
    </xdr:to>
    <xdr:sp macro="" textlink="">
      <xdr:nvSpPr>
        <xdr:cNvPr id="69" name="フローチャート: 判断 68"/>
        <xdr:cNvSpPr/>
      </xdr:nvSpPr>
      <xdr:spPr>
        <a:xfrm>
          <a:off x="47752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167822</xdr:rowOff>
    </xdr:from>
    <xdr:to>
      <xdr:col>19</xdr:col>
      <xdr:colOff>187325</xdr:colOff>
      <xdr:row>40</xdr:row>
      <xdr:rowOff>78015</xdr:rowOff>
    </xdr:to>
    <xdr:cxnSp macro="">
      <xdr:nvCxnSpPr>
        <xdr:cNvPr id="70" name="直線コネクタ 69"/>
        <xdr:cNvCxnSpPr/>
      </xdr:nvCxnSpPr>
      <xdr:spPr>
        <a:xfrm flipV="1">
          <a:off x="3098800" y="68543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1" name="フローチャート: 判断 70"/>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2" name="テキスト ボックス 71"/>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69850</xdr:rowOff>
    </xdr:from>
    <xdr:to>
      <xdr:col>15</xdr:col>
      <xdr:colOff>98425</xdr:colOff>
      <xdr:row>40</xdr:row>
      <xdr:rowOff>78015</xdr:rowOff>
    </xdr:to>
    <xdr:cxnSp macro="">
      <xdr:nvCxnSpPr>
        <xdr:cNvPr id="73" name="直線コネクタ 72"/>
        <xdr:cNvCxnSpPr/>
      </xdr:nvCxnSpPr>
      <xdr:spPr>
        <a:xfrm>
          <a:off x="2209800" y="67564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117022</xdr:rowOff>
    </xdr:from>
    <xdr:to>
      <xdr:col>15</xdr:col>
      <xdr:colOff>149225</xdr:colOff>
      <xdr:row>40</xdr:row>
      <xdr:rowOff>47172</xdr:rowOff>
    </xdr:to>
    <xdr:sp macro="" textlink="">
      <xdr:nvSpPr>
        <xdr:cNvPr id="74" name="フローチャート: 判断 73"/>
        <xdr:cNvSpPr/>
      </xdr:nvSpPr>
      <xdr:spPr>
        <a:xfrm>
          <a:off x="3048000" y="680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57349</xdr:rowOff>
    </xdr:from>
    <xdr:ext cx="762000" cy="259045"/>
    <xdr:sp macro="" textlink="">
      <xdr:nvSpPr>
        <xdr:cNvPr id="75" name="テキスト ボックス 74"/>
        <xdr:cNvSpPr txBox="1"/>
      </xdr:nvSpPr>
      <xdr:spPr>
        <a:xfrm>
          <a:off x="27178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78015</xdr:rowOff>
    </xdr:from>
    <xdr:to>
      <xdr:col>11</xdr:col>
      <xdr:colOff>9525</xdr:colOff>
      <xdr:row>39</xdr:row>
      <xdr:rowOff>69850</xdr:rowOff>
    </xdr:to>
    <xdr:cxnSp macro="">
      <xdr:nvCxnSpPr>
        <xdr:cNvPr id="76" name="直線コネクタ 75"/>
        <xdr:cNvCxnSpPr/>
      </xdr:nvCxnSpPr>
      <xdr:spPr>
        <a:xfrm>
          <a:off x="1320800" y="65931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51707</xdr:rowOff>
    </xdr:from>
    <xdr:to>
      <xdr:col>11</xdr:col>
      <xdr:colOff>60325</xdr:colOff>
      <xdr:row>39</xdr:row>
      <xdr:rowOff>153307</xdr:rowOff>
    </xdr:to>
    <xdr:sp macro="" textlink="">
      <xdr:nvSpPr>
        <xdr:cNvPr id="77" name="フローチャート: 判断 76"/>
        <xdr:cNvSpPr/>
      </xdr:nvSpPr>
      <xdr:spPr>
        <a:xfrm>
          <a:off x="2159000" y="673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78" name="テキスト ボックス 77"/>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79" name="フローチャート: 判断 78"/>
        <xdr:cNvSpPr/>
      </xdr:nvSpPr>
      <xdr:spPr>
        <a:xfrm>
          <a:off x="1270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80" name="テキスト ボックス 79"/>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19050</xdr:rowOff>
    </xdr:from>
    <xdr:to>
      <xdr:col>24</xdr:col>
      <xdr:colOff>76200</xdr:colOff>
      <xdr:row>39</xdr:row>
      <xdr:rowOff>120650</xdr:rowOff>
    </xdr:to>
    <xdr:sp macro="" textlink="">
      <xdr:nvSpPr>
        <xdr:cNvPr id="86" name="楕円 85"/>
        <xdr:cNvSpPr/>
      </xdr:nvSpPr>
      <xdr:spPr>
        <a:xfrm>
          <a:off x="4775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162577</xdr:rowOff>
    </xdr:from>
    <xdr:ext cx="762000" cy="259045"/>
    <xdr:sp macro="" textlink="">
      <xdr:nvSpPr>
        <xdr:cNvPr id="87" name="人件費該当値テキスト"/>
        <xdr:cNvSpPr txBox="1"/>
      </xdr:nvSpPr>
      <xdr:spPr>
        <a:xfrm>
          <a:off x="4914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117022</xdr:rowOff>
    </xdr:from>
    <xdr:to>
      <xdr:col>20</xdr:col>
      <xdr:colOff>38100</xdr:colOff>
      <xdr:row>40</xdr:row>
      <xdr:rowOff>47172</xdr:rowOff>
    </xdr:to>
    <xdr:sp macro="" textlink="">
      <xdr:nvSpPr>
        <xdr:cNvPr id="88" name="楕円 87"/>
        <xdr:cNvSpPr/>
      </xdr:nvSpPr>
      <xdr:spPr>
        <a:xfrm>
          <a:off x="3937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31949</xdr:rowOff>
    </xdr:from>
    <xdr:ext cx="736600" cy="259045"/>
    <xdr:sp macro="" textlink="">
      <xdr:nvSpPr>
        <xdr:cNvPr id="89" name="テキスト ボックス 88"/>
        <xdr:cNvSpPr txBox="1"/>
      </xdr:nvSpPr>
      <xdr:spPr>
        <a:xfrm>
          <a:off x="3606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27215</xdr:rowOff>
    </xdr:from>
    <xdr:to>
      <xdr:col>15</xdr:col>
      <xdr:colOff>149225</xdr:colOff>
      <xdr:row>40</xdr:row>
      <xdr:rowOff>128815</xdr:rowOff>
    </xdr:to>
    <xdr:sp macro="" textlink="">
      <xdr:nvSpPr>
        <xdr:cNvPr id="90" name="楕円 89"/>
        <xdr:cNvSpPr/>
      </xdr:nvSpPr>
      <xdr:spPr>
        <a:xfrm>
          <a:off x="3048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113592</xdr:rowOff>
    </xdr:from>
    <xdr:ext cx="762000" cy="259045"/>
    <xdr:sp macro="" textlink="">
      <xdr:nvSpPr>
        <xdr:cNvPr id="91" name="テキスト ボックス 90"/>
        <xdr:cNvSpPr txBox="1"/>
      </xdr:nvSpPr>
      <xdr:spPr>
        <a:xfrm>
          <a:off x="2717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19050</xdr:rowOff>
    </xdr:from>
    <xdr:to>
      <xdr:col>11</xdr:col>
      <xdr:colOff>60325</xdr:colOff>
      <xdr:row>39</xdr:row>
      <xdr:rowOff>120650</xdr:rowOff>
    </xdr:to>
    <xdr:sp macro="" textlink="">
      <xdr:nvSpPr>
        <xdr:cNvPr id="92" name="楕円 91"/>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130827</xdr:rowOff>
    </xdr:from>
    <xdr:ext cx="762000" cy="259045"/>
    <xdr:sp macro="" textlink="">
      <xdr:nvSpPr>
        <xdr:cNvPr id="93" name="テキスト ボックス 92"/>
        <xdr:cNvSpPr txBox="1"/>
      </xdr:nvSpPr>
      <xdr:spPr>
        <a:xfrm>
          <a:off x="1828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27215</xdr:rowOff>
    </xdr:from>
    <xdr:to>
      <xdr:col>6</xdr:col>
      <xdr:colOff>171450</xdr:colOff>
      <xdr:row>38</xdr:row>
      <xdr:rowOff>128815</xdr:rowOff>
    </xdr:to>
    <xdr:sp macro="" textlink="">
      <xdr:nvSpPr>
        <xdr:cNvPr id="94" name="楕円 93"/>
        <xdr:cNvSpPr/>
      </xdr:nvSpPr>
      <xdr:spPr>
        <a:xfrm>
          <a:off x="1270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138991</xdr:rowOff>
    </xdr:from>
    <xdr:ext cx="762000" cy="259045"/>
    <xdr:sp macro="" textlink="">
      <xdr:nvSpPr>
        <xdr:cNvPr id="95" name="テキスト ボックス 94"/>
        <xdr:cNvSpPr txBox="1"/>
      </xdr:nvSpPr>
      <xdr:spPr>
        <a:xfrm>
          <a:off x="939800" y="6311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　グループ内の平均を上回っており，昨年度と比較して</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0.1</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ポイント増加していることから，事務事業のスクラップアンドビルドなどにより内部管理経費の節減に継続して取り組み，経常的な経費の節減に努めていく。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88900</xdr:rowOff>
    </xdr:to>
    <xdr:cxnSp macro="">
      <xdr:nvCxnSpPr>
        <xdr:cNvPr id="121" name="直線コネクタ 120"/>
        <xdr:cNvCxnSpPr/>
      </xdr:nvCxnSpPr>
      <xdr:spPr>
        <a:xfrm flipV="1">
          <a:off x="16510000" y="245110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60977</xdr:rowOff>
    </xdr:from>
    <xdr:ext cx="762000" cy="259045"/>
    <xdr:sp macro="" textlink="">
      <xdr:nvSpPr>
        <xdr:cNvPr id="122" name="物件費最小値テキスト"/>
        <xdr:cNvSpPr txBox="1"/>
      </xdr:nvSpPr>
      <xdr:spPr>
        <a:xfrm>
          <a:off x="165989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88900</xdr:rowOff>
    </xdr:from>
    <xdr:to>
      <xdr:col>82</xdr:col>
      <xdr:colOff>196850</xdr:colOff>
      <xdr:row>20</xdr:row>
      <xdr:rowOff>88900</xdr:rowOff>
    </xdr:to>
    <xdr:cxnSp macro="">
      <xdr:nvCxnSpPr>
        <xdr:cNvPr id="123" name="直線コネクタ 122"/>
        <xdr:cNvCxnSpPr/>
      </xdr:nvCxnSpPr>
      <xdr:spPr>
        <a:xfrm>
          <a:off x="16421100" y="351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4"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5" name="直線コネクタ 124"/>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88900</xdr:rowOff>
    </xdr:from>
    <xdr:to>
      <xdr:col>82</xdr:col>
      <xdr:colOff>107950</xdr:colOff>
      <xdr:row>18</xdr:row>
      <xdr:rowOff>127000</xdr:rowOff>
    </xdr:to>
    <xdr:cxnSp macro="">
      <xdr:nvCxnSpPr>
        <xdr:cNvPr id="126" name="直線コネクタ 125"/>
        <xdr:cNvCxnSpPr/>
      </xdr:nvCxnSpPr>
      <xdr:spPr>
        <a:xfrm>
          <a:off x="15671800" y="3175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7"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8" name="フローチャート: 判断 127"/>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88900</xdr:rowOff>
    </xdr:to>
    <xdr:cxnSp macro="">
      <xdr:nvCxnSpPr>
        <xdr:cNvPr id="129" name="直線コネクタ 128"/>
        <xdr:cNvCxnSpPr/>
      </xdr:nvCxnSpPr>
      <xdr:spPr>
        <a:xfrm>
          <a:off x="14782800" y="309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0" name="フローチャート: 判断 129"/>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168927</xdr:rowOff>
    </xdr:from>
    <xdr:ext cx="736600" cy="259045"/>
    <xdr:sp macro="" textlink="">
      <xdr:nvSpPr>
        <xdr:cNvPr id="131" name="テキスト ボックス 130"/>
        <xdr:cNvSpPr txBox="1"/>
      </xdr:nvSpPr>
      <xdr:spPr>
        <a:xfrm>
          <a:off x="15290800" y="274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146050</xdr:rowOff>
    </xdr:from>
    <xdr:to>
      <xdr:col>73</xdr:col>
      <xdr:colOff>180975</xdr:colOff>
      <xdr:row>18</xdr:row>
      <xdr:rowOff>12700</xdr:rowOff>
    </xdr:to>
    <xdr:cxnSp macro="">
      <xdr:nvCxnSpPr>
        <xdr:cNvPr id="132" name="直線コネクタ 131"/>
        <xdr:cNvCxnSpPr/>
      </xdr:nvCxnSpPr>
      <xdr:spPr>
        <a:xfrm>
          <a:off x="13893800" y="306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3" name="フローチャート: 判断 132"/>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4" name="テキスト ボックス 133"/>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146050</xdr:rowOff>
    </xdr:to>
    <xdr:cxnSp macro="">
      <xdr:nvCxnSpPr>
        <xdr:cNvPr id="135" name="直線コネクタ 134"/>
        <xdr:cNvCxnSpPr/>
      </xdr:nvCxnSpPr>
      <xdr:spPr>
        <a:xfrm>
          <a:off x="13004800" y="302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6" name="フローチャート: 判断 135"/>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7" name="テキスト ボックス 13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8" name="フローチャート: 判断 137"/>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9" name="テキスト ボックス 138"/>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5" name="楕円 144"/>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6"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38100</xdr:rowOff>
    </xdr:from>
    <xdr:to>
      <xdr:col>78</xdr:col>
      <xdr:colOff>120650</xdr:colOff>
      <xdr:row>18</xdr:row>
      <xdr:rowOff>139700</xdr:rowOff>
    </xdr:to>
    <xdr:sp macro="" textlink="">
      <xdr:nvSpPr>
        <xdr:cNvPr id="147" name="楕円 146"/>
        <xdr:cNvSpPr/>
      </xdr:nvSpPr>
      <xdr:spPr>
        <a:xfrm>
          <a:off x="15621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124477</xdr:rowOff>
    </xdr:from>
    <xdr:ext cx="736600" cy="259045"/>
    <xdr:sp macro="" textlink="">
      <xdr:nvSpPr>
        <xdr:cNvPr id="148" name="テキスト ボックス 147"/>
        <xdr:cNvSpPr txBox="1"/>
      </xdr:nvSpPr>
      <xdr:spPr>
        <a:xfrm>
          <a:off x="15290800" y="321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133350</xdr:rowOff>
    </xdr:from>
    <xdr:to>
      <xdr:col>74</xdr:col>
      <xdr:colOff>31750</xdr:colOff>
      <xdr:row>18</xdr:row>
      <xdr:rowOff>63500</xdr:rowOff>
    </xdr:to>
    <xdr:sp macro="" textlink="">
      <xdr:nvSpPr>
        <xdr:cNvPr id="149" name="楕円 148"/>
        <xdr:cNvSpPr/>
      </xdr:nvSpPr>
      <xdr:spPr>
        <a:xfrm>
          <a:off x="14732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48277</xdr:rowOff>
    </xdr:from>
    <xdr:ext cx="762000" cy="259045"/>
    <xdr:sp macro="" textlink="">
      <xdr:nvSpPr>
        <xdr:cNvPr id="150" name="テキスト ボックス 149"/>
        <xdr:cNvSpPr txBox="1"/>
      </xdr:nvSpPr>
      <xdr:spPr>
        <a:xfrm>
          <a:off x="14401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1" name="楕円 150"/>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2" name="テキスト ボックス 151"/>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3" name="楕円 152"/>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4" name="テキスト ボックス 153"/>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割合は</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横ばいとなっている。</a:t>
          </a:r>
        </a:p>
        <a:p>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　グループ内の平均を下回っており、全国では、低い方から</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19</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番目となっている。</a:t>
          </a:r>
        </a:p>
        <a:p>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　引き続き，扶助費の適切な執行に努めていく。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8" name="テキスト ボックス 167"/>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70" name="テキスト ボックス 169"/>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2" name="テキスト ボックス 171"/>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4" name="テキスト ボックス 173"/>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6" name="テキスト ボックス 175"/>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31750</xdr:rowOff>
    </xdr:to>
    <xdr:cxnSp macro="">
      <xdr:nvCxnSpPr>
        <xdr:cNvPr id="180" name="直線コネクタ 179"/>
        <xdr:cNvCxnSpPr/>
      </xdr:nvCxnSpPr>
      <xdr:spPr>
        <a:xfrm flipV="1">
          <a:off x="4826000" y="9118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1"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2" name="直線コネクタ 181"/>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88900</xdr:rowOff>
    </xdr:to>
    <xdr:cxnSp macro="">
      <xdr:nvCxnSpPr>
        <xdr:cNvPr id="185" name="直線コネクタ 184"/>
        <xdr:cNvCxnSpPr/>
      </xdr:nvCxnSpPr>
      <xdr:spPr>
        <a:xfrm>
          <a:off x="3987800" y="934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48277</xdr:rowOff>
    </xdr:from>
    <xdr:ext cx="762000" cy="259045"/>
    <xdr:sp macro="" textlink="">
      <xdr:nvSpPr>
        <xdr:cNvPr id="186" name="扶助費平均値テキスト"/>
        <xdr:cNvSpPr txBox="1"/>
      </xdr:nvSpPr>
      <xdr:spPr>
        <a:xfrm>
          <a:off x="4914900" y="930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87" name="フローチャート: 判断 186"/>
        <xdr:cNvSpPr/>
      </xdr:nvSpPr>
      <xdr:spPr>
        <a:xfrm>
          <a:off x="47752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88900</xdr:rowOff>
    </xdr:from>
    <xdr:to>
      <xdr:col>19</xdr:col>
      <xdr:colOff>187325</xdr:colOff>
      <xdr:row>54</xdr:row>
      <xdr:rowOff>88900</xdr:rowOff>
    </xdr:to>
    <xdr:cxnSp macro="">
      <xdr:nvCxnSpPr>
        <xdr:cNvPr id="188" name="直線コネクタ 187"/>
        <xdr:cNvCxnSpPr/>
      </xdr:nvCxnSpPr>
      <xdr:spPr>
        <a:xfrm>
          <a:off x="3098800" y="934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114300</xdr:rowOff>
    </xdr:from>
    <xdr:to>
      <xdr:col>20</xdr:col>
      <xdr:colOff>38100</xdr:colOff>
      <xdr:row>55</xdr:row>
      <xdr:rowOff>44450</xdr:rowOff>
    </xdr:to>
    <xdr:sp macro="" textlink="">
      <xdr:nvSpPr>
        <xdr:cNvPr id="189" name="フローチャート: 判断 188"/>
        <xdr:cNvSpPr/>
      </xdr:nvSpPr>
      <xdr:spPr>
        <a:xfrm>
          <a:off x="3937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0" name="テキスト ボックス 189"/>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91" name="直線コネクタ 190"/>
        <xdr:cNvCxnSpPr/>
      </xdr:nvCxnSpPr>
      <xdr:spPr>
        <a:xfrm>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76200</xdr:rowOff>
    </xdr:from>
    <xdr:to>
      <xdr:col>15</xdr:col>
      <xdr:colOff>149225</xdr:colOff>
      <xdr:row>55</xdr:row>
      <xdr:rowOff>6350</xdr:rowOff>
    </xdr:to>
    <xdr:sp macro="" textlink="">
      <xdr:nvSpPr>
        <xdr:cNvPr id="192" name="フローチャート: 判断 191"/>
        <xdr:cNvSpPr/>
      </xdr:nvSpPr>
      <xdr:spPr>
        <a:xfrm>
          <a:off x="3048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3" name="テキスト ボックス 192"/>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50800</xdr:rowOff>
    </xdr:to>
    <xdr:cxnSp macro="">
      <xdr:nvCxnSpPr>
        <xdr:cNvPr id="194" name="直線コネクタ 193"/>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38100</xdr:rowOff>
    </xdr:from>
    <xdr:to>
      <xdr:col>11</xdr:col>
      <xdr:colOff>60325</xdr:colOff>
      <xdr:row>54</xdr:row>
      <xdr:rowOff>139700</xdr:rowOff>
    </xdr:to>
    <xdr:sp macro="" textlink="">
      <xdr:nvSpPr>
        <xdr:cNvPr id="195" name="フローチャート: 判断 194"/>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196" name="テキスト ボックス 195"/>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7" name="フローチャート: 判断 196"/>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198" name="テキスト ボックス 197"/>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4" name="楕円 203"/>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5"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6" name="楕円 205"/>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7" name="テキスト ボックス 206"/>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38100</xdr:rowOff>
    </xdr:from>
    <xdr:to>
      <xdr:col>15</xdr:col>
      <xdr:colOff>149225</xdr:colOff>
      <xdr:row>54</xdr:row>
      <xdr:rowOff>139700</xdr:rowOff>
    </xdr:to>
    <xdr:sp macro="" textlink="">
      <xdr:nvSpPr>
        <xdr:cNvPr id="208" name="楕円 207"/>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149877</xdr:rowOff>
    </xdr:from>
    <xdr:ext cx="762000" cy="259045"/>
    <xdr:sp macro="" textlink="">
      <xdr:nvSpPr>
        <xdr:cNvPr id="209" name="テキスト ボックス 208"/>
        <xdr:cNvSpPr txBox="1"/>
      </xdr:nvSpPr>
      <xdr:spPr>
        <a:xfrm>
          <a:off x="2717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0" name="楕円 209"/>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1" name="テキスト ボックス 210"/>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2" name="楕円 211"/>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3" name="テキスト ボックス 212"/>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　平成</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30</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年度については，国民健康保険事業の制度改正に伴う，国民健康保険特別会計への繰出金の増等により，昨年度と比較して</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2.5</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ポイント増加している。</a:t>
          </a:r>
        </a:p>
        <a:p>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　グループ内の平均を上回っており，全国では，高い方から</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20</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番目となっている。</a:t>
          </a:r>
        </a:p>
        <a:p>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　引き続き，効率的・計画的な維持管理・更新等を</a:t>
          </a:r>
          <a:r>
            <a:rPr kumimoji="1" lang="ja-JP" altLang="en-US" sz="1300">
              <a:latin typeface="ＭＳ ゴシック" panose="020B0609070205080204" pitchFamily="49" charset="-128"/>
              <a:ea typeface="ＭＳ ゴシック" panose="020B0609070205080204" pitchFamily="49" charset="-128"/>
            </a:rPr>
            <a:t>推進していく。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6" name="直線コネクタ 22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58255</xdr:rowOff>
    </xdr:from>
    <xdr:ext cx="762000" cy="259045"/>
    <xdr:sp macro="" textlink="">
      <xdr:nvSpPr>
        <xdr:cNvPr id="227" name="テキスト ボックス 226"/>
        <xdr:cNvSpPr txBox="1"/>
      </xdr:nvSpPr>
      <xdr:spPr>
        <a:xfrm>
          <a:off x="116840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8" name="直線コネクタ 22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59</xdr:row>
      <xdr:rowOff>74584</xdr:rowOff>
    </xdr:from>
    <xdr:ext cx="762000" cy="259045"/>
    <xdr:sp macro="" textlink="">
      <xdr:nvSpPr>
        <xdr:cNvPr id="229" name="テキスト ボックス 228"/>
        <xdr:cNvSpPr txBox="1"/>
      </xdr:nvSpPr>
      <xdr:spPr>
        <a:xfrm>
          <a:off x="116840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0" name="直線コネクタ 22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90912</xdr:rowOff>
    </xdr:from>
    <xdr:ext cx="762000" cy="259045"/>
    <xdr:sp macro="" textlink="">
      <xdr:nvSpPr>
        <xdr:cNvPr id="231" name="テキスト ボックス 230"/>
        <xdr:cNvSpPr txBox="1"/>
      </xdr:nvSpPr>
      <xdr:spPr>
        <a:xfrm>
          <a:off x="11684000" y="986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2" name="直線コネクタ 23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107242</xdr:rowOff>
    </xdr:from>
    <xdr:ext cx="762000" cy="259045"/>
    <xdr:sp macro="" textlink="">
      <xdr:nvSpPr>
        <xdr:cNvPr id="233" name="テキスト ボックス 232"/>
        <xdr:cNvSpPr txBox="1"/>
      </xdr:nvSpPr>
      <xdr:spPr>
        <a:xfrm>
          <a:off x="11684000" y="953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4" name="直線コネクタ 23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53</xdr:row>
      <xdr:rowOff>123570</xdr:rowOff>
    </xdr:from>
    <xdr:ext cx="762000" cy="259045"/>
    <xdr:sp macro="" textlink="">
      <xdr:nvSpPr>
        <xdr:cNvPr id="235" name="テキスト ボックス 234"/>
        <xdr:cNvSpPr txBox="1"/>
      </xdr:nvSpPr>
      <xdr:spPr>
        <a:xfrm>
          <a:off x="11684000" y="921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6" name="直線コネクタ 23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51</xdr:row>
      <xdr:rowOff>139899</xdr:rowOff>
    </xdr:from>
    <xdr:ext cx="762000" cy="259045"/>
    <xdr:sp macro="" textlink="">
      <xdr:nvSpPr>
        <xdr:cNvPr id="237" name="テキスト ボックス 236"/>
        <xdr:cNvSpPr txBox="1"/>
      </xdr:nvSpPr>
      <xdr:spPr>
        <a:xfrm>
          <a:off x="116840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57</xdr:row>
      <xdr:rowOff>37193</xdr:rowOff>
    </xdr:from>
    <xdr:to>
      <xdr:col>82</xdr:col>
      <xdr:colOff>107950</xdr:colOff>
      <xdr:row>62</xdr:row>
      <xdr:rowOff>29028</xdr:rowOff>
    </xdr:to>
    <xdr:cxnSp macro="">
      <xdr:nvCxnSpPr>
        <xdr:cNvPr id="240" name="直線コネクタ 239"/>
        <xdr:cNvCxnSpPr/>
      </xdr:nvCxnSpPr>
      <xdr:spPr>
        <a:xfrm flipV="1">
          <a:off x="16510000" y="9809843"/>
          <a:ext cx="0" cy="849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1"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2" name="直線コネクタ 241"/>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123570</xdr:rowOff>
    </xdr:from>
    <xdr:ext cx="762000" cy="259045"/>
    <xdr:sp macro="" textlink="">
      <xdr:nvSpPr>
        <xdr:cNvPr id="243" name="その他最大値テキスト"/>
        <xdr:cNvSpPr txBox="1"/>
      </xdr:nvSpPr>
      <xdr:spPr>
        <a:xfrm>
          <a:off x="16598900" y="955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57</xdr:row>
      <xdr:rowOff>37193</xdr:rowOff>
    </xdr:from>
    <xdr:to>
      <xdr:col>82</xdr:col>
      <xdr:colOff>196850</xdr:colOff>
      <xdr:row>57</xdr:row>
      <xdr:rowOff>37193</xdr:rowOff>
    </xdr:to>
    <xdr:cxnSp macro="">
      <xdr:nvCxnSpPr>
        <xdr:cNvPr id="244" name="直線コネクタ 243"/>
        <xdr:cNvCxnSpPr/>
      </xdr:nvCxnSpPr>
      <xdr:spPr>
        <a:xfrm>
          <a:off x="16421100" y="9809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20865</xdr:rowOff>
    </xdr:from>
    <xdr:to>
      <xdr:col>82</xdr:col>
      <xdr:colOff>107950</xdr:colOff>
      <xdr:row>59</xdr:row>
      <xdr:rowOff>151493</xdr:rowOff>
    </xdr:to>
    <xdr:cxnSp macro="">
      <xdr:nvCxnSpPr>
        <xdr:cNvPr id="245" name="直線コネクタ 244"/>
        <xdr:cNvCxnSpPr/>
      </xdr:nvCxnSpPr>
      <xdr:spPr>
        <a:xfrm>
          <a:off x="15671800" y="9450615"/>
          <a:ext cx="838200" cy="8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84562</xdr:rowOff>
    </xdr:from>
    <xdr:ext cx="762000" cy="259045"/>
    <xdr:sp macro="" textlink="">
      <xdr:nvSpPr>
        <xdr:cNvPr id="246" name="その他平均値テキスト"/>
        <xdr:cNvSpPr txBox="1"/>
      </xdr:nvSpPr>
      <xdr:spPr>
        <a:xfrm>
          <a:off x="16598900" y="10028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47" name="フローチャート: 判断 246"/>
        <xdr:cNvSpPr/>
      </xdr:nvSpPr>
      <xdr:spPr>
        <a:xfrm>
          <a:off x="164592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20865</xdr:rowOff>
    </xdr:to>
    <xdr:cxnSp macro="">
      <xdr:nvCxnSpPr>
        <xdr:cNvPr id="248" name="直線コネクタ 247"/>
        <xdr:cNvCxnSpPr/>
      </xdr:nvCxnSpPr>
      <xdr:spPr>
        <a:xfrm>
          <a:off x="14782800" y="93853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10885</xdr:rowOff>
    </xdr:from>
    <xdr:to>
      <xdr:col>78</xdr:col>
      <xdr:colOff>120650</xdr:colOff>
      <xdr:row>54</xdr:row>
      <xdr:rowOff>112485</xdr:rowOff>
    </xdr:to>
    <xdr:sp macro="" textlink="">
      <xdr:nvSpPr>
        <xdr:cNvPr id="249" name="フローチャート: 判断 248"/>
        <xdr:cNvSpPr/>
      </xdr:nvSpPr>
      <xdr:spPr>
        <a:xfrm>
          <a:off x="15621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122662</xdr:rowOff>
    </xdr:from>
    <xdr:ext cx="736600" cy="259045"/>
    <xdr:sp macro="" textlink="">
      <xdr:nvSpPr>
        <xdr:cNvPr id="250" name="テキスト ボックス 249"/>
        <xdr:cNvSpPr txBox="1"/>
      </xdr:nvSpPr>
      <xdr:spPr>
        <a:xfrm>
          <a:off x="15290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127000</xdr:rowOff>
    </xdr:to>
    <xdr:cxnSp macro="">
      <xdr:nvCxnSpPr>
        <xdr:cNvPr id="251" name="直線コネクタ 250"/>
        <xdr:cNvCxnSpPr/>
      </xdr:nvCxnSpPr>
      <xdr:spPr>
        <a:xfrm>
          <a:off x="13893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53</xdr:row>
      <xdr:rowOff>149678</xdr:rowOff>
    </xdr:from>
    <xdr:to>
      <xdr:col>74</xdr:col>
      <xdr:colOff>31750</xdr:colOff>
      <xdr:row>54</xdr:row>
      <xdr:rowOff>79828</xdr:rowOff>
    </xdr:to>
    <xdr:sp macro="" textlink="">
      <xdr:nvSpPr>
        <xdr:cNvPr id="252" name="フローチャート: 判断 251"/>
        <xdr:cNvSpPr/>
      </xdr:nvSpPr>
      <xdr:spPr>
        <a:xfrm>
          <a:off x="14732000" y="923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90005</xdr:rowOff>
    </xdr:from>
    <xdr:ext cx="762000" cy="259045"/>
    <xdr:sp macro="" textlink="">
      <xdr:nvSpPr>
        <xdr:cNvPr id="253" name="テキスト ボックス 252"/>
        <xdr:cNvSpPr txBox="1"/>
      </xdr:nvSpPr>
      <xdr:spPr>
        <a:xfrm>
          <a:off x="14401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94343</xdr:rowOff>
    </xdr:from>
    <xdr:to>
      <xdr:col>69</xdr:col>
      <xdr:colOff>92075</xdr:colOff>
      <xdr:row>54</xdr:row>
      <xdr:rowOff>127000</xdr:rowOff>
    </xdr:to>
    <xdr:cxnSp macro="">
      <xdr:nvCxnSpPr>
        <xdr:cNvPr id="254" name="直線コネクタ 253"/>
        <xdr:cNvCxnSpPr/>
      </xdr:nvCxnSpPr>
      <xdr:spPr>
        <a:xfrm>
          <a:off x="13004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10885</xdr:rowOff>
    </xdr:from>
    <xdr:to>
      <xdr:col>69</xdr:col>
      <xdr:colOff>142875</xdr:colOff>
      <xdr:row>54</xdr:row>
      <xdr:rowOff>112485</xdr:rowOff>
    </xdr:to>
    <xdr:sp macro="" textlink="">
      <xdr:nvSpPr>
        <xdr:cNvPr id="255" name="フローチャート: 判断 254"/>
        <xdr:cNvSpPr/>
      </xdr:nvSpPr>
      <xdr:spPr>
        <a:xfrm>
          <a:off x="13843000" y="926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56" name="テキスト ボックス 255"/>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84365</xdr:rowOff>
    </xdr:from>
    <xdr:to>
      <xdr:col>65</xdr:col>
      <xdr:colOff>53975</xdr:colOff>
      <xdr:row>54</xdr:row>
      <xdr:rowOff>14515</xdr:rowOff>
    </xdr:to>
    <xdr:sp macro="" textlink="">
      <xdr:nvSpPr>
        <xdr:cNvPr id="257" name="フローチャート: 判断 256"/>
        <xdr:cNvSpPr/>
      </xdr:nvSpPr>
      <xdr:spPr>
        <a:xfrm>
          <a:off x="12954000" y="91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24692</xdr:rowOff>
    </xdr:from>
    <xdr:ext cx="762000" cy="259045"/>
    <xdr:sp macro="" textlink="">
      <xdr:nvSpPr>
        <xdr:cNvPr id="258" name="テキスト ボックス 257"/>
        <xdr:cNvSpPr txBox="1"/>
      </xdr:nvSpPr>
      <xdr:spPr>
        <a:xfrm>
          <a:off x="12623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100693</xdr:rowOff>
    </xdr:from>
    <xdr:to>
      <xdr:col>82</xdr:col>
      <xdr:colOff>158750</xdr:colOff>
      <xdr:row>60</xdr:row>
      <xdr:rowOff>30843</xdr:rowOff>
    </xdr:to>
    <xdr:sp macro="" textlink="">
      <xdr:nvSpPr>
        <xdr:cNvPr id="264" name="楕円 263"/>
        <xdr:cNvSpPr/>
      </xdr:nvSpPr>
      <xdr:spPr>
        <a:xfrm>
          <a:off x="164592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72770</xdr:rowOff>
    </xdr:from>
    <xdr:ext cx="762000" cy="259045"/>
    <xdr:sp macro="" textlink="">
      <xdr:nvSpPr>
        <xdr:cNvPr id="265" name="その他該当値テキスト"/>
        <xdr:cNvSpPr txBox="1"/>
      </xdr:nvSpPr>
      <xdr:spPr>
        <a:xfrm>
          <a:off x="1659890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141515</xdr:rowOff>
    </xdr:from>
    <xdr:to>
      <xdr:col>78</xdr:col>
      <xdr:colOff>120650</xdr:colOff>
      <xdr:row>55</xdr:row>
      <xdr:rowOff>71665</xdr:rowOff>
    </xdr:to>
    <xdr:sp macro="" textlink="">
      <xdr:nvSpPr>
        <xdr:cNvPr id="266" name="楕円 265"/>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56442</xdr:rowOff>
    </xdr:from>
    <xdr:ext cx="736600" cy="259045"/>
    <xdr:sp macro="" textlink="">
      <xdr:nvSpPr>
        <xdr:cNvPr id="267" name="テキスト ボックス 266"/>
        <xdr:cNvSpPr txBox="1"/>
      </xdr:nvSpPr>
      <xdr:spPr>
        <a:xfrm>
          <a:off x="15290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8" name="楕円 267"/>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162577</xdr:rowOff>
    </xdr:from>
    <xdr:ext cx="762000" cy="259045"/>
    <xdr:sp macro="" textlink="">
      <xdr:nvSpPr>
        <xdr:cNvPr id="269" name="テキスト ボックス 268"/>
        <xdr:cNvSpPr txBox="1"/>
      </xdr:nvSpPr>
      <xdr:spPr>
        <a:xfrm>
          <a:off x="14401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76200</xdr:rowOff>
    </xdr:from>
    <xdr:to>
      <xdr:col>69</xdr:col>
      <xdr:colOff>142875</xdr:colOff>
      <xdr:row>55</xdr:row>
      <xdr:rowOff>6350</xdr:rowOff>
    </xdr:to>
    <xdr:sp macro="" textlink="">
      <xdr:nvSpPr>
        <xdr:cNvPr id="270" name="楕円 269"/>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162577</xdr:rowOff>
    </xdr:from>
    <xdr:ext cx="762000" cy="259045"/>
    <xdr:sp macro="" textlink="">
      <xdr:nvSpPr>
        <xdr:cNvPr id="271" name="テキスト ボックス 270"/>
        <xdr:cNvSpPr txBox="1"/>
      </xdr:nvSpPr>
      <xdr:spPr>
        <a:xfrm>
          <a:off x="13512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43543</xdr:rowOff>
    </xdr:from>
    <xdr:to>
      <xdr:col>65</xdr:col>
      <xdr:colOff>53975</xdr:colOff>
      <xdr:row>54</xdr:row>
      <xdr:rowOff>145143</xdr:rowOff>
    </xdr:to>
    <xdr:sp macro="" textlink="">
      <xdr:nvSpPr>
        <xdr:cNvPr id="272" name="楕円 271"/>
        <xdr:cNvSpPr/>
      </xdr:nvSpPr>
      <xdr:spPr>
        <a:xfrm>
          <a:off x="12954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129920</xdr:rowOff>
    </xdr:from>
    <xdr:ext cx="762000" cy="259045"/>
    <xdr:sp macro="" textlink="">
      <xdr:nvSpPr>
        <xdr:cNvPr id="273" name="テキスト ボックス 272"/>
        <xdr:cNvSpPr txBox="1"/>
      </xdr:nvSpPr>
      <xdr:spPr>
        <a:xfrm>
          <a:off x="12623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7" name="正方形/長方形 27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8" name="正方形/長方形 27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80" name="正方形/長方形 27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2" name="テキスト ボックス 28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　平成</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30</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年度については，国民健康保険事業の制度改正に伴う，市町村への国民健康保険都道府県調整交付金の減等により，前年度と比較して</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2.3</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ポイント減少している。</a:t>
          </a:r>
        </a:p>
        <a:p>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　グループ内の平均は下回っており，引き続き，補助対象や補助率などの見直しを行うなど補助金の適正化を推進して</a:t>
          </a:r>
          <a:r>
            <a:rPr kumimoji="1" lang="ja-JP" altLang="en-US" sz="1300">
              <a:latin typeface="ＭＳ ゴシック" panose="020B0609070205080204" pitchFamily="49" charset="-128"/>
              <a:ea typeface="ＭＳ ゴシック" panose="020B0609070205080204" pitchFamily="49" charset="-128"/>
            </a:rPr>
            <a:t>いく。</a:t>
          </a:r>
        </a:p>
      </xdr:txBody>
    </xdr:sp>
    <xdr:clientData/>
  </xdr:twoCellAnchor>
  <xdr:oneCellAnchor>
    <xdr:from>
      <xdr:col>62</xdr:col>
      <xdr:colOff>6350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5" name="テキスト ボックス 28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6" name="直線コネクタ 28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7" name="テキスト ボックス 286"/>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8" name="直線コネクタ 28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9" name="テキスト ボックス 288"/>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0" name="直線コネクタ 28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91" name="テキスト ボックス 290"/>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2" name="直線コネクタ 29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93" name="テキスト ボックス 292"/>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4" name="直線コネクタ 29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95" name="テキスト ボックス 294"/>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7" name="テキスト ボックス 296"/>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63500</xdr:rowOff>
    </xdr:from>
    <xdr:to>
      <xdr:col>82</xdr:col>
      <xdr:colOff>107950</xdr:colOff>
      <xdr:row>42</xdr:row>
      <xdr:rowOff>50800</xdr:rowOff>
    </xdr:to>
    <xdr:cxnSp macro="">
      <xdr:nvCxnSpPr>
        <xdr:cNvPr id="299" name="直線コネクタ 298"/>
        <xdr:cNvCxnSpPr/>
      </xdr:nvCxnSpPr>
      <xdr:spPr>
        <a:xfrm flipV="1">
          <a:off x="16510000" y="5549900"/>
          <a:ext cx="0" cy="1701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22877</xdr:rowOff>
    </xdr:from>
    <xdr:ext cx="762000" cy="259045"/>
    <xdr:sp macro="" textlink="">
      <xdr:nvSpPr>
        <xdr:cNvPr id="300"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50800</xdr:rowOff>
    </xdr:from>
    <xdr:to>
      <xdr:col>82</xdr:col>
      <xdr:colOff>196850</xdr:colOff>
      <xdr:row>42</xdr:row>
      <xdr:rowOff>50800</xdr:rowOff>
    </xdr:to>
    <xdr:cxnSp macro="">
      <xdr:nvCxnSpPr>
        <xdr:cNvPr id="301" name="直線コネクタ 300"/>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149877</xdr:rowOff>
    </xdr:from>
    <xdr:ext cx="762000" cy="259045"/>
    <xdr:sp macro="" textlink="">
      <xdr:nvSpPr>
        <xdr:cNvPr id="302" name="補助費等最大値テキスト"/>
        <xdr:cNvSpPr txBox="1"/>
      </xdr:nvSpPr>
      <xdr:spPr>
        <a:xfrm>
          <a:off x="165989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63500</xdr:rowOff>
    </xdr:from>
    <xdr:to>
      <xdr:col>82</xdr:col>
      <xdr:colOff>196850</xdr:colOff>
      <xdr:row>32</xdr:row>
      <xdr:rowOff>63500</xdr:rowOff>
    </xdr:to>
    <xdr:cxnSp macro="">
      <xdr:nvCxnSpPr>
        <xdr:cNvPr id="303" name="直線コネクタ 302"/>
        <xdr:cNvCxnSpPr/>
      </xdr:nvCxnSpPr>
      <xdr:spPr>
        <a:xfrm>
          <a:off x="16421100" y="554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xdr:rowOff>
    </xdr:from>
    <xdr:to>
      <xdr:col>82</xdr:col>
      <xdr:colOff>107950</xdr:colOff>
      <xdr:row>35</xdr:row>
      <xdr:rowOff>133350</xdr:rowOff>
    </xdr:to>
    <xdr:cxnSp macro="">
      <xdr:nvCxnSpPr>
        <xdr:cNvPr id="304" name="直線コネクタ 303"/>
        <xdr:cNvCxnSpPr/>
      </xdr:nvCxnSpPr>
      <xdr:spPr>
        <a:xfrm flipV="1">
          <a:off x="15671800" y="58420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05" name="補助費等平均値テキスト"/>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06" name="フローチャート: 判断 305"/>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133350</xdr:rowOff>
    </xdr:from>
    <xdr:to>
      <xdr:col>78</xdr:col>
      <xdr:colOff>69850</xdr:colOff>
      <xdr:row>36</xdr:row>
      <xdr:rowOff>0</xdr:rowOff>
    </xdr:to>
    <xdr:cxnSp macro="">
      <xdr:nvCxnSpPr>
        <xdr:cNvPr id="307" name="直線コネクタ 306"/>
        <xdr:cNvCxnSpPr/>
      </xdr:nvCxnSpPr>
      <xdr:spPr>
        <a:xfrm flipV="1">
          <a:off x="14782800" y="613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127000</xdr:rowOff>
    </xdr:from>
    <xdr:to>
      <xdr:col>78</xdr:col>
      <xdr:colOff>120650</xdr:colOff>
      <xdr:row>39</xdr:row>
      <xdr:rowOff>57150</xdr:rowOff>
    </xdr:to>
    <xdr:sp macro="" textlink="">
      <xdr:nvSpPr>
        <xdr:cNvPr id="308" name="フローチャート: 判断 307"/>
        <xdr:cNvSpPr/>
      </xdr:nvSpPr>
      <xdr:spPr>
        <a:xfrm>
          <a:off x="15621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41927</xdr:rowOff>
    </xdr:from>
    <xdr:ext cx="736600" cy="259045"/>
    <xdr:sp macro="" textlink="">
      <xdr:nvSpPr>
        <xdr:cNvPr id="309" name="テキスト ボックス 308"/>
        <xdr:cNvSpPr txBox="1"/>
      </xdr:nvSpPr>
      <xdr:spPr>
        <a:xfrm>
          <a:off x="15290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36</xdr:row>
      <xdr:rowOff>0</xdr:rowOff>
    </xdr:to>
    <xdr:cxnSp macro="">
      <xdr:nvCxnSpPr>
        <xdr:cNvPr id="310" name="直線コネクタ 309"/>
        <xdr:cNvCxnSpPr/>
      </xdr:nvCxnSpPr>
      <xdr:spPr>
        <a:xfrm>
          <a:off x="13893800" y="6070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146050</xdr:rowOff>
    </xdr:from>
    <xdr:to>
      <xdr:col>74</xdr:col>
      <xdr:colOff>31750</xdr:colOff>
      <xdr:row>38</xdr:row>
      <xdr:rowOff>76200</xdr:rowOff>
    </xdr:to>
    <xdr:sp macro="" textlink="">
      <xdr:nvSpPr>
        <xdr:cNvPr id="311" name="フローチャート: 判断 310"/>
        <xdr:cNvSpPr/>
      </xdr:nvSpPr>
      <xdr:spPr>
        <a:xfrm>
          <a:off x="14732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60977</xdr:rowOff>
    </xdr:from>
    <xdr:ext cx="762000" cy="259045"/>
    <xdr:sp macro="" textlink="">
      <xdr:nvSpPr>
        <xdr:cNvPr id="312" name="テキスト ボックス 311"/>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114300</xdr:rowOff>
    </xdr:from>
    <xdr:to>
      <xdr:col>69</xdr:col>
      <xdr:colOff>92075</xdr:colOff>
      <xdr:row>35</xdr:row>
      <xdr:rowOff>69850</xdr:rowOff>
    </xdr:to>
    <xdr:cxnSp macro="">
      <xdr:nvCxnSpPr>
        <xdr:cNvPr id="313" name="直線コネクタ 312"/>
        <xdr:cNvCxnSpPr/>
      </xdr:nvCxnSpPr>
      <xdr:spPr>
        <a:xfrm>
          <a:off x="13004800" y="59436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31750</xdr:rowOff>
    </xdr:from>
    <xdr:to>
      <xdr:col>69</xdr:col>
      <xdr:colOff>142875</xdr:colOff>
      <xdr:row>37</xdr:row>
      <xdr:rowOff>133350</xdr:rowOff>
    </xdr:to>
    <xdr:sp macro="" textlink="">
      <xdr:nvSpPr>
        <xdr:cNvPr id="314" name="フローチャート: 判断 313"/>
        <xdr:cNvSpPr/>
      </xdr:nvSpPr>
      <xdr:spPr>
        <a:xfrm>
          <a:off x="13843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118127</xdr:rowOff>
    </xdr:from>
    <xdr:ext cx="762000" cy="259045"/>
    <xdr:sp macro="" textlink="">
      <xdr:nvSpPr>
        <xdr:cNvPr id="315" name="テキスト ボックス 314"/>
        <xdr:cNvSpPr txBox="1"/>
      </xdr:nvSpPr>
      <xdr:spPr>
        <a:xfrm>
          <a:off x="13512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25400</xdr:rowOff>
    </xdr:from>
    <xdr:to>
      <xdr:col>65</xdr:col>
      <xdr:colOff>53975</xdr:colOff>
      <xdr:row>36</xdr:row>
      <xdr:rowOff>127000</xdr:rowOff>
    </xdr:to>
    <xdr:sp macro="" textlink="">
      <xdr:nvSpPr>
        <xdr:cNvPr id="316" name="フローチャート: 判断 315"/>
        <xdr:cNvSpPr/>
      </xdr:nvSpPr>
      <xdr:spPr>
        <a:xfrm>
          <a:off x="12954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17" name="テキスト ボックス 316"/>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23" name="楕円 322"/>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149877</xdr:rowOff>
    </xdr:from>
    <xdr:ext cx="762000" cy="259045"/>
    <xdr:sp macro="" textlink="">
      <xdr:nvSpPr>
        <xdr:cNvPr id="324" name="補助費等該当値テキスト"/>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82550</xdr:rowOff>
    </xdr:from>
    <xdr:to>
      <xdr:col>78</xdr:col>
      <xdr:colOff>120650</xdr:colOff>
      <xdr:row>36</xdr:row>
      <xdr:rowOff>12700</xdr:rowOff>
    </xdr:to>
    <xdr:sp macro="" textlink="">
      <xdr:nvSpPr>
        <xdr:cNvPr id="325" name="楕円 324"/>
        <xdr:cNvSpPr/>
      </xdr:nvSpPr>
      <xdr:spPr>
        <a:xfrm>
          <a:off x="15621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22877</xdr:rowOff>
    </xdr:from>
    <xdr:ext cx="736600" cy="259045"/>
    <xdr:sp macro="" textlink="">
      <xdr:nvSpPr>
        <xdr:cNvPr id="326" name="テキスト ボックス 325"/>
        <xdr:cNvSpPr txBox="1"/>
      </xdr:nvSpPr>
      <xdr:spPr>
        <a:xfrm>
          <a:off x="15290800" y="585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120650</xdr:rowOff>
    </xdr:from>
    <xdr:to>
      <xdr:col>74</xdr:col>
      <xdr:colOff>31750</xdr:colOff>
      <xdr:row>36</xdr:row>
      <xdr:rowOff>50800</xdr:rowOff>
    </xdr:to>
    <xdr:sp macro="" textlink="">
      <xdr:nvSpPr>
        <xdr:cNvPr id="327" name="楕円 326"/>
        <xdr:cNvSpPr/>
      </xdr:nvSpPr>
      <xdr:spPr>
        <a:xfrm>
          <a:off x="14732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60977</xdr:rowOff>
    </xdr:from>
    <xdr:ext cx="762000" cy="259045"/>
    <xdr:sp macro="" textlink="">
      <xdr:nvSpPr>
        <xdr:cNvPr id="328" name="テキスト ボックス 327"/>
        <xdr:cNvSpPr txBox="1"/>
      </xdr:nvSpPr>
      <xdr:spPr>
        <a:xfrm>
          <a:off x="14401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29" name="楕円 328"/>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0" name="テキスト ボックス 329"/>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63500</xdr:rowOff>
    </xdr:from>
    <xdr:to>
      <xdr:col>65</xdr:col>
      <xdr:colOff>53975</xdr:colOff>
      <xdr:row>34</xdr:row>
      <xdr:rowOff>165100</xdr:rowOff>
    </xdr:to>
    <xdr:sp macro="" textlink="">
      <xdr:nvSpPr>
        <xdr:cNvPr id="331" name="楕円 330"/>
        <xdr:cNvSpPr/>
      </xdr:nvSpPr>
      <xdr:spPr>
        <a:xfrm>
          <a:off x="12954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3827</xdr:rowOff>
    </xdr:from>
    <xdr:ext cx="762000" cy="259045"/>
    <xdr:sp macro="" textlink="">
      <xdr:nvSpPr>
        <xdr:cNvPr id="332" name="テキスト ボックス 331"/>
        <xdr:cNvSpPr txBox="1"/>
      </xdr:nvSpPr>
      <xdr:spPr>
        <a:xfrm>
          <a:off x="12623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6" name="正方形/長方形 335"/>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7" name="正方形/長方形 336"/>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9" name="正方形/長方形 338"/>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1" name="テキスト ボックス 340"/>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　分子である公債費が増加したため，昨年度と比較して</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0.7</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ポイント増加している。</a:t>
          </a:r>
        </a:p>
        <a:p>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　グループ内の平均を下回っており，全国では，低い方から</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13</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番目となっている。</a:t>
          </a:r>
        </a:p>
        <a:p>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　公共投資に充てる県債の発行額等については，引き続き適切にコントロールし，公債費負担の抑制に努めていく。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4" name="テキスト ボックス 343"/>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6" name="テキスト ボックス 34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8" name="テキスト ボックス 347"/>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50" name="テキスト ボックス 349"/>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2" name="テキスト ボックス 351"/>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4" name="テキスト ボックス 353"/>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6" name="テキスト ボックス 355"/>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8" name="テキスト ボックス 35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86178</xdr:rowOff>
    </xdr:from>
    <xdr:to>
      <xdr:col>24</xdr:col>
      <xdr:colOff>25400</xdr:colOff>
      <xdr:row>82</xdr:row>
      <xdr:rowOff>61686</xdr:rowOff>
    </xdr:to>
    <xdr:cxnSp macro="">
      <xdr:nvCxnSpPr>
        <xdr:cNvPr id="360" name="直線コネクタ 359"/>
        <xdr:cNvCxnSpPr/>
      </xdr:nvCxnSpPr>
      <xdr:spPr>
        <a:xfrm flipV="1">
          <a:off x="4826000" y="12602028"/>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33763</xdr:rowOff>
    </xdr:from>
    <xdr:ext cx="762000" cy="259045"/>
    <xdr:sp macro="" textlink="">
      <xdr:nvSpPr>
        <xdr:cNvPr id="361"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61686</xdr:rowOff>
    </xdr:from>
    <xdr:to>
      <xdr:col>24</xdr:col>
      <xdr:colOff>114300</xdr:colOff>
      <xdr:row>82</xdr:row>
      <xdr:rowOff>61686</xdr:rowOff>
    </xdr:to>
    <xdr:cxnSp macro="">
      <xdr:nvCxnSpPr>
        <xdr:cNvPr id="362" name="直線コネクタ 361"/>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xdr:rowOff>
    </xdr:from>
    <xdr:ext cx="762000" cy="259045"/>
    <xdr:sp macro="" textlink="">
      <xdr:nvSpPr>
        <xdr:cNvPr id="363" name="公債費最大値テキスト"/>
        <xdr:cNvSpPr txBox="1"/>
      </xdr:nvSpPr>
      <xdr:spPr>
        <a:xfrm>
          <a:off x="4914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86178</xdr:rowOff>
    </xdr:from>
    <xdr:to>
      <xdr:col>24</xdr:col>
      <xdr:colOff>114300</xdr:colOff>
      <xdr:row>73</xdr:row>
      <xdr:rowOff>86178</xdr:rowOff>
    </xdr:to>
    <xdr:cxnSp macro="">
      <xdr:nvCxnSpPr>
        <xdr:cNvPr id="364" name="直線コネクタ 363"/>
        <xdr:cNvCxnSpPr/>
      </xdr:nvCxnSpPr>
      <xdr:spPr>
        <a:xfrm>
          <a:off x="4737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4535</xdr:rowOff>
    </xdr:from>
    <xdr:to>
      <xdr:col>24</xdr:col>
      <xdr:colOff>25400</xdr:colOff>
      <xdr:row>75</xdr:row>
      <xdr:rowOff>118835</xdr:rowOff>
    </xdr:to>
    <xdr:cxnSp macro="">
      <xdr:nvCxnSpPr>
        <xdr:cNvPr id="365" name="直線コネクタ 364"/>
        <xdr:cNvCxnSpPr/>
      </xdr:nvCxnSpPr>
      <xdr:spPr>
        <a:xfrm>
          <a:off x="3987800" y="128632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66"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7" name="フローチャート: 判断 366"/>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4535</xdr:rowOff>
    </xdr:from>
    <xdr:to>
      <xdr:col>19</xdr:col>
      <xdr:colOff>187325</xdr:colOff>
      <xdr:row>75</xdr:row>
      <xdr:rowOff>69850</xdr:rowOff>
    </xdr:to>
    <xdr:cxnSp macro="">
      <xdr:nvCxnSpPr>
        <xdr:cNvPr id="368" name="直線コネクタ 367"/>
        <xdr:cNvCxnSpPr/>
      </xdr:nvCxnSpPr>
      <xdr:spPr>
        <a:xfrm flipV="1">
          <a:off x="3098800" y="12863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9" name="フローチャート: 判断 368"/>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70" name="テキスト ボックス 369"/>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151493</xdr:rowOff>
    </xdr:to>
    <xdr:cxnSp macro="">
      <xdr:nvCxnSpPr>
        <xdr:cNvPr id="371" name="直線コネクタ 370"/>
        <xdr:cNvCxnSpPr/>
      </xdr:nvCxnSpPr>
      <xdr:spPr>
        <a:xfrm flipV="1">
          <a:off x="2209800" y="12928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92529</xdr:rowOff>
    </xdr:from>
    <xdr:to>
      <xdr:col>15</xdr:col>
      <xdr:colOff>149225</xdr:colOff>
      <xdr:row>77</xdr:row>
      <xdr:rowOff>22679</xdr:rowOff>
    </xdr:to>
    <xdr:sp macro="" textlink="">
      <xdr:nvSpPr>
        <xdr:cNvPr id="372" name="フローチャート: 判断 371"/>
        <xdr:cNvSpPr/>
      </xdr:nvSpPr>
      <xdr:spPr>
        <a:xfrm>
          <a:off x="3048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7456</xdr:rowOff>
    </xdr:from>
    <xdr:ext cx="762000" cy="259045"/>
    <xdr:sp macro="" textlink="">
      <xdr:nvSpPr>
        <xdr:cNvPr id="373" name="テキスト ボックス 372"/>
        <xdr:cNvSpPr txBox="1"/>
      </xdr:nvSpPr>
      <xdr:spPr>
        <a:xfrm>
          <a:off x="2717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135165</xdr:rowOff>
    </xdr:from>
    <xdr:to>
      <xdr:col>11</xdr:col>
      <xdr:colOff>9525</xdr:colOff>
      <xdr:row>75</xdr:row>
      <xdr:rowOff>151493</xdr:rowOff>
    </xdr:to>
    <xdr:cxnSp macro="">
      <xdr:nvCxnSpPr>
        <xdr:cNvPr id="374" name="直線コネクタ 373"/>
        <xdr:cNvCxnSpPr/>
      </xdr:nvCxnSpPr>
      <xdr:spPr>
        <a:xfrm>
          <a:off x="1320800" y="12993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76200</xdr:rowOff>
    </xdr:from>
    <xdr:to>
      <xdr:col>11</xdr:col>
      <xdr:colOff>60325</xdr:colOff>
      <xdr:row>77</xdr:row>
      <xdr:rowOff>6350</xdr:rowOff>
    </xdr:to>
    <xdr:sp macro="" textlink="">
      <xdr:nvSpPr>
        <xdr:cNvPr id="375" name="フローチャート: 判断 374"/>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162577</xdr:rowOff>
    </xdr:from>
    <xdr:ext cx="762000" cy="259045"/>
    <xdr:sp macro="" textlink="">
      <xdr:nvSpPr>
        <xdr:cNvPr id="376" name="テキスト ボックス 375"/>
        <xdr:cNvSpPr txBox="1"/>
      </xdr:nvSpPr>
      <xdr:spPr>
        <a:xfrm>
          <a:off x="1828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92529</xdr:rowOff>
    </xdr:from>
    <xdr:to>
      <xdr:col>6</xdr:col>
      <xdr:colOff>171450</xdr:colOff>
      <xdr:row>77</xdr:row>
      <xdr:rowOff>22679</xdr:rowOff>
    </xdr:to>
    <xdr:sp macro="" textlink="">
      <xdr:nvSpPr>
        <xdr:cNvPr id="377" name="フローチャート: 判断 376"/>
        <xdr:cNvSpPr/>
      </xdr:nvSpPr>
      <xdr:spPr>
        <a:xfrm>
          <a:off x="1270000" y="1312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7456</xdr:rowOff>
    </xdr:from>
    <xdr:ext cx="762000" cy="259045"/>
    <xdr:sp macro="" textlink="">
      <xdr:nvSpPr>
        <xdr:cNvPr id="378" name="テキスト ボックス 377"/>
        <xdr:cNvSpPr txBox="1"/>
      </xdr:nvSpPr>
      <xdr:spPr>
        <a:xfrm>
          <a:off x="939800" y="1320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68035</xdr:rowOff>
    </xdr:from>
    <xdr:to>
      <xdr:col>24</xdr:col>
      <xdr:colOff>76200</xdr:colOff>
      <xdr:row>75</xdr:row>
      <xdr:rowOff>169636</xdr:rowOff>
    </xdr:to>
    <xdr:sp macro="" textlink="">
      <xdr:nvSpPr>
        <xdr:cNvPr id="384" name="楕円 383"/>
        <xdr:cNvSpPr/>
      </xdr:nvSpPr>
      <xdr:spPr>
        <a:xfrm>
          <a:off x="4775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84562</xdr:rowOff>
    </xdr:from>
    <xdr:ext cx="762000" cy="259045"/>
    <xdr:sp macro="" textlink="">
      <xdr:nvSpPr>
        <xdr:cNvPr id="385" name="公債費該当値テキスト"/>
        <xdr:cNvSpPr txBox="1"/>
      </xdr:nvSpPr>
      <xdr:spPr>
        <a:xfrm>
          <a:off x="4914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125185</xdr:rowOff>
    </xdr:from>
    <xdr:to>
      <xdr:col>20</xdr:col>
      <xdr:colOff>38100</xdr:colOff>
      <xdr:row>75</xdr:row>
      <xdr:rowOff>55335</xdr:rowOff>
    </xdr:to>
    <xdr:sp macro="" textlink="">
      <xdr:nvSpPr>
        <xdr:cNvPr id="386" name="楕円 385"/>
        <xdr:cNvSpPr/>
      </xdr:nvSpPr>
      <xdr:spPr>
        <a:xfrm>
          <a:off x="3937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65512</xdr:rowOff>
    </xdr:from>
    <xdr:ext cx="736600" cy="259045"/>
    <xdr:sp macro="" textlink="">
      <xdr:nvSpPr>
        <xdr:cNvPr id="387" name="テキスト ボックス 386"/>
        <xdr:cNvSpPr txBox="1"/>
      </xdr:nvSpPr>
      <xdr:spPr>
        <a:xfrm>
          <a:off x="3606800" y="1258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19050</xdr:rowOff>
    </xdr:from>
    <xdr:to>
      <xdr:col>15</xdr:col>
      <xdr:colOff>149225</xdr:colOff>
      <xdr:row>75</xdr:row>
      <xdr:rowOff>120650</xdr:rowOff>
    </xdr:to>
    <xdr:sp macro="" textlink="">
      <xdr:nvSpPr>
        <xdr:cNvPr id="388" name="楕円 387"/>
        <xdr:cNvSpPr/>
      </xdr:nvSpPr>
      <xdr:spPr>
        <a:xfrm>
          <a:off x="3048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130827</xdr:rowOff>
    </xdr:from>
    <xdr:ext cx="762000" cy="259045"/>
    <xdr:sp macro="" textlink="">
      <xdr:nvSpPr>
        <xdr:cNvPr id="389" name="テキスト ボックス 388"/>
        <xdr:cNvSpPr txBox="1"/>
      </xdr:nvSpPr>
      <xdr:spPr>
        <a:xfrm>
          <a:off x="2717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100693</xdr:rowOff>
    </xdr:from>
    <xdr:to>
      <xdr:col>11</xdr:col>
      <xdr:colOff>60325</xdr:colOff>
      <xdr:row>76</xdr:row>
      <xdr:rowOff>30843</xdr:rowOff>
    </xdr:to>
    <xdr:sp macro="" textlink="">
      <xdr:nvSpPr>
        <xdr:cNvPr id="390" name="楕円 389"/>
        <xdr:cNvSpPr/>
      </xdr:nvSpPr>
      <xdr:spPr>
        <a:xfrm>
          <a:off x="2159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41020</xdr:rowOff>
    </xdr:from>
    <xdr:ext cx="762000" cy="259045"/>
    <xdr:sp macro="" textlink="">
      <xdr:nvSpPr>
        <xdr:cNvPr id="391" name="テキスト ボックス 390"/>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84365</xdr:rowOff>
    </xdr:from>
    <xdr:to>
      <xdr:col>6</xdr:col>
      <xdr:colOff>171450</xdr:colOff>
      <xdr:row>76</xdr:row>
      <xdr:rowOff>14514</xdr:rowOff>
    </xdr:to>
    <xdr:sp macro="" textlink="">
      <xdr:nvSpPr>
        <xdr:cNvPr id="392" name="楕円 391"/>
        <xdr:cNvSpPr/>
      </xdr:nvSpPr>
      <xdr:spPr>
        <a:xfrm>
          <a:off x="1270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24692</xdr:rowOff>
    </xdr:from>
    <xdr:ext cx="762000" cy="259045"/>
    <xdr:sp macro="" textlink="">
      <xdr:nvSpPr>
        <xdr:cNvPr id="393" name="テキスト ボックス 392"/>
        <xdr:cNvSpPr txBox="1"/>
      </xdr:nvSpPr>
      <xdr:spPr>
        <a:xfrm>
          <a:off x="939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7" name="正方形/長方形 39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8" name="正方形/長方形 39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400" name="正方形/長方形 39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2" name="テキスト ボックス 40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　社会保障関係経費の増や給与改定による人件費の増などにより，公債費以外の経費が増加しているが，県税収入の増などによる分母の増加が大きかったため，昨年度と比較して</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0.3</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ポイント減少している。</a:t>
          </a:r>
        </a:p>
        <a:p>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　グループ内の平均を下回っており，全国では，高い方から</a:t>
          </a:r>
          <a:r>
            <a:rPr kumimoji="1" lang="en-US" altLang="ja-JP" sz="1300">
              <a:solidFill>
                <a:sysClr val="windowText" lastClr="000000"/>
              </a:solidFill>
              <a:latin typeface="ＭＳ ゴシック" panose="020B0609070205080204" pitchFamily="49" charset="-128"/>
              <a:ea typeface="ＭＳ ゴシック" panose="020B0609070205080204" pitchFamily="49" charset="-128"/>
            </a:rPr>
            <a:t>13</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番目となっている。</a:t>
          </a:r>
        </a:p>
        <a:p>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　引き続き，「茨城県総合計画」に基づき，定員の適正化や事務事業をの見直しによるコスト削減や事業の効率化に努めていく。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5" name="テキスト ボックス 40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7" name="テキスト ボックス 40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9" name="テキスト ボックス 40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11" name="テキスト ボックス 41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13" name="テキスト ボックス 41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15" name="テキスト ボックス 41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7" name="テキスト ボックス 41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76200</xdr:rowOff>
    </xdr:from>
    <xdr:to>
      <xdr:col>82</xdr:col>
      <xdr:colOff>107950</xdr:colOff>
      <xdr:row>82</xdr:row>
      <xdr:rowOff>25400</xdr:rowOff>
    </xdr:to>
    <xdr:cxnSp macro="">
      <xdr:nvCxnSpPr>
        <xdr:cNvPr id="419" name="直線コネクタ 418"/>
        <xdr:cNvCxnSpPr/>
      </xdr:nvCxnSpPr>
      <xdr:spPr>
        <a:xfrm flipV="1">
          <a:off x="16510000" y="124206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168927</xdr:rowOff>
    </xdr:from>
    <xdr:ext cx="762000" cy="259045"/>
    <xdr:sp macro="" textlink="">
      <xdr:nvSpPr>
        <xdr:cNvPr id="420" name="公債費以外最小値テキスト"/>
        <xdr:cNvSpPr txBox="1"/>
      </xdr:nvSpPr>
      <xdr:spPr>
        <a:xfrm>
          <a:off x="16598900" y="1405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25400</xdr:rowOff>
    </xdr:from>
    <xdr:to>
      <xdr:col>82</xdr:col>
      <xdr:colOff>196850</xdr:colOff>
      <xdr:row>82</xdr:row>
      <xdr:rowOff>25400</xdr:rowOff>
    </xdr:to>
    <xdr:cxnSp macro="">
      <xdr:nvCxnSpPr>
        <xdr:cNvPr id="421" name="直線コネクタ 420"/>
        <xdr:cNvCxnSpPr/>
      </xdr:nvCxnSpPr>
      <xdr:spPr>
        <a:xfrm>
          <a:off x="16421100" y="1408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162577</xdr:rowOff>
    </xdr:from>
    <xdr:ext cx="762000" cy="259045"/>
    <xdr:sp macro="" textlink="">
      <xdr:nvSpPr>
        <xdr:cNvPr id="422" name="公債費以外最大値テキスト"/>
        <xdr:cNvSpPr txBox="1"/>
      </xdr:nvSpPr>
      <xdr:spPr>
        <a:xfrm>
          <a:off x="16598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76200</xdr:rowOff>
    </xdr:from>
    <xdr:to>
      <xdr:col>82</xdr:col>
      <xdr:colOff>196850</xdr:colOff>
      <xdr:row>72</xdr:row>
      <xdr:rowOff>76200</xdr:rowOff>
    </xdr:to>
    <xdr:cxnSp macro="">
      <xdr:nvCxnSpPr>
        <xdr:cNvPr id="423" name="直線コネクタ 422"/>
        <xdr:cNvCxnSpPr/>
      </xdr:nvCxnSpPr>
      <xdr:spPr>
        <a:xfrm>
          <a:off x="16421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158750</xdr:rowOff>
    </xdr:from>
    <xdr:to>
      <xdr:col>82</xdr:col>
      <xdr:colOff>107950</xdr:colOff>
      <xdr:row>78</xdr:row>
      <xdr:rowOff>25400</xdr:rowOff>
    </xdr:to>
    <xdr:cxnSp macro="">
      <xdr:nvCxnSpPr>
        <xdr:cNvPr id="424" name="直線コネクタ 423"/>
        <xdr:cNvCxnSpPr/>
      </xdr:nvCxnSpPr>
      <xdr:spPr>
        <a:xfrm flipV="1">
          <a:off x="15671800" y="13360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118127</xdr:rowOff>
    </xdr:from>
    <xdr:ext cx="762000" cy="259045"/>
    <xdr:sp macro="" textlink="">
      <xdr:nvSpPr>
        <xdr:cNvPr id="425" name="公債費以外平均値テキスト"/>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146050</xdr:rowOff>
    </xdr:from>
    <xdr:to>
      <xdr:col>82</xdr:col>
      <xdr:colOff>158750</xdr:colOff>
      <xdr:row>78</xdr:row>
      <xdr:rowOff>76200</xdr:rowOff>
    </xdr:to>
    <xdr:sp macro="" textlink="">
      <xdr:nvSpPr>
        <xdr:cNvPr id="426" name="フローチャート: 判断 425"/>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25400</xdr:rowOff>
    </xdr:from>
    <xdr:to>
      <xdr:col>78</xdr:col>
      <xdr:colOff>69850</xdr:colOff>
      <xdr:row>78</xdr:row>
      <xdr:rowOff>76200</xdr:rowOff>
    </xdr:to>
    <xdr:cxnSp macro="">
      <xdr:nvCxnSpPr>
        <xdr:cNvPr id="427" name="直線コネクタ 426"/>
        <xdr:cNvCxnSpPr/>
      </xdr:nvCxnSpPr>
      <xdr:spPr>
        <a:xfrm flipV="1">
          <a:off x="14782800" y="1339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25400</xdr:rowOff>
    </xdr:from>
    <xdr:to>
      <xdr:col>78</xdr:col>
      <xdr:colOff>120650</xdr:colOff>
      <xdr:row>78</xdr:row>
      <xdr:rowOff>127000</xdr:rowOff>
    </xdr:to>
    <xdr:sp macro="" textlink="">
      <xdr:nvSpPr>
        <xdr:cNvPr id="428" name="フローチャート: 判断 427"/>
        <xdr:cNvSpPr/>
      </xdr:nvSpPr>
      <xdr:spPr>
        <a:xfrm>
          <a:off x="15621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111777</xdr:rowOff>
    </xdr:from>
    <xdr:ext cx="736600" cy="259045"/>
    <xdr:sp macro="" textlink="">
      <xdr:nvSpPr>
        <xdr:cNvPr id="429" name="テキスト ボックス 428"/>
        <xdr:cNvSpPr txBox="1"/>
      </xdr:nvSpPr>
      <xdr:spPr>
        <a:xfrm>
          <a:off x="15290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152400</xdr:rowOff>
    </xdr:from>
    <xdr:to>
      <xdr:col>73</xdr:col>
      <xdr:colOff>180975</xdr:colOff>
      <xdr:row>78</xdr:row>
      <xdr:rowOff>76200</xdr:rowOff>
    </xdr:to>
    <xdr:cxnSp macro="">
      <xdr:nvCxnSpPr>
        <xdr:cNvPr id="430" name="直線コネクタ 429"/>
        <xdr:cNvCxnSpPr/>
      </xdr:nvCxnSpPr>
      <xdr:spPr>
        <a:xfrm>
          <a:off x="13893800" y="13182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95250</xdr:rowOff>
    </xdr:from>
    <xdr:to>
      <xdr:col>74</xdr:col>
      <xdr:colOff>31750</xdr:colOff>
      <xdr:row>80</xdr:row>
      <xdr:rowOff>25400</xdr:rowOff>
    </xdr:to>
    <xdr:sp macro="" textlink="">
      <xdr:nvSpPr>
        <xdr:cNvPr id="431" name="フローチャート: 判断 430"/>
        <xdr:cNvSpPr/>
      </xdr:nvSpPr>
      <xdr:spPr>
        <a:xfrm>
          <a:off x="14732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10177</xdr:rowOff>
    </xdr:from>
    <xdr:ext cx="762000" cy="259045"/>
    <xdr:sp macro="" textlink="">
      <xdr:nvSpPr>
        <xdr:cNvPr id="432" name="テキスト ボックス 431"/>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44450</xdr:rowOff>
    </xdr:from>
    <xdr:to>
      <xdr:col>69</xdr:col>
      <xdr:colOff>92075</xdr:colOff>
      <xdr:row>76</xdr:row>
      <xdr:rowOff>152400</xdr:rowOff>
    </xdr:to>
    <xdr:cxnSp macro="">
      <xdr:nvCxnSpPr>
        <xdr:cNvPr id="433" name="直線コネクタ 432"/>
        <xdr:cNvCxnSpPr/>
      </xdr:nvCxnSpPr>
      <xdr:spPr>
        <a:xfrm>
          <a:off x="13004800" y="129032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101600</xdr:rowOff>
    </xdr:from>
    <xdr:to>
      <xdr:col>69</xdr:col>
      <xdr:colOff>142875</xdr:colOff>
      <xdr:row>79</xdr:row>
      <xdr:rowOff>31750</xdr:rowOff>
    </xdr:to>
    <xdr:sp macro="" textlink="">
      <xdr:nvSpPr>
        <xdr:cNvPr id="434" name="フローチャート: 判断 433"/>
        <xdr:cNvSpPr/>
      </xdr:nvSpPr>
      <xdr:spPr>
        <a:xfrm>
          <a:off x="13843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16527</xdr:rowOff>
    </xdr:from>
    <xdr:ext cx="762000" cy="259045"/>
    <xdr:sp macro="" textlink="">
      <xdr:nvSpPr>
        <xdr:cNvPr id="435" name="テキスト ボックス 434"/>
        <xdr:cNvSpPr txBox="1"/>
      </xdr:nvSpPr>
      <xdr:spPr>
        <a:xfrm>
          <a:off x="135128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36" name="フローチャート: 判断 435"/>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37" name="テキスト ボックス 436"/>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107950</xdr:rowOff>
    </xdr:from>
    <xdr:to>
      <xdr:col>82</xdr:col>
      <xdr:colOff>158750</xdr:colOff>
      <xdr:row>78</xdr:row>
      <xdr:rowOff>38100</xdr:rowOff>
    </xdr:to>
    <xdr:sp macro="" textlink="">
      <xdr:nvSpPr>
        <xdr:cNvPr id="443" name="楕円 442"/>
        <xdr:cNvSpPr/>
      </xdr:nvSpPr>
      <xdr:spPr>
        <a:xfrm>
          <a:off x="164592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124477</xdr:rowOff>
    </xdr:from>
    <xdr:ext cx="762000" cy="259045"/>
    <xdr:sp macro="" textlink="">
      <xdr:nvSpPr>
        <xdr:cNvPr id="444" name="公債費以外該当値テキスト"/>
        <xdr:cNvSpPr txBox="1"/>
      </xdr:nvSpPr>
      <xdr:spPr>
        <a:xfrm>
          <a:off x="16598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146050</xdr:rowOff>
    </xdr:from>
    <xdr:to>
      <xdr:col>78</xdr:col>
      <xdr:colOff>120650</xdr:colOff>
      <xdr:row>78</xdr:row>
      <xdr:rowOff>76200</xdr:rowOff>
    </xdr:to>
    <xdr:sp macro="" textlink="">
      <xdr:nvSpPr>
        <xdr:cNvPr id="445" name="楕円 444"/>
        <xdr:cNvSpPr/>
      </xdr:nvSpPr>
      <xdr:spPr>
        <a:xfrm>
          <a:off x="15621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46" name="テキスト ボックス 445"/>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25400</xdr:rowOff>
    </xdr:from>
    <xdr:to>
      <xdr:col>74</xdr:col>
      <xdr:colOff>31750</xdr:colOff>
      <xdr:row>78</xdr:row>
      <xdr:rowOff>127000</xdr:rowOff>
    </xdr:to>
    <xdr:sp macro="" textlink="">
      <xdr:nvSpPr>
        <xdr:cNvPr id="447" name="楕円 446"/>
        <xdr:cNvSpPr/>
      </xdr:nvSpPr>
      <xdr:spPr>
        <a:xfrm>
          <a:off x="14732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137177</xdr:rowOff>
    </xdr:from>
    <xdr:ext cx="762000" cy="259045"/>
    <xdr:sp macro="" textlink="">
      <xdr:nvSpPr>
        <xdr:cNvPr id="448" name="テキスト ボックス 447"/>
        <xdr:cNvSpPr txBox="1"/>
      </xdr:nvSpPr>
      <xdr:spPr>
        <a:xfrm>
          <a:off x="14401800" y="1316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101600</xdr:rowOff>
    </xdr:from>
    <xdr:to>
      <xdr:col>69</xdr:col>
      <xdr:colOff>142875</xdr:colOff>
      <xdr:row>77</xdr:row>
      <xdr:rowOff>31750</xdr:rowOff>
    </xdr:to>
    <xdr:sp macro="" textlink="">
      <xdr:nvSpPr>
        <xdr:cNvPr id="449" name="楕円 448"/>
        <xdr:cNvSpPr/>
      </xdr:nvSpPr>
      <xdr:spPr>
        <a:xfrm>
          <a:off x="138430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41927</xdr:rowOff>
    </xdr:from>
    <xdr:ext cx="762000" cy="259045"/>
    <xdr:sp macro="" textlink="">
      <xdr:nvSpPr>
        <xdr:cNvPr id="450" name="テキスト ボックス 449"/>
        <xdr:cNvSpPr txBox="1"/>
      </xdr:nvSpPr>
      <xdr:spPr>
        <a:xfrm>
          <a:off x="13512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165100</xdr:rowOff>
    </xdr:from>
    <xdr:to>
      <xdr:col>65</xdr:col>
      <xdr:colOff>53975</xdr:colOff>
      <xdr:row>75</xdr:row>
      <xdr:rowOff>95250</xdr:rowOff>
    </xdr:to>
    <xdr:sp macro="" textlink="">
      <xdr:nvSpPr>
        <xdr:cNvPr id="451" name="楕円 450"/>
        <xdr:cNvSpPr/>
      </xdr:nvSpPr>
      <xdr:spPr>
        <a:xfrm>
          <a:off x="12954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105427</xdr:rowOff>
    </xdr:from>
    <xdr:ext cx="762000" cy="259045"/>
    <xdr:sp macro="" textlink="">
      <xdr:nvSpPr>
        <xdr:cNvPr id="452" name="テキスト ボックス 451"/>
        <xdr:cNvSpPr txBox="1"/>
      </xdr:nvSpPr>
      <xdr:spPr>
        <a:xfrm>
          <a:off x="126238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19634</xdr:rowOff>
    </xdr:from>
    <xdr:to>
      <xdr:col>29</xdr:col>
      <xdr:colOff>127000</xdr:colOff>
      <xdr:row>19</xdr:row>
      <xdr:rowOff>40037</xdr:rowOff>
    </xdr:to>
    <xdr:cxnSp macro="">
      <xdr:nvCxnSpPr>
        <xdr:cNvPr id="45" name="直線コネクタ 44"/>
        <xdr:cNvCxnSpPr/>
      </xdr:nvCxnSpPr>
      <xdr:spPr bwMode="auto">
        <a:xfrm flipV="1">
          <a:off x="5651500" y="1953209"/>
          <a:ext cx="0" cy="1392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12114</xdr:rowOff>
    </xdr:from>
    <xdr:ext cx="762000" cy="259045"/>
    <xdr:sp macro="" textlink="">
      <xdr:nvSpPr>
        <xdr:cNvPr id="46" name="人口1人当たり決算額の推移最小値テキスト130"/>
        <xdr:cNvSpPr txBox="1"/>
      </xdr:nvSpPr>
      <xdr:spPr>
        <a:xfrm>
          <a:off x="5740400" y="3317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40037</xdr:rowOff>
    </xdr:from>
    <xdr:to>
      <xdr:col>30</xdr:col>
      <xdr:colOff>25400</xdr:colOff>
      <xdr:row>19</xdr:row>
      <xdr:rowOff>40037</xdr:rowOff>
    </xdr:to>
    <xdr:cxnSp macro="">
      <xdr:nvCxnSpPr>
        <xdr:cNvPr id="47" name="直線コネクタ 46"/>
        <xdr:cNvCxnSpPr/>
      </xdr:nvCxnSpPr>
      <xdr:spPr bwMode="auto">
        <a:xfrm>
          <a:off x="5562600" y="33452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106011</xdr:rowOff>
    </xdr:from>
    <xdr:ext cx="762000" cy="259045"/>
    <xdr:sp macro="" textlink="">
      <xdr:nvSpPr>
        <xdr:cNvPr id="48" name="人口1人当たり決算額の推移最大値テキスト130"/>
        <xdr:cNvSpPr txBox="1"/>
      </xdr:nvSpPr>
      <xdr:spPr>
        <a:xfrm>
          <a:off x="5740400" y="169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19634</xdr:rowOff>
    </xdr:from>
    <xdr:to>
      <xdr:col>30</xdr:col>
      <xdr:colOff>25400</xdr:colOff>
      <xdr:row>11</xdr:row>
      <xdr:rowOff>19634</xdr:rowOff>
    </xdr:to>
    <xdr:cxnSp macro="">
      <xdr:nvCxnSpPr>
        <xdr:cNvPr id="49" name="直線コネクタ 48"/>
        <xdr:cNvCxnSpPr/>
      </xdr:nvCxnSpPr>
      <xdr:spPr bwMode="auto">
        <a:xfrm>
          <a:off x="5562600" y="19532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134849</xdr:rowOff>
    </xdr:from>
    <xdr:to>
      <xdr:col>29</xdr:col>
      <xdr:colOff>127000</xdr:colOff>
      <xdr:row>13</xdr:row>
      <xdr:rowOff>136411</xdr:rowOff>
    </xdr:to>
    <xdr:cxnSp macro="">
      <xdr:nvCxnSpPr>
        <xdr:cNvPr id="50" name="直線コネクタ 49"/>
        <xdr:cNvCxnSpPr/>
      </xdr:nvCxnSpPr>
      <xdr:spPr bwMode="auto">
        <a:xfrm flipV="1">
          <a:off x="5003800" y="2411324"/>
          <a:ext cx="647700" cy="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102646</xdr:rowOff>
    </xdr:from>
    <xdr:ext cx="762000" cy="259045"/>
    <xdr:sp macro="" textlink="">
      <xdr:nvSpPr>
        <xdr:cNvPr id="51" name="人口1人当たり決算額の推移平均値テキスト130"/>
        <xdr:cNvSpPr txBox="1"/>
      </xdr:nvSpPr>
      <xdr:spPr>
        <a:xfrm>
          <a:off x="5740400" y="2722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130569</xdr:rowOff>
    </xdr:from>
    <xdr:to>
      <xdr:col>29</xdr:col>
      <xdr:colOff>177800</xdr:colOff>
      <xdr:row>16</xdr:row>
      <xdr:rowOff>60719</xdr:rowOff>
    </xdr:to>
    <xdr:sp macro="" textlink="">
      <xdr:nvSpPr>
        <xdr:cNvPr id="52" name="フローチャート: 判断 51"/>
        <xdr:cNvSpPr/>
      </xdr:nvSpPr>
      <xdr:spPr bwMode="auto">
        <a:xfrm>
          <a:off x="5600700" y="274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136411</xdr:rowOff>
    </xdr:from>
    <xdr:to>
      <xdr:col>26</xdr:col>
      <xdr:colOff>50800</xdr:colOff>
      <xdr:row>13</xdr:row>
      <xdr:rowOff>163309</xdr:rowOff>
    </xdr:to>
    <xdr:cxnSp macro="">
      <xdr:nvCxnSpPr>
        <xdr:cNvPr id="53" name="直線コネクタ 52"/>
        <xdr:cNvCxnSpPr/>
      </xdr:nvCxnSpPr>
      <xdr:spPr bwMode="auto">
        <a:xfrm flipV="1">
          <a:off x="4305300" y="2412886"/>
          <a:ext cx="698500" cy="26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125425</xdr:rowOff>
    </xdr:from>
    <xdr:to>
      <xdr:col>26</xdr:col>
      <xdr:colOff>101600</xdr:colOff>
      <xdr:row>16</xdr:row>
      <xdr:rowOff>55575</xdr:rowOff>
    </xdr:to>
    <xdr:sp macro="" textlink="">
      <xdr:nvSpPr>
        <xdr:cNvPr id="54" name="フローチャート: 判断 53"/>
        <xdr:cNvSpPr/>
      </xdr:nvSpPr>
      <xdr:spPr bwMode="auto">
        <a:xfrm>
          <a:off x="49530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40352</xdr:rowOff>
    </xdr:from>
    <xdr:ext cx="736600" cy="259045"/>
    <xdr:sp macro="" textlink="">
      <xdr:nvSpPr>
        <xdr:cNvPr id="55" name="テキスト ボックス 54"/>
        <xdr:cNvSpPr txBox="1"/>
      </xdr:nvSpPr>
      <xdr:spPr>
        <a:xfrm>
          <a:off x="4622800" y="28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163309</xdr:rowOff>
    </xdr:from>
    <xdr:to>
      <xdr:col>22</xdr:col>
      <xdr:colOff>114300</xdr:colOff>
      <xdr:row>13</xdr:row>
      <xdr:rowOff>168853</xdr:rowOff>
    </xdr:to>
    <xdr:cxnSp macro="">
      <xdr:nvCxnSpPr>
        <xdr:cNvPr id="56" name="直線コネクタ 55"/>
        <xdr:cNvCxnSpPr/>
      </xdr:nvCxnSpPr>
      <xdr:spPr bwMode="auto">
        <a:xfrm flipV="1">
          <a:off x="3606800" y="2439784"/>
          <a:ext cx="698500" cy="5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112433</xdr:rowOff>
    </xdr:from>
    <xdr:to>
      <xdr:col>22</xdr:col>
      <xdr:colOff>165100</xdr:colOff>
      <xdr:row>15</xdr:row>
      <xdr:rowOff>42583</xdr:rowOff>
    </xdr:to>
    <xdr:sp macro="" textlink="">
      <xdr:nvSpPr>
        <xdr:cNvPr id="57" name="フローチャート: 判断 56"/>
        <xdr:cNvSpPr/>
      </xdr:nvSpPr>
      <xdr:spPr bwMode="auto">
        <a:xfrm>
          <a:off x="42545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27360</xdr:rowOff>
    </xdr:from>
    <xdr:ext cx="762000" cy="259045"/>
    <xdr:sp macro="" textlink="">
      <xdr:nvSpPr>
        <xdr:cNvPr id="58" name="テキスト ボックス 57"/>
        <xdr:cNvSpPr txBox="1"/>
      </xdr:nvSpPr>
      <xdr:spPr>
        <a:xfrm>
          <a:off x="3924300" y="264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168853</xdr:rowOff>
    </xdr:from>
    <xdr:to>
      <xdr:col>18</xdr:col>
      <xdr:colOff>177800</xdr:colOff>
      <xdr:row>14</xdr:row>
      <xdr:rowOff>6795</xdr:rowOff>
    </xdr:to>
    <xdr:cxnSp macro="">
      <xdr:nvCxnSpPr>
        <xdr:cNvPr id="59" name="直線コネクタ 58"/>
        <xdr:cNvCxnSpPr/>
      </xdr:nvCxnSpPr>
      <xdr:spPr bwMode="auto">
        <a:xfrm flipV="1">
          <a:off x="2908300" y="2445328"/>
          <a:ext cx="698500" cy="9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119824</xdr:rowOff>
    </xdr:from>
    <xdr:to>
      <xdr:col>19</xdr:col>
      <xdr:colOff>38100</xdr:colOff>
      <xdr:row>15</xdr:row>
      <xdr:rowOff>49974</xdr:rowOff>
    </xdr:to>
    <xdr:sp macro="" textlink="">
      <xdr:nvSpPr>
        <xdr:cNvPr id="60" name="フローチャート: 判断 59"/>
        <xdr:cNvSpPr/>
      </xdr:nvSpPr>
      <xdr:spPr bwMode="auto">
        <a:xfrm>
          <a:off x="35560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34751</xdr:rowOff>
    </xdr:from>
    <xdr:ext cx="762000" cy="259045"/>
    <xdr:sp macro="" textlink="">
      <xdr:nvSpPr>
        <xdr:cNvPr id="61" name="テキスト ボックス 60"/>
        <xdr:cNvSpPr txBox="1"/>
      </xdr:nvSpPr>
      <xdr:spPr>
        <a:xfrm>
          <a:off x="32258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152648</xdr:rowOff>
    </xdr:from>
    <xdr:to>
      <xdr:col>15</xdr:col>
      <xdr:colOff>101600</xdr:colOff>
      <xdr:row>15</xdr:row>
      <xdr:rowOff>82798</xdr:rowOff>
    </xdr:to>
    <xdr:sp macro="" textlink="">
      <xdr:nvSpPr>
        <xdr:cNvPr id="62" name="フローチャート: 判断 61"/>
        <xdr:cNvSpPr/>
      </xdr:nvSpPr>
      <xdr:spPr bwMode="auto">
        <a:xfrm>
          <a:off x="28575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67575</xdr:rowOff>
    </xdr:from>
    <xdr:ext cx="762000" cy="259045"/>
    <xdr:sp macro="" textlink="">
      <xdr:nvSpPr>
        <xdr:cNvPr id="63" name="テキスト ボックス 62"/>
        <xdr:cNvSpPr txBox="1"/>
      </xdr:nvSpPr>
      <xdr:spPr>
        <a:xfrm>
          <a:off x="25273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84049</xdr:rowOff>
    </xdr:from>
    <xdr:to>
      <xdr:col>29</xdr:col>
      <xdr:colOff>177800</xdr:colOff>
      <xdr:row>14</xdr:row>
      <xdr:rowOff>14199</xdr:rowOff>
    </xdr:to>
    <xdr:sp macro="" textlink="">
      <xdr:nvSpPr>
        <xdr:cNvPr id="69" name="楕円 68"/>
        <xdr:cNvSpPr/>
      </xdr:nvSpPr>
      <xdr:spPr bwMode="auto">
        <a:xfrm>
          <a:off x="5600700" y="23605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100576</xdr:rowOff>
    </xdr:from>
    <xdr:ext cx="762000" cy="259045"/>
    <xdr:sp macro="" textlink="">
      <xdr:nvSpPr>
        <xdr:cNvPr id="70" name="人口1人当たり決算額の推移該当値テキスト130"/>
        <xdr:cNvSpPr txBox="1"/>
      </xdr:nvSpPr>
      <xdr:spPr>
        <a:xfrm>
          <a:off x="5740400" y="220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85611</xdr:rowOff>
    </xdr:from>
    <xdr:to>
      <xdr:col>26</xdr:col>
      <xdr:colOff>101600</xdr:colOff>
      <xdr:row>14</xdr:row>
      <xdr:rowOff>15761</xdr:rowOff>
    </xdr:to>
    <xdr:sp macro="" textlink="">
      <xdr:nvSpPr>
        <xdr:cNvPr id="71" name="楕円 70"/>
        <xdr:cNvSpPr/>
      </xdr:nvSpPr>
      <xdr:spPr bwMode="auto">
        <a:xfrm>
          <a:off x="4953000" y="2362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25938</xdr:rowOff>
    </xdr:from>
    <xdr:ext cx="736600" cy="259045"/>
    <xdr:sp macro="" textlink="">
      <xdr:nvSpPr>
        <xdr:cNvPr id="72" name="テキスト ボックス 71"/>
        <xdr:cNvSpPr txBox="1"/>
      </xdr:nvSpPr>
      <xdr:spPr>
        <a:xfrm>
          <a:off x="4622800" y="21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112509</xdr:rowOff>
    </xdr:from>
    <xdr:to>
      <xdr:col>22</xdr:col>
      <xdr:colOff>165100</xdr:colOff>
      <xdr:row>14</xdr:row>
      <xdr:rowOff>42659</xdr:rowOff>
    </xdr:to>
    <xdr:sp macro="" textlink="">
      <xdr:nvSpPr>
        <xdr:cNvPr id="73" name="楕円 72"/>
        <xdr:cNvSpPr/>
      </xdr:nvSpPr>
      <xdr:spPr bwMode="auto">
        <a:xfrm>
          <a:off x="4254500" y="2388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52836</xdr:rowOff>
    </xdr:from>
    <xdr:ext cx="762000" cy="259045"/>
    <xdr:sp macro="" textlink="">
      <xdr:nvSpPr>
        <xdr:cNvPr id="74" name="テキスト ボックス 73"/>
        <xdr:cNvSpPr txBox="1"/>
      </xdr:nvSpPr>
      <xdr:spPr>
        <a:xfrm>
          <a:off x="3924300" y="215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118053</xdr:rowOff>
    </xdr:from>
    <xdr:to>
      <xdr:col>19</xdr:col>
      <xdr:colOff>38100</xdr:colOff>
      <xdr:row>14</xdr:row>
      <xdr:rowOff>48203</xdr:rowOff>
    </xdr:to>
    <xdr:sp macro="" textlink="">
      <xdr:nvSpPr>
        <xdr:cNvPr id="75" name="楕円 74"/>
        <xdr:cNvSpPr/>
      </xdr:nvSpPr>
      <xdr:spPr bwMode="auto">
        <a:xfrm>
          <a:off x="3556000" y="2394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58380</xdr:rowOff>
    </xdr:from>
    <xdr:ext cx="762000" cy="259045"/>
    <xdr:sp macro="" textlink="">
      <xdr:nvSpPr>
        <xdr:cNvPr id="76" name="テキスト ボックス 75"/>
        <xdr:cNvSpPr txBox="1"/>
      </xdr:nvSpPr>
      <xdr:spPr>
        <a:xfrm>
          <a:off x="3225800" y="216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127445</xdr:rowOff>
    </xdr:from>
    <xdr:to>
      <xdr:col>15</xdr:col>
      <xdr:colOff>101600</xdr:colOff>
      <xdr:row>14</xdr:row>
      <xdr:rowOff>57595</xdr:rowOff>
    </xdr:to>
    <xdr:sp macro="" textlink="">
      <xdr:nvSpPr>
        <xdr:cNvPr id="77" name="楕円 76"/>
        <xdr:cNvSpPr/>
      </xdr:nvSpPr>
      <xdr:spPr bwMode="auto">
        <a:xfrm>
          <a:off x="2857500" y="2403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67772</xdr:rowOff>
    </xdr:from>
    <xdr:ext cx="762000" cy="259045"/>
    <xdr:sp macro="" textlink="">
      <xdr:nvSpPr>
        <xdr:cNvPr id="78" name="テキスト ボックス 77"/>
        <xdr:cNvSpPr txBox="1"/>
      </xdr:nvSpPr>
      <xdr:spPr>
        <a:xfrm>
          <a:off x="2527300" y="217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297688</xdr:rowOff>
    </xdr:from>
    <xdr:to>
      <xdr:col>29</xdr:col>
      <xdr:colOff>127000</xdr:colOff>
      <xdr:row>37</xdr:row>
      <xdr:rowOff>244119</xdr:rowOff>
    </xdr:to>
    <xdr:cxnSp macro="">
      <xdr:nvCxnSpPr>
        <xdr:cNvPr id="108" name="直線コネクタ 107"/>
        <xdr:cNvCxnSpPr/>
      </xdr:nvCxnSpPr>
      <xdr:spPr bwMode="auto">
        <a:xfrm flipV="1">
          <a:off x="5651500" y="6222238"/>
          <a:ext cx="0" cy="11465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216196</xdr:rowOff>
    </xdr:from>
    <xdr:ext cx="762000" cy="259045"/>
    <xdr:sp macro="" textlink="">
      <xdr:nvSpPr>
        <xdr:cNvPr id="109" name="人口1人当たり決算額の推移最小値テキスト445"/>
        <xdr:cNvSpPr txBox="1"/>
      </xdr:nvSpPr>
      <xdr:spPr>
        <a:xfrm>
          <a:off x="5740400" y="734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244119</xdr:rowOff>
    </xdr:from>
    <xdr:to>
      <xdr:col>30</xdr:col>
      <xdr:colOff>25400</xdr:colOff>
      <xdr:row>37</xdr:row>
      <xdr:rowOff>244119</xdr:rowOff>
    </xdr:to>
    <xdr:cxnSp macro="">
      <xdr:nvCxnSpPr>
        <xdr:cNvPr id="110" name="直線コネクタ 109"/>
        <xdr:cNvCxnSpPr/>
      </xdr:nvCxnSpPr>
      <xdr:spPr bwMode="auto">
        <a:xfrm>
          <a:off x="5562600" y="73688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41165</xdr:rowOff>
    </xdr:from>
    <xdr:ext cx="762000" cy="259045"/>
    <xdr:sp macro="" textlink="">
      <xdr:nvSpPr>
        <xdr:cNvPr id="111" name="人口1人当たり決算額の推移最大値テキスト445"/>
        <xdr:cNvSpPr txBox="1"/>
      </xdr:nvSpPr>
      <xdr:spPr>
        <a:xfrm>
          <a:off x="5740400" y="596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297688</xdr:rowOff>
    </xdr:from>
    <xdr:to>
      <xdr:col>30</xdr:col>
      <xdr:colOff>25400</xdr:colOff>
      <xdr:row>33</xdr:row>
      <xdr:rowOff>297688</xdr:rowOff>
    </xdr:to>
    <xdr:cxnSp macro="">
      <xdr:nvCxnSpPr>
        <xdr:cNvPr id="112" name="直線コネクタ 111"/>
        <xdr:cNvCxnSpPr/>
      </xdr:nvCxnSpPr>
      <xdr:spPr bwMode="auto">
        <a:xfrm>
          <a:off x="5562600" y="6222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301193</xdr:rowOff>
    </xdr:from>
    <xdr:to>
      <xdr:col>29</xdr:col>
      <xdr:colOff>127000</xdr:colOff>
      <xdr:row>35</xdr:row>
      <xdr:rowOff>340893</xdr:rowOff>
    </xdr:to>
    <xdr:cxnSp macro="">
      <xdr:nvCxnSpPr>
        <xdr:cNvPr id="113" name="直線コネクタ 112"/>
        <xdr:cNvCxnSpPr/>
      </xdr:nvCxnSpPr>
      <xdr:spPr bwMode="auto">
        <a:xfrm>
          <a:off x="5003800" y="6911543"/>
          <a:ext cx="647700" cy="39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63695</xdr:rowOff>
    </xdr:from>
    <xdr:ext cx="762000" cy="259045"/>
    <xdr:sp macro="" textlink="">
      <xdr:nvSpPr>
        <xdr:cNvPr id="114" name="人口1人当たり決算額の推移平均値テキスト445"/>
        <xdr:cNvSpPr txBox="1"/>
      </xdr:nvSpPr>
      <xdr:spPr>
        <a:xfrm>
          <a:off x="5740400" y="667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218618</xdr:rowOff>
    </xdr:from>
    <xdr:to>
      <xdr:col>29</xdr:col>
      <xdr:colOff>177800</xdr:colOff>
      <xdr:row>35</xdr:row>
      <xdr:rowOff>320218</xdr:rowOff>
    </xdr:to>
    <xdr:sp macro="" textlink="">
      <xdr:nvSpPr>
        <xdr:cNvPr id="115" name="フローチャート: 判断 114"/>
        <xdr:cNvSpPr/>
      </xdr:nvSpPr>
      <xdr:spPr bwMode="auto">
        <a:xfrm>
          <a:off x="5600700" y="6828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301193</xdr:rowOff>
    </xdr:from>
    <xdr:to>
      <xdr:col>26</xdr:col>
      <xdr:colOff>50800</xdr:colOff>
      <xdr:row>35</xdr:row>
      <xdr:rowOff>328396</xdr:rowOff>
    </xdr:to>
    <xdr:cxnSp macro="">
      <xdr:nvCxnSpPr>
        <xdr:cNvPr id="116" name="直線コネクタ 115"/>
        <xdr:cNvCxnSpPr/>
      </xdr:nvCxnSpPr>
      <xdr:spPr bwMode="auto">
        <a:xfrm flipV="1">
          <a:off x="4305300" y="6911543"/>
          <a:ext cx="698500" cy="27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149657</xdr:rowOff>
    </xdr:from>
    <xdr:to>
      <xdr:col>26</xdr:col>
      <xdr:colOff>101600</xdr:colOff>
      <xdr:row>35</xdr:row>
      <xdr:rowOff>251257</xdr:rowOff>
    </xdr:to>
    <xdr:sp macro="" textlink="">
      <xdr:nvSpPr>
        <xdr:cNvPr id="117" name="フローチャート: 判断 116"/>
        <xdr:cNvSpPr/>
      </xdr:nvSpPr>
      <xdr:spPr bwMode="auto">
        <a:xfrm>
          <a:off x="49530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261434</xdr:rowOff>
    </xdr:from>
    <xdr:ext cx="736600" cy="259045"/>
    <xdr:sp macro="" textlink="">
      <xdr:nvSpPr>
        <xdr:cNvPr id="118" name="テキスト ボックス 117"/>
        <xdr:cNvSpPr txBox="1"/>
      </xdr:nvSpPr>
      <xdr:spPr>
        <a:xfrm>
          <a:off x="4622800" y="6528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215164</xdr:rowOff>
    </xdr:from>
    <xdr:to>
      <xdr:col>22</xdr:col>
      <xdr:colOff>114300</xdr:colOff>
      <xdr:row>35</xdr:row>
      <xdr:rowOff>328396</xdr:rowOff>
    </xdr:to>
    <xdr:cxnSp macro="">
      <xdr:nvCxnSpPr>
        <xdr:cNvPr id="119" name="直線コネクタ 118"/>
        <xdr:cNvCxnSpPr/>
      </xdr:nvCxnSpPr>
      <xdr:spPr bwMode="auto">
        <a:xfrm>
          <a:off x="3606800" y="6825514"/>
          <a:ext cx="698500" cy="113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66142</xdr:rowOff>
    </xdr:from>
    <xdr:to>
      <xdr:col>22</xdr:col>
      <xdr:colOff>165100</xdr:colOff>
      <xdr:row>35</xdr:row>
      <xdr:rowOff>167742</xdr:rowOff>
    </xdr:to>
    <xdr:sp macro="" textlink="">
      <xdr:nvSpPr>
        <xdr:cNvPr id="120" name="フローチャート: 判断 119"/>
        <xdr:cNvSpPr/>
      </xdr:nvSpPr>
      <xdr:spPr bwMode="auto">
        <a:xfrm>
          <a:off x="42545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177919</xdr:rowOff>
    </xdr:from>
    <xdr:ext cx="762000" cy="259045"/>
    <xdr:sp macro="" textlink="">
      <xdr:nvSpPr>
        <xdr:cNvPr id="121" name="テキスト ボックス 120"/>
        <xdr:cNvSpPr txBox="1"/>
      </xdr:nvSpPr>
      <xdr:spPr>
        <a:xfrm>
          <a:off x="3924300" y="64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8661</xdr:rowOff>
    </xdr:from>
    <xdr:to>
      <xdr:col>18</xdr:col>
      <xdr:colOff>177800</xdr:colOff>
      <xdr:row>35</xdr:row>
      <xdr:rowOff>215164</xdr:rowOff>
    </xdr:to>
    <xdr:cxnSp macro="">
      <xdr:nvCxnSpPr>
        <xdr:cNvPr id="122" name="直線コネクタ 121"/>
        <xdr:cNvCxnSpPr/>
      </xdr:nvCxnSpPr>
      <xdr:spPr bwMode="auto">
        <a:xfrm>
          <a:off x="2908300" y="6619011"/>
          <a:ext cx="698500" cy="206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317221</xdr:rowOff>
    </xdr:from>
    <xdr:to>
      <xdr:col>19</xdr:col>
      <xdr:colOff>38100</xdr:colOff>
      <xdr:row>35</xdr:row>
      <xdr:rowOff>75921</xdr:rowOff>
    </xdr:to>
    <xdr:sp macro="" textlink="">
      <xdr:nvSpPr>
        <xdr:cNvPr id="123" name="フローチャート: 判断 122"/>
        <xdr:cNvSpPr/>
      </xdr:nvSpPr>
      <xdr:spPr bwMode="auto">
        <a:xfrm>
          <a:off x="35560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86098</xdr:rowOff>
    </xdr:from>
    <xdr:ext cx="762000" cy="259045"/>
    <xdr:sp macro="" textlink="">
      <xdr:nvSpPr>
        <xdr:cNvPr id="124" name="テキスト ボックス 123"/>
        <xdr:cNvSpPr txBox="1"/>
      </xdr:nvSpPr>
      <xdr:spPr>
        <a:xfrm>
          <a:off x="3225800" y="6353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284073</xdr:rowOff>
    </xdr:from>
    <xdr:to>
      <xdr:col>15</xdr:col>
      <xdr:colOff>101600</xdr:colOff>
      <xdr:row>35</xdr:row>
      <xdr:rowOff>42773</xdr:rowOff>
    </xdr:to>
    <xdr:sp macro="" textlink="">
      <xdr:nvSpPr>
        <xdr:cNvPr id="125" name="フローチャート: 判断 124"/>
        <xdr:cNvSpPr/>
      </xdr:nvSpPr>
      <xdr:spPr bwMode="auto">
        <a:xfrm>
          <a:off x="28575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52951</xdr:rowOff>
    </xdr:from>
    <xdr:ext cx="762000" cy="259045"/>
    <xdr:sp macro="" textlink="">
      <xdr:nvSpPr>
        <xdr:cNvPr id="126" name="テキスト ボックス 125"/>
        <xdr:cNvSpPr txBox="1"/>
      </xdr:nvSpPr>
      <xdr:spPr>
        <a:xfrm>
          <a:off x="2527300" y="63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290093</xdr:rowOff>
    </xdr:from>
    <xdr:to>
      <xdr:col>29</xdr:col>
      <xdr:colOff>177800</xdr:colOff>
      <xdr:row>36</xdr:row>
      <xdr:rowOff>48793</xdr:rowOff>
    </xdr:to>
    <xdr:sp macro="" textlink="">
      <xdr:nvSpPr>
        <xdr:cNvPr id="132" name="楕円 131"/>
        <xdr:cNvSpPr/>
      </xdr:nvSpPr>
      <xdr:spPr bwMode="auto">
        <a:xfrm>
          <a:off x="5600700" y="6900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262170</xdr:rowOff>
    </xdr:from>
    <xdr:ext cx="762000" cy="259045"/>
    <xdr:sp macro="" textlink="">
      <xdr:nvSpPr>
        <xdr:cNvPr id="133" name="人口1人当たり決算額の推移該当値テキスト445"/>
        <xdr:cNvSpPr txBox="1"/>
      </xdr:nvSpPr>
      <xdr:spPr>
        <a:xfrm>
          <a:off x="5740400" y="68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250393</xdr:rowOff>
    </xdr:from>
    <xdr:to>
      <xdr:col>26</xdr:col>
      <xdr:colOff>101600</xdr:colOff>
      <xdr:row>36</xdr:row>
      <xdr:rowOff>9093</xdr:rowOff>
    </xdr:to>
    <xdr:sp macro="" textlink="">
      <xdr:nvSpPr>
        <xdr:cNvPr id="134" name="楕円 133"/>
        <xdr:cNvSpPr/>
      </xdr:nvSpPr>
      <xdr:spPr bwMode="auto">
        <a:xfrm>
          <a:off x="4953000" y="6860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336770</xdr:rowOff>
    </xdr:from>
    <xdr:ext cx="736600" cy="259045"/>
    <xdr:sp macro="" textlink="">
      <xdr:nvSpPr>
        <xdr:cNvPr id="135" name="テキスト ボックス 134"/>
        <xdr:cNvSpPr txBox="1"/>
      </xdr:nvSpPr>
      <xdr:spPr>
        <a:xfrm>
          <a:off x="4622800" y="6947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277596</xdr:rowOff>
    </xdr:from>
    <xdr:to>
      <xdr:col>22</xdr:col>
      <xdr:colOff>165100</xdr:colOff>
      <xdr:row>36</xdr:row>
      <xdr:rowOff>36296</xdr:rowOff>
    </xdr:to>
    <xdr:sp macro="" textlink="">
      <xdr:nvSpPr>
        <xdr:cNvPr id="136" name="楕円 135"/>
        <xdr:cNvSpPr/>
      </xdr:nvSpPr>
      <xdr:spPr bwMode="auto">
        <a:xfrm>
          <a:off x="4254500" y="6887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21073</xdr:rowOff>
    </xdr:from>
    <xdr:ext cx="762000" cy="259045"/>
    <xdr:sp macro="" textlink="">
      <xdr:nvSpPr>
        <xdr:cNvPr id="137" name="テキスト ボックス 136"/>
        <xdr:cNvSpPr txBox="1"/>
      </xdr:nvSpPr>
      <xdr:spPr>
        <a:xfrm>
          <a:off x="3924300" y="697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164364</xdr:rowOff>
    </xdr:from>
    <xdr:to>
      <xdr:col>19</xdr:col>
      <xdr:colOff>38100</xdr:colOff>
      <xdr:row>35</xdr:row>
      <xdr:rowOff>265964</xdr:rowOff>
    </xdr:to>
    <xdr:sp macro="" textlink="">
      <xdr:nvSpPr>
        <xdr:cNvPr id="138" name="楕円 137"/>
        <xdr:cNvSpPr/>
      </xdr:nvSpPr>
      <xdr:spPr bwMode="auto">
        <a:xfrm>
          <a:off x="3556000" y="6774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250741</xdr:rowOff>
    </xdr:from>
    <xdr:ext cx="762000" cy="259045"/>
    <xdr:sp macro="" textlink="">
      <xdr:nvSpPr>
        <xdr:cNvPr id="139" name="テキスト ボックス 138"/>
        <xdr:cNvSpPr txBox="1"/>
      </xdr:nvSpPr>
      <xdr:spPr>
        <a:xfrm>
          <a:off x="3225800" y="686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300761</xdr:rowOff>
    </xdr:from>
    <xdr:to>
      <xdr:col>15</xdr:col>
      <xdr:colOff>101600</xdr:colOff>
      <xdr:row>35</xdr:row>
      <xdr:rowOff>59461</xdr:rowOff>
    </xdr:to>
    <xdr:sp macro="" textlink="">
      <xdr:nvSpPr>
        <xdr:cNvPr id="140" name="楕円 139"/>
        <xdr:cNvSpPr/>
      </xdr:nvSpPr>
      <xdr:spPr bwMode="auto">
        <a:xfrm>
          <a:off x="2857500" y="656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44238</xdr:rowOff>
    </xdr:from>
    <xdr:ext cx="762000" cy="259045"/>
    <xdr:sp macro="" textlink="">
      <xdr:nvSpPr>
        <xdr:cNvPr id="141" name="テキスト ボックス 140"/>
        <xdr:cNvSpPr txBox="1"/>
      </xdr:nvSpPr>
      <xdr:spPr>
        <a:xfrm>
          <a:off x="2527300" y="6654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2,936,184
2,871,183
6,097.33
1,062,741,989
1,035,274,650
6,913,023
638,993,969
2,164,779,532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13894</xdr:rowOff>
    </xdr:from>
    <xdr:to>
      <xdr:col>24</xdr:col>
      <xdr:colOff>62865</xdr:colOff>
      <xdr:row>39</xdr:row>
      <xdr:rowOff>129699</xdr:rowOff>
    </xdr:to>
    <xdr:cxnSp macro="">
      <xdr:nvCxnSpPr>
        <xdr:cNvPr id="56" name="直線コネクタ 55"/>
        <xdr:cNvCxnSpPr/>
      </xdr:nvCxnSpPr>
      <xdr:spPr>
        <a:xfrm flipV="1">
          <a:off x="4633595" y="5328844"/>
          <a:ext cx="1270" cy="148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133526</xdr:rowOff>
    </xdr:from>
    <xdr:ext cx="534377" cy="259045"/>
    <xdr:sp macro="" textlink="">
      <xdr:nvSpPr>
        <xdr:cNvPr id="57" name="人件費最小値テキスト"/>
        <xdr:cNvSpPr txBox="1"/>
      </xdr:nvSpPr>
      <xdr:spPr>
        <a:xfrm>
          <a:off x="4686300" y="682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129699</xdr:rowOff>
    </xdr:from>
    <xdr:to>
      <xdr:col>24</xdr:col>
      <xdr:colOff>152400</xdr:colOff>
      <xdr:row>39</xdr:row>
      <xdr:rowOff>129699</xdr:rowOff>
    </xdr:to>
    <xdr:cxnSp macro="">
      <xdr:nvCxnSpPr>
        <xdr:cNvPr id="58" name="直線コネクタ 57"/>
        <xdr:cNvCxnSpPr/>
      </xdr:nvCxnSpPr>
      <xdr:spPr>
        <a:xfrm>
          <a:off x="4546600" y="6816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132021</xdr:rowOff>
    </xdr:from>
    <xdr:ext cx="599010" cy="259045"/>
    <xdr:sp macro="" textlink="">
      <xdr:nvSpPr>
        <xdr:cNvPr id="59" name="人件費最大値テキスト"/>
        <xdr:cNvSpPr txBox="1"/>
      </xdr:nvSpPr>
      <xdr:spPr>
        <a:xfrm>
          <a:off x="4686300" y="510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13894</xdr:rowOff>
    </xdr:from>
    <xdr:to>
      <xdr:col>24</xdr:col>
      <xdr:colOff>152400</xdr:colOff>
      <xdr:row>31</xdr:row>
      <xdr:rowOff>13894</xdr:rowOff>
    </xdr:to>
    <xdr:cxnSp macro="">
      <xdr:nvCxnSpPr>
        <xdr:cNvPr id="60" name="直線コネクタ 59"/>
        <xdr:cNvCxnSpPr/>
      </xdr:nvCxnSpPr>
      <xdr:spPr>
        <a:xfrm>
          <a:off x="4546600" y="5328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147110</xdr:rowOff>
    </xdr:from>
    <xdr:to>
      <xdr:col>24</xdr:col>
      <xdr:colOff>63500</xdr:colOff>
      <xdr:row>33</xdr:row>
      <xdr:rowOff>151282</xdr:rowOff>
    </xdr:to>
    <xdr:cxnSp macro="">
      <xdr:nvCxnSpPr>
        <xdr:cNvPr id="61" name="直線コネクタ 60"/>
        <xdr:cNvCxnSpPr/>
      </xdr:nvCxnSpPr>
      <xdr:spPr>
        <a:xfrm>
          <a:off x="3797300" y="5804960"/>
          <a:ext cx="8382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2500</xdr:rowOff>
    </xdr:from>
    <xdr:ext cx="534377" cy="259045"/>
    <xdr:sp macro="" textlink="">
      <xdr:nvSpPr>
        <xdr:cNvPr id="62" name="人件費平均値テキスト"/>
        <xdr:cNvSpPr txBox="1"/>
      </xdr:nvSpPr>
      <xdr:spPr>
        <a:xfrm>
          <a:off x="4686300" y="617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24073</xdr:rowOff>
    </xdr:from>
    <xdr:to>
      <xdr:col>24</xdr:col>
      <xdr:colOff>114300</xdr:colOff>
      <xdr:row>36</xdr:row>
      <xdr:rowOff>125673</xdr:rowOff>
    </xdr:to>
    <xdr:sp macro="" textlink="">
      <xdr:nvSpPr>
        <xdr:cNvPr id="63" name="フローチャート: 判断 62"/>
        <xdr:cNvSpPr/>
      </xdr:nvSpPr>
      <xdr:spPr>
        <a:xfrm>
          <a:off x="4584700" y="619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147110</xdr:rowOff>
    </xdr:from>
    <xdr:to>
      <xdr:col>19</xdr:col>
      <xdr:colOff>177800</xdr:colOff>
      <xdr:row>34</xdr:row>
      <xdr:rowOff>1263</xdr:rowOff>
    </xdr:to>
    <xdr:cxnSp macro="">
      <xdr:nvCxnSpPr>
        <xdr:cNvPr id="64" name="直線コネクタ 63"/>
        <xdr:cNvCxnSpPr/>
      </xdr:nvCxnSpPr>
      <xdr:spPr>
        <a:xfrm flipV="1">
          <a:off x="2908300" y="5804960"/>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21977</xdr:rowOff>
    </xdr:from>
    <xdr:to>
      <xdr:col>20</xdr:col>
      <xdr:colOff>38100</xdr:colOff>
      <xdr:row>36</xdr:row>
      <xdr:rowOff>123577</xdr:rowOff>
    </xdr:to>
    <xdr:sp macro="" textlink="">
      <xdr:nvSpPr>
        <xdr:cNvPr id="65" name="フローチャート: 判断 64"/>
        <xdr:cNvSpPr/>
      </xdr:nvSpPr>
      <xdr:spPr>
        <a:xfrm>
          <a:off x="37465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36</xdr:row>
      <xdr:rowOff>114704</xdr:rowOff>
    </xdr:from>
    <xdr:ext cx="534377" cy="259045"/>
    <xdr:sp macro="" textlink="">
      <xdr:nvSpPr>
        <xdr:cNvPr id="66" name="テキスト ボックス 65"/>
        <xdr:cNvSpPr txBox="1"/>
      </xdr:nvSpPr>
      <xdr:spPr>
        <a:xfrm>
          <a:off x="3517411" y="62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1263</xdr:rowOff>
    </xdr:from>
    <xdr:to>
      <xdr:col>15</xdr:col>
      <xdr:colOff>50800</xdr:colOff>
      <xdr:row>34</xdr:row>
      <xdr:rowOff>4521</xdr:rowOff>
    </xdr:to>
    <xdr:cxnSp macro="">
      <xdr:nvCxnSpPr>
        <xdr:cNvPr id="67" name="直線コネクタ 66"/>
        <xdr:cNvCxnSpPr/>
      </xdr:nvCxnSpPr>
      <xdr:spPr>
        <a:xfrm flipV="1">
          <a:off x="2019300" y="5830563"/>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152470</xdr:rowOff>
    </xdr:from>
    <xdr:to>
      <xdr:col>15</xdr:col>
      <xdr:colOff>101600</xdr:colOff>
      <xdr:row>35</xdr:row>
      <xdr:rowOff>82620</xdr:rowOff>
    </xdr:to>
    <xdr:sp macro="" textlink="">
      <xdr:nvSpPr>
        <xdr:cNvPr id="68" name="フローチャート: 判断 67"/>
        <xdr:cNvSpPr/>
      </xdr:nvSpPr>
      <xdr:spPr>
        <a:xfrm>
          <a:off x="2857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73747</xdr:rowOff>
    </xdr:from>
    <xdr:ext cx="534377" cy="259045"/>
    <xdr:sp macro="" textlink="">
      <xdr:nvSpPr>
        <xdr:cNvPr id="69" name="テキスト ボックス 68"/>
        <xdr:cNvSpPr txBox="1"/>
      </xdr:nvSpPr>
      <xdr:spPr>
        <a:xfrm>
          <a:off x="26411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4521</xdr:rowOff>
    </xdr:from>
    <xdr:to>
      <xdr:col>10</xdr:col>
      <xdr:colOff>114300</xdr:colOff>
      <xdr:row>34</xdr:row>
      <xdr:rowOff>32353</xdr:rowOff>
    </xdr:to>
    <xdr:cxnSp macro="">
      <xdr:nvCxnSpPr>
        <xdr:cNvPr id="70" name="直線コネクタ 69"/>
        <xdr:cNvCxnSpPr/>
      </xdr:nvCxnSpPr>
      <xdr:spPr>
        <a:xfrm flipV="1">
          <a:off x="1130300" y="5833821"/>
          <a:ext cx="8890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158795</xdr:rowOff>
    </xdr:from>
    <xdr:to>
      <xdr:col>10</xdr:col>
      <xdr:colOff>165100</xdr:colOff>
      <xdr:row>35</xdr:row>
      <xdr:rowOff>88945</xdr:rowOff>
    </xdr:to>
    <xdr:sp macro="" textlink="">
      <xdr:nvSpPr>
        <xdr:cNvPr id="71" name="フローチャート: 判断 70"/>
        <xdr:cNvSpPr/>
      </xdr:nvSpPr>
      <xdr:spPr>
        <a:xfrm>
          <a:off x="1968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80072</xdr:rowOff>
    </xdr:from>
    <xdr:ext cx="534377" cy="259045"/>
    <xdr:sp macro="" textlink="">
      <xdr:nvSpPr>
        <xdr:cNvPr id="72" name="テキスト ボックス 71"/>
        <xdr:cNvSpPr txBox="1"/>
      </xdr:nvSpPr>
      <xdr:spPr>
        <a:xfrm>
          <a:off x="1752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20510</xdr:rowOff>
    </xdr:from>
    <xdr:to>
      <xdr:col>6</xdr:col>
      <xdr:colOff>38100</xdr:colOff>
      <xdr:row>35</xdr:row>
      <xdr:rowOff>122110</xdr:rowOff>
    </xdr:to>
    <xdr:sp macro="" textlink="">
      <xdr:nvSpPr>
        <xdr:cNvPr id="73" name="フローチャート: 判断 72"/>
        <xdr:cNvSpPr/>
      </xdr:nvSpPr>
      <xdr:spPr>
        <a:xfrm>
          <a:off x="1079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113237</xdr:rowOff>
    </xdr:from>
    <xdr:ext cx="534377" cy="259045"/>
    <xdr:sp macro="" textlink="">
      <xdr:nvSpPr>
        <xdr:cNvPr id="74" name="テキスト ボックス 73"/>
        <xdr:cNvSpPr txBox="1"/>
      </xdr:nvSpPr>
      <xdr:spPr>
        <a:xfrm>
          <a:off x="863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100482</xdr:rowOff>
    </xdr:from>
    <xdr:to>
      <xdr:col>24</xdr:col>
      <xdr:colOff>114300</xdr:colOff>
      <xdr:row>34</xdr:row>
      <xdr:rowOff>30632</xdr:rowOff>
    </xdr:to>
    <xdr:sp macro="" textlink="">
      <xdr:nvSpPr>
        <xdr:cNvPr id="80" name="楕円 79"/>
        <xdr:cNvSpPr/>
      </xdr:nvSpPr>
      <xdr:spPr>
        <a:xfrm>
          <a:off x="4584700" y="57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123359</xdr:rowOff>
    </xdr:from>
    <xdr:ext cx="599010" cy="259045"/>
    <xdr:sp macro="" textlink="">
      <xdr:nvSpPr>
        <xdr:cNvPr id="81" name="人件費該当値テキスト"/>
        <xdr:cNvSpPr txBox="1"/>
      </xdr:nvSpPr>
      <xdr:spPr>
        <a:xfrm>
          <a:off x="4686300" y="560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96310</xdr:rowOff>
    </xdr:from>
    <xdr:to>
      <xdr:col>20</xdr:col>
      <xdr:colOff>38100</xdr:colOff>
      <xdr:row>34</xdr:row>
      <xdr:rowOff>26460</xdr:rowOff>
    </xdr:to>
    <xdr:sp macro="" textlink="">
      <xdr:nvSpPr>
        <xdr:cNvPr id="82" name="楕円 81"/>
        <xdr:cNvSpPr/>
      </xdr:nvSpPr>
      <xdr:spPr>
        <a:xfrm>
          <a:off x="3746500" y="575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42987</xdr:rowOff>
    </xdr:from>
    <xdr:ext cx="599010" cy="259045"/>
    <xdr:sp macro="" textlink="">
      <xdr:nvSpPr>
        <xdr:cNvPr id="83" name="テキスト ボックス 82"/>
        <xdr:cNvSpPr txBox="1"/>
      </xdr:nvSpPr>
      <xdr:spPr>
        <a:xfrm>
          <a:off x="3485095" y="5529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121913</xdr:rowOff>
    </xdr:from>
    <xdr:to>
      <xdr:col>15</xdr:col>
      <xdr:colOff>101600</xdr:colOff>
      <xdr:row>34</xdr:row>
      <xdr:rowOff>52063</xdr:rowOff>
    </xdr:to>
    <xdr:sp macro="" textlink="">
      <xdr:nvSpPr>
        <xdr:cNvPr id="84" name="楕円 83"/>
        <xdr:cNvSpPr/>
      </xdr:nvSpPr>
      <xdr:spPr>
        <a:xfrm>
          <a:off x="2857500" y="57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68590</xdr:rowOff>
    </xdr:from>
    <xdr:ext cx="599010" cy="259045"/>
    <xdr:sp macro="" textlink="">
      <xdr:nvSpPr>
        <xdr:cNvPr id="85" name="テキスト ボックス 84"/>
        <xdr:cNvSpPr txBox="1"/>
      </xdr:nvSpPr>
      <xdr:spPr>
        <a:xfrm>
          <a:off x="2608795" y="5554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125171</xdr:rowOff>
    </xdr:from>
    <xdr:to>
      <xdr:col>10</xdr:col>
      <xdr:colOff>165100</xdr:colOff>
      <xdr:row>34</xdr:row>
      <xdr:rowOff>55321</xdr:rowOff>
    </xdr:to>
    <xdr:sp macro="" textlink="">
      <xdr:nvSpPr>
        <xdr:cNvPr id="86" name="楕円 85"/>
        <xdr:cNvSpPr/>
      </xdr:nvSpPr>
      <xdr:spPr>
        <a:xfrm>
          <a:off x="1968500" y="578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71848</xdr:rowOff>
    </xdr:from>
    <xdr:ext cx="599010" cy="259045"/>
    <xdr:sp macro="" textlink="">
      <xdr:nvSpPr>
        <xdr:cNvPr id="87" name="テキスト ボックス 86"/>
        <xdr:cNvSpPr txBox="1"/>
      </xdr:nvSpPr>
      <xdr:spPr>
        <a:xfrm>
          <a:off x="1719795" y="555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153003</xdr:rowOff>
    </xdr:from>
    <xdr:to>
      <xdr:col>6</xdr:col>
      <xdr:colOff>38100</xdr:colOff>
      <xdr:row>34</xdr:row>
      <xdr:rowOff>83153</xdr:rowOff>
    </xdr:to>
    <xdr:sp macro="" textlink="">
      <xdr:nvSpPr>
        <xdr:cNvPr id="88" name="楕円 87"/>
        <xdr:cNvSpPr/>
      </xdr:nvSpPr>
      <xdr:spPr>
        <a:xfrm>
          <a:off x="1079500" y="58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99680</xdr:rowOff>
    </xdr:from>
    <xdr:ext cx="599010" cy="259045"/>
    <xdr:sp macro="" textlink="">
      <xdr:nvSpPr>
        <xdr:cNvPr id="89" name="テキスト ボックス 88"/>
        <xdr:cNvSpPr txBox="1"/>
      </xdr:nvSpPr>
      <xdr:spPr>
        <a:xfrm>
          <a:off x="830795" y="558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132797</xdr:rowOff>
    </xdr:from>
    <xdr:to>
      <xdr:col>24</xdr:col>
      <xdr:colOff>62865</xdr:colOff>
      <xdr:row>57</xdr:row>
      <xdr:rowOff>35230</xdr:rowOff>
    </xdr:to>
    <xdr:cxnSp macro="">
      <xdr:nvCxnSpPr>
        <xdr:cNvPr id="109" name="直線コネクタ 108"/>
        <xdr:cNvCxnSpPr/>
      </xdr:nvCxnSpPr>
      <xdr:spPr>
        <a:xfrm flipV="1">
          <a:off x="4633595" y="8705297"/>
          <a:ext cx="1270" cy="1102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39057</xdr:rowOff>
    </xdr:from>
    <xdr:ext cx="469744" cy="259045"/>
    <xdr:sp macro="" textlink="">
      <xdr:nvSpPr>
        <xdr:cNvPr id="110" name="物件費最小値テキスト"/>
        <xdr:cNvSpPr txBox="1"/>
      </xdr:nvSpPr>
      <xdr:spPr>
        <a:xfrm>
          <a:off x="4686300" y="981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35230</xdr:rowOff>
    </xdr:from>
    <xdr:to>
      <xdr:col>24</xdr:col>
      <xdr:colOff>152400</xdr:colOff>
      <xdr:row>57</xdr:row>
      <xdr:rowOff>35230</xdr:rowOff>
    </xdr:to>
    <xdr:cxnSp macro="">
      <xdr:nvCxnSpPr>
        <xdr:cNvPr id="111" name="直線コネクタ 110"/>
        <xdr:cNvCxnSpPr/>
      </xdr:nvCxnSpPr>
      <xdr:spPr>
        <a:xfrm>
          <a:off x="4546600" y="9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79474</xdr:rowOff>
    </xdr:from>
    <xdr:ext cx="534377" cy="259045"/>
    <xdr:sp macro="" textlink="">
      <xdr:nvSpPr>
        <xdr:cNvPr id="112" name="物件費最大値テキスト"/>
        <xdr:cNvSpPr txBox="1"/>
      </xdr:nvSpPr>
      <xdr:spPr>
        <a:xfrm>
          <a:off x="4686300" y="84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132797</xdr:rowOff>
    </xdr:from>
    <xdr:to>
      <xdr:col>24</xdr:col>
      <xdr:colOff>152400</xdr:colOff>
      <xdr:row>50</xdr:row>
      <xdr:rowOff>132797</xdr:rowOff>
    </xdr:to>
    <xdr:cxnSp macro="">
      <xdr:nvCxnSpPr>
        <xdr:cNvPr id="113" name="直線コネクタ 112"/>
        <xdr:cNvCxnSpPr/>
      </xdr:nvCxnSpPr>
      <xdr:spPr>
        <a:xfrm>
          <a:off x="4546600" y="870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2677</xdr:rowOff>
    </xdr:from>
    <xdr:to>
      <xdr:col>24</xdr:col>
      <xdr:colOff>63500</xdr:colOff>
      <xdr:row>55</xdr:row>
      <xdr:rowOff>31298</xdr:rowOff>
    </xdr:to>
    <xdr:cxnSp macro="">
      <xdr:nvCxnSpPr>
        <xdr:cNvPr id="114" name="直線コネクタ 113"/>
        <xdr:cNvCxnSpPr/>
      </xdr:nvCxnSpPr>
      <xdr:spPr>
        <a:xfrm flipV="1">
          <a:off x="3797300" y="9432427"/>
          <a:ext cx="838200" cy="2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111081</xdr:rowOff>
    </xdr:from>
    <xdr:ext cx="534377" cy="259045"/>
    <xdr:sp macro="" textlink="">
      <xdr:nvSpPr>
        <xdr:cNvPr id="115" name="物件費平均値テキスト"/>
        <xdr:cNvSpPr txBox="1"/>
      </xdr:nvSpPr>
      <xdr:spPr>
        <a:xfrm>
          <a:off x="4686300" y="9540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132654</xdr:rowOff>
    </xdr:from>
    <xdr:to>
      <xdr:col>24</xdr:col>
      <xdr:colOff>114300</xdr:colOff>
      <xdr:row>56</xdr:row>
      <xdr:rowOff>62804</xdr:rowOff>
    </xdr:to>
    <xdr:sp macro="" textlink="">
      <xdr:nvSpPr>
        <xdr:cNvPr id="116" name="フローチャート: 判断 115"/>
        <xdr:cNvSpPr/>
      </xdr:nvSpPr>
      <xdr:spPr>
        <a:xfrm>
          <a:off x="4584700" y="956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31298</xdr:rowOff>
    </xdr:from>
    <xdr:to>
      <xdr:col>19</xdr:col>
      <xdr:colOff>177800</xdr:colOff>
      <xdr:row>55</xdr:row>
      <xdr:rowOff>52694</xdr:rowOff>
    </xdr:to>
    <xdr:cxnSp macro="">
      <xdr:nvCxnSpPr>
        <xdr:cNvPr id="117" name="直線コネクタ 116"/>
        <xdr:cNvCxnSpPr/>
      </xdr:nvCxnSpPr>
      <xdr:spPr>
        <a:xfrm flipV="1">
          <a:off x="2908300" y="9461048"/>
          <a:ext cx="889000" cy="2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146690</xdr:rowOff>
    </xdr:from>
    <xdr:to>
      <xdr:col>20</xdr:col>
      <xdr:colOff>38100</xdr:colOff>
      <xdr:row>56</xdr:row>
      <xdr:rowOff>76840</xdr:rowOff>
    </xdr:to>
    <xdr:sp macro="" textlink="">
      <xdr:nvSpPr>
        <xdr:cNvPr id="118" name="フローチャート: 判断 117"/>
        <xdr:cNvSpPr/>
      </xdr:nvSpPr>
      <xdr:spPr>
        <a:xfrm>
          <a:off x="3746500" y="957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56</xdr:row>
      <xdr:rowOff>67967</xdr:rowOff>
    </xdr:from>
    <xdr:ext cx="469744" cy="259045"/>
    <xdr:sp macro="" textlink="">
      <xdr:nvSpPr>
        <xdr:cNvPr id="119" name="テキスト ボックス 118"/>
        <xdr:cNvSpPr txBox="1"/>
      </xdr:nvSpPr>
      <xdr:spPr>
        <a:xfrm>
          <a:off x="3549728" y="966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33401</xdr:rowOff>
    </xdr:from>
    <xdr:to>
      <xdr:col>15</xdr:col>
      <xdr:colOff>50800</xdr:colOff>
      <xdr:row>55</xdr:row>
      <xdr:rowOff>52694</xdr:rowOff>
    </xdr:to>
    <xdr:cxnSp macro="">
      <xdr:nvCxnSpPr>
        <xdr:cNvPr id="120" name="直線コネクタ 119"/>
        <xdr:cNvCxnSpPr/>
      </xdr:nvCxnSpPr>
      <xdr:spPr>
        <a:xfrm>
          <a:off x="2019300" y="9463151"/>
          <a:ext cx="889000" cy="1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150896</xdr:rowOff>
    </xdr:from>
    <xdr:to>
      <xdr:col>15</xdr:col>
      <xdr:colOff>101600</xdr:colOff>
      <xdr:row>56</xdr:row>
      <xdr:rowOff>81046</xdr:rowOff>
    </xdr:to>
    <xdr:sp macro="" textlink="">
      <xdr:nvSpPr>
        <xdr:cNvPr id="121" name="フローチャート: 判断 120"/>
        <xdr:cNvSpPr/>
      </xdr:nvSpPr>
      <xdr:spPr>
        <a:xfrm>
          <a:off x="2857500" y="958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56</xdr:row>
      <xdr:rowOff>72173</xdr:rowOff>
    </xdr:from>
    <xdr:ext cx="469744" cy="259045"/>
    <xdr:sp macro="" textlink="">
      <xdr:nvSpPr>
        <xdr:cNvPr id="122" name="テキスト ボックス 121"/>
        <xdr:cNvSpPr txBox="1"/>
      </xdr:nvSpPr>
      <xdr:spPr>
        <a:xfrm>
          <a:off x="2673428" y="967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33401</xdr:rowOff>
    </xdr:from>
    <xdr:to>
      <xdr:col>10</xdr:col>
      <xdr:colOff>114300</xdr:colOff>
      <xdr:row>55</xdr:row>
      <xdr:rowOff>34818</xdr:rowOff>
    </xdr:to>
    <xdr:cxnSp macro="">
      <xdr:nvCxnSpPr>
        <xdr:cNvPr id="123" name="直線コネクタ 122"/>
        <xdr:cNvCxnSpPr/>
      </xdr:nvCxnSpPr>
      <xdr:spPr>
        <a:xfrm flipV="1">
          <a:off x="1130300" y="9463151"/>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135809</xdr:rowOff>
    </xdr:from>
    <xdr:to>
      <xdr:col>10</xdr:col>
      <xdr:colOff>165100</xdr:colOff>
      <xdr:row>56</xdr:row>
      <xdr:rowOff>65959</xdr:rowOff>
    </xdr:to>
    <xdr:sp macro="" textlink="">
      <xdr:nvSpPr>
        <xdr:cNvPr id="124" name="フローチャート: 判断 123"/>
        <xdr:cNvSpPr/>
      </xdr:nvSpPr>
      <xdr:spPr>
        <a:xfrm>
          <a:off x="1968500" y="956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57086</xdr:rowOff>
    </xdr:from>
    <xdr:ext cx="534377" cy="259045"/>
    <xdr:sp macro="" textlink="">
      <xdr:nvSpPr>
        <xdr:cNvPr id="125" name="テキスト ボックス 124"/>
        <xdr:cNvSpPr txBox="1"/>
      </xdr:nvSpPr>
      <xdr:spPr>
        <a:xfrm>
          <a:off x="1752111" y="96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165481</xdr:rowOff>
    </xdr:from>
    <xdr:to>
      <xdr:col>6</xdr:col>
      <xdr:colOff>38100</xdr:colOff>
      <xdr:row>56</xdr:row>
      <xdr:rowOff>95631</xdr:rowOff>
    </xdr:to>
    <xdr:sp macro="" textlink="">
      <xdr:nvSpPr>
        <xdr:cNvPr id="126" name="フローチャート: 判断 125"/>
        <xdr:cNvSpPr/>
      </xdr:nvSpPr>
      <xdr:spPr>
        <a:xfrm>
          <a:off x="1079500" y="959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56</xdr:row>
      <xdr:rowOff>86758</xdr:rowOff>
    </xdr:from>
    <xdr:ext cx="469744" cy="259045"/>
    <xdr:sp macro="" textlink="">
      <xdr:nvSpPr>
        <xdr:cNvPr id="127" name="テキスト ボックス 126"/>
        <xdr:cNvSpPr txBox="1"/>
      </xdr:nvSpPr>
      <xdr:spPr>
        <a:xfrm>
          <a:off x="895428" y="9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123327</xdr:rowOff>
    </xdr:from>
    <xdr:to>
      <xdr:col>24</xdr:col>
      <xdr:colOff>114300</xdr:colOff>
      <xdr:row>55</xdr:row>
      <xdr:rowOff>53477</xdr:rowOff>
    </xdr:to>
    <xdr:sp macro="" textlink="">
      <xdr:nvSpPr>
        <xdr:cNvPr id="133" name="楕円 132"/>
        <xdr:cNvSpPr/>
      </xdr:nvSpPr>
      <xdr:spPr>
        <a:xfrm>
          <a:off x="4584700" y="9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146204</xdr:rowOff>
    </xdr:from>
    <xdr:ext cx="534377" cy="259045"/>
    <xdr:sp macro="" textlink="">
      <xdr:nvSpPr>
        <xdr:cNvPr id="134" name="物件費該当値テキスト"/>
        <xdr:cNvSpPr txBox="1"/>
      </xdr:nvSpPr>
      <xdr:spPr>
        <a:xfrm>
          <a:off x="4686300" y="923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151948</xdr:rowOff>
    </xdr:from>
    <xdr:to>
      <xdr:col>20</xdr:col>
      <xdr:colOff>38100</xdr:colOff>
      <xdr:row>55</xdr:row>
      <xdr:rowOff>82098</xdr:rowOff>
    </xdr:to>
    <xdr:sp macro="" textlink="">
      <xdr:nvSpPr>
        <xdr:cNvPr id="135" name="楕円 134"/>
        <xdr:cNvSpPr/>
      </xdr:nvSpPr>
      <xdr:spPr>
        <a:xfrm>
          <a:off x="3746500" y="94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98625</xdr:rowOff>
    </xdr:from>
    <xdr:ext cx="534377" cy="259045"/>
    <xdr:sp macro="" textlink="">
      <xdr:nvSpPr>
        <xdr:cNvPr id="136" name="テキスト ボックス 135"/>
        <xdr:cNvSpPr txBox="1"/>
      </xdr:nvSpPr>
      <xdr:spPr>
        <a:xfrm>
          <a:off x="3517411" y="918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1894</xdr:rowOff>
    </xdr:from>
    <xdr:to>
      <xdr:col>15</xdr:col>
      <xdr:colOff>101600</xdr:colOff>
      <xdr:row>55</xdr:row>
      <xdr:rowOff>103494</xdr:rowOff>
    </xdr:to>
    <xdr:sp macro="" textlink="">
      <xdr:nvSpPr>
        <xdr:cNvPr id="137" name="楕円 136"/>
        <xdr:cNvSpPr/>
      </xdr:nvSpPr>
      <xdr:spPr>
        <a:xfrm>
          <a:off x="2857500" y="94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120021</xdr:rowOff>
    </xdr:from>
    <xdr:ext cx="534377" cy="259045"/>
    <xdr:sp macro="" textlink="">
      <xdr:nvSpPr>
        <xdr:cNvPr id="138" name="テキスト ボックス 137"/>
        <xdr:cNvSpPr txBox="1"/>
      </xdr:nvSpPr>
      <xdr:spPr>
        <a:xfrm>
          <a:off x="2641111" y="920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154051</xdr:rowOff>
    </xdr:from>
    <xdr:to>
      <xdr:col>10</xdr:col>
      <xdr:colOff>165100</xdr:colOff>
      <xdr:row>55</xdr:row>
      <xdr:rowOff>84201</xdr:rowOff>
    </xdr:to>
    <xdr:sp macro="" textlink="">
      <xdr:nvSpPr>
        <xdr:cNvPr id="139" name="楕円 138"/>
        <xdr:cNvSpPr/>
      </xdr:nvSpPr>
      <xdr:spPr>
        <a:xfrm>
          <a:off x="1968500" y="941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100728</xdr:rowOff>
    </xdr:from>
    <xdr:ext cx="534377" cy="259045"/>
    <xdr:sp macro="" textlink="">
      <xdr:nvSpPr>
        <xdr:cNvPr id="140" name="テキスト ボックス 139"/>
        <xdr:cNvSpPr txBox="1"/>
      </xdr:nvSpPr>
      <xdr:spPr>
        <a:xfrm>
          <a:off x="1752111" y="918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155468</xdr:rowOff>
    </xdr:from>
    <xdr:to>
      <xdr:col>6</xdr:col>
      <xdr:colOff>38100</xdr:colOff>
      <xdr:row>55</xdr:row>
      <xdr:rowOff>85618</xdr:rowOff>
    </xdr:to>
    <xdr:sp macro="" textlink="">
      <xdr:nvSpPr>
        <xdr:cNvPr id="141" name="楕円 140"/>
        <xdr:cNvSpPr/>
      </xdr:nvSpPr>
      <xdr:spPr>
        <a:xfrm>
          <a:off x="1079500" y="941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102145</xdr:rowOff>
    </xdr:from>
    <xdr:ext cx="534377" cy="259045"/>
    <xdr:sp macro="" textlink="">
      <xdr:nvSpPr>
        <xdr:cNvPr id="142" name="テキスト ボックス 141"/>
        <xdr:cNvSpPr txBox="1"/>
      </xdr:nvSpPr>
      <xdr:spPr>
        <a:xfrm>
          <a:off x="863111" y="918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1" name="直線コネクタ 15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2" name="テキスト ボックス 15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3" name="直線コネクタ 15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4" name="テキスト ボックス 15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5" name="直線コネクタ 15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6" name="テキスト ボックス 155"/>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7" name="直線コネクタ 15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58" name="テキスト ボックス 157"/>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59" name="直線コネクタ 15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0" name="テキスト ボックス 15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508</xdr:rowOff>
    </xdr:from>
    <xdr:to>
      <xdr:col>24</xdr:col>
      <xdr:colOff>62865</xdr:colOff>
      <xdr:row>78</xdr:row>
      <xdr:rowOff>166243</xdr:rowOff>
    </xdr:to>
    <xdr:cxnSp macro="">
      <xdr:nvCxnSpPr>
        <xdr:cNvPr id="164" name="直線コネクタ 163"/>
        <xdr:cNvCxnSpPr/>
      </xdr:nvCxnSpPr>
      <xdr:spPr>
        <a:xfrm flipV="1">
          <a:off x="4633595" y="12173458"/>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170070</xdr:rowOff>
    </xdr:from>
    <xdr:ext cx="378565" cy="259045"/>
    <xdr:sp macro="" textlink="">
      <xdr:nvSpPr>
        <xdr:cNvPr id="165" name="維持補修費最小値テキスト"/>
        <xdr:cNvSpPr txBox="1"/>
      </xdr:nvSpPr>
      <xdr:spPr>
        <a:xfrm>
          <a:off x="4686300" y="13543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166243</xdr:rowOff>
    </xdr:from>
    <xdr:to>
      <xdr:col>24</xdr:col>
      <xdr:colOff>152400</xdr:colOff>
      <xdr:row>78</xdr:row>
      <xdr:rowOff>166243</xdr:rowOff>
    </xdr:to>
    <xdr:cxnSp macro="">
      <xdr:nvCxnSpPr>
        <xdr:cNvPr id="166" name="直線コネクタ 165"/>
        <xdr:cNvCxnSpPr/>
      </xdr:nvCxnSpPr>
      <xdr:spPr>
        <a:xfrm>
          <a:off x="4546600" y="135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118635</xdr:rowOff>
    </xdr:from>
    <xdr:ext cx="534377" cy="259045"/>
    <xdr:sp macro="" textlink="">
      <xdr:nvSpPr>
        <xdr:cNvPr id="167" name="維持補修費最大値テキスト"/>
        <xdr:cNvSpPr txBox="1"/>
      </xdr:nvSpPr>
      <xdr:spPr>
        <a:xfrm>
          <a:off x="4686300" y="119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508</xdr:rowOff>
    </xdr:from>
    <xdr:to>
      <xdr:col>24</xdr:col>
      <xdr:colOff>152400</xdr:colOff>
      <xdr:row>71</xdr:row>
      <xdr:rowOff>508</xdr:rowOff>
    </xdr:to>
    <xdr:cxnSp macro="">
      <xdr:nvCxnSpPr>
        <xdr:cNvPr id="168" name="直線コネクタ 167"/>
        <xdr:cNvCxnSpPr/>
      </xdr:nvCxnSpPr>
      <xdr:spPr>
        <a:xfrm>
          <a:off x="4546600" y="12173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12446</xdr:rowOff>
    </xdr:from>
    <xdr:to>
      <xdr:col>24</xdr:col>
      <xdr:colOff>63500</xdr:colOff>
      <xdr:row>77</xdr:row>
      <xdr:rowOff>26415</xdr:rowOff>
    </xdr:to>
    <xdr:cxnSp macro="">
      <xdr:nvCxnSpPr>
        <xdr:cNvPr id="169" name="直線コネクタ 168"/>
        <xdr:cNvCxnSpPr/>
      </xdr:nvCxnSpPr>
      <xdr:spPr>
        <a:xfrm flipV="1">
          <a:off x="3797300" y="13214096"/>
          <a:ext cx="8382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156863</xdr:rowOff>
    </xdr:from>
    <xdr:ext cx="469744" cy="259045"/>
    <xdr:sp macro="" textlink="">
      <xdr:nvSpPr>
        <xdr:cNvPr id="170" name="維持補修費平均値テキスト"/>
        <xdr:cNvSpPr txBox="1"/>
      </xdr:nvSpPr>
      <xdr:spPr>
        <a:xfrm>
          <a:off x="4686300" y="13187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6986</xdr:rowOff>
    </xdr:from>
    <xdr:to>
      <xdr:col>24</xdr:col>
      <xdr:colOff>114300</xdr:colOff>
      <xdr:row>77</xdr:row>
      <xdr:rowOff>108586</xdr:rowOff>
    </xdr:to>
    <xdr:sp macro="" textlink="">
      <xdr:nvSpPr>
        <xdr:cNvPr id="171" name="フローチャート: 判断 170"/>
        <xdr:cNvSpPr/>
      </xdr:nvSpPr>
      <xdr:spPr>
        <a:xfrm>
          <a:off x="4584700" y="13208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26415</xdr:rowOff>
    </xdr:from>
    <xdr:to>
      <xdr:col>19</xdr:col>
      <xdr:colOff>177800</xdr:colOff>
      <xdr:row>77</xdr:row>
      <xdr:rowOff>53212</xdr:rowOff>
    </xdr:to>
    <xdr:cxnSp macro="">
      <xdr:nvCxnSpPr>
        <xdr:cNvPr id="172" name="直線コネクタ 171"/>
        <xdr:cNvCxnSpPr/>
      </xdr:nvCxnSpPr>
      <xdr:spPr>
        <a:xfrm flipV="1">
          <a:off x="2908300" y="13228065"/>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20065</xdr:rowOff>
    </xdr:from>
    <xdr:to>
      <xdr:col>20</xdr:col>
      <xdr:colOff>38100</xdr:colOff>
      <xdr:row>77</xdr:row>
      <xdr:rowOff>121665</xdr:rowOff>
    </xdr:to>
    <xdr:sp macro="" textlink="">
      <xdr:nvSpPr>
        <xdr:cNvPr id="173" name="フローチャート: 判断 172"/>
        <xdr:cNvSpPr/>
      </xdr:nvSpPr>
      <xdr:spPr>
        <a:xfrm>
          <a:off x="37465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112792</xdr:rowOff>
    </xdr:from>
    <xdr:ext cx="469744" cy="259045"/>
    <xdr:sp macro="" textlink="">
      <xdr:nvSpPr>
        <xdr:cNvPr id="174" name="テキスト ボックス 173"/>
        <xdr:cNvSpPr txBox="1"/>
      </xdr:nvSpPr>
      <xdr:spPr>
        <a:xfrm>
          <a:off x="3549728" y="1331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51943</xdr:rowOff>
    </xdr:from>
    <xdr:to>
      <xdr:col>15</xdr:col>
      <xdr:colOff>50800</xdr:colOff>
      <xdr:row>77</xdr:row>
      <xdr:rowOff>53212</xdr:rowOff>
    </xdr:to>
    <xdr:cxnSp macro="">
      <xdr:nvCxnSpPr>
        <xdr:cNvPr id="175" name="直線コネクタ 174"/>
        <xdr:cNvCxnSpPr/>
      </xdr:nvCxnSpPr>
      <xdr:spPr>
        <a:xfrm>
          <a:off x="2019300" y="13253593"/>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48513</xdr:rowOff>
    </xdr:from>
    <xdr:to>
      <xdr:col>15</xdr:col>
      <xdr:colOff>101600</xdr:colOff>
      <xdr:row>77</xdr:row>
      <xdr:rowOff>150113</xdr:rowOff>
    </xdr:to>
    <xdr:sp macro="" textlink="">
      <xdr:nvSpPr>
        <xdr:cNvPr id="176" name="フローチャート: 判断 175"/>
        <xdr:cNvSpPr/>
      </xdr:nvSpPr>
      <xdr:spPr>
        <a:xfrm>
          <a:off x="2857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141240</xdr:rowOff>
    </xdr:from>
    <xdr:ext cx="469744" cy="259045"/>
    <xdr:sp macro="" textlink="">
      <xdr:nvSpPr>
        <xdr:cNvPr id="177" name="テキスト ボックス 176"/>
        <xdr:cNvSpPr txBox="1"/>
      </xdr:nvSpPr>
      <xdr:spPr>
        <a:xfrm>
          <a:off x="26734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51943</xdr:rowOff>
    </xdr:from>
    <xdr:to>
      <xdr:col>10</xdr:col>
      <xdr:colOff>114300</xdr:colOff>
      <xdr:row>77</xdr:row>
      <xdr:rowOff>65024</xdr:rowOff>
    </xdr:to>
    <xdr:cxnSp macro="">
      <xdr:nvCxnSpPr>
        <xdr:cNvPr id="178" name="直線コネクタ 177"/>
        <xdr:cNvCxnSpPr/>
      </xdr:nvCxnSpPr>
      <xdr:spPr>
        <a:xfrm flipV="1">
          <a:off x="1130300" y="13253593"/>
          <a:ext cx="88900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57277</xdr:rowOff>
    </xdr:from>
    <xdr:to>
      <xdr:col>10</xdr:col>
      <xdr:colOff>165100</xdr:colOff>
      <xdr:row>77</xdr:row>
      <xdr:rowOff>158877</xdr:rowOff>
    </xdr:to>
    <xdr:sp macro="" textlink="">
      <xdr:nvSpPr>
        <xdr:cNvPr id="179" name="フローチャート: 判断 178"/>
        <xdr:cNvSpPr/>
      </xdr:nvSpPr>
      <xdr:spPr>
        <a:xfrm>
          <a:off x="1968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150004</xdr:rowOff>
    </xdr:from>
    <xdr:ext cx="469744" cy="259045"/>
    <xdr:sp macro="" textlink="">
      <xdr:nvSpPr>
        <xdr:cNvPr id="180" name="テキスト ボックス 179"/>
        <xdr:cNvSpPr txBox="1"/>
      </xdr:nvSpPr>
      <xdr:spPr>
        <a:xfrm>
          <a:off x="1784428" y="133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91948</xdr:rowOff>
    </xdr:from>
    <xdr:to>
      <xdr:col>6</xdr:col>
      <xdr:colOff>38100</xdr:colOff>
      <xdr:row>78</xdr:row>
      <xdr:rowOff>22098</xdr:rowOff>
    </xdr:to>
    <xdr:sp macro="" textlink="">
      <xdr:nvSpPr>
        <xdr:cNvPr id="181" name="フローチャート: 判断 180"/>
        <xdr:cNvSpPr/>
      </xdr:nvSpPr>
      <xdr:spPr>
        <a:xfrm>
          <a:off x="1079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13225</xdr:rowOff>
    </xdr:from>
    <xdr:ext cx="469744" cy="259045"/>
    <xdr:sp macro="" textlink="">
      <xdr:nvSpPr>
        <xdr:cNvPr id="182" name="テキスト ボックス 181"/>
        <xdr:cNvSpPr txBox="1"/>
      </xdr:nvSpPr>
      <xdr:spPr>
        <a:xfrm>
          <a:off x="895428" y="13386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133096</xdr:rowOff>
    </xdr:from>
    <xdr:to>
      <xdr:col>24</xdr:col>
      <xdr:colOff>114300</xdr:colOff>
      <xdr:row>77</xdr:row>
      <xdr:rowOff>63246</xdr:rowOff>
    </xdr:to>
    <xdr:sp macro="" textlink="">
      <xdr:nvSpPr>
        <xdr:cNvPr id="188" name="楕円 187"/>
        <xdr:cNvSpPr/>
      </xdr:nvSpPr>
      <xdr:spPr>
        <a:xfrm>
          <a:off x="4584700" y="131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155973</xdr:rowOff>
    </xdr:from>
    <xdr:ext cx="469744" cy="259045"/>
    <xdr:sp macro="" textlink="">
      <xdr:nvSpPr>
        <xdr:cNvPr id="189" name="維持補修費該当値テキスト"/>
        <xdr:cNvSpPr txBox="1"/>
      </xdr:nvSpPr>
      <xdr:spPr>
        <a:xfrm>
          <a:off x="4686300" y="1301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147065</xdr:rowOff>
    </xdr:from>
    <xdr:to>
      <xdr:col>20</xdr:col>
      <xdr:colOff>38100</xdr:colOff>
      <xdr:row>77</xdr:row>
      <xdr:rowOff>77215</xdr:rowOff>
    </xdr:to>
    <xdr:sp macro="" textlink="">
      <xdr:nvSpPr>
        <xdr:cNvPr id="190" name="楕円 189"/>
        <xdr:cNvSpPr/>
      </xdr:nvSpPr>
      <xdr:spPr>
        <a:xfrm>
          <a:off x="3746500" y="1317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93743</xdr:rowOff>
    </xdr:from>
    <xdr:ext cx="469744" cy="259045"/>
    <xdr:sp macro="" textlink="">
      <xdr:nvSpPr>
        <xdr:cNvPr id="191" name="テキスト ボックス 190"/>
        <xdr:cNvSpPr txBox="1"/>
      </xdr:nvSpPr>
      <xdr:spPr>
        <a:xfrm>
          <a:off x="3549728" y="1295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2412</xdr:rowOff>
    </xdr:from>
    <xdr:to>
      <xdr:col>15</xdr:col>
      <xdr:colOff>101600</xdr:colOff>
      <xdr:row>77</xdr:row>
      <xdr:rowOff>104012</xdr:rowOff>
    </xdr:to>
    <xdr:sp macro="" textlink="">
      <xdr:nvSpPr>
        <xdr:cNvPr id="192" name="楕円 191"/>
        <xdr:cNvSpPr/>
      </xdr:nvSpPr>
      <xdr:spPr>
        <a:xfrm>
          <a:off x="2857500" y="1320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120539</xdr:rowOff>
    </xdr:from>
    <xdr:ext cx="469744" cy="259045"/>
    <xdr:sp macro="" textlink="">
      <xdr:nvSpPr>
        <xdr:cNvPr id="193" name="テキスト ボックス 192"/>
        <xdr:cNvSpPr txBox="1"/>
      </xdr:nvSpPr>
      <xdr:spPr>
        <a:xfrm>
          <a:off x="2673428" y="1297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1143</xdr:rowOff>
    </xdr:from>
    <xdr:to>
      <xdr:col>10</xdr:col>
      <xdr:colOff>165100</xdr:colOff>
      <xdr:row>77</xdr:row>
      <xdr:rowOff>102743</xdr:rowOff>
    </xdr:to>
    <xdr:sp macro="" textlink="">
      <xdr:nvSpPr>
        <xdr:cNvPr id="194" name="楕円 193"/>
        <xdr:cNvSpPr/>
      </xdr:nvSpPr>
      <xdr:spPr>
        <a:xfrm>
          <a:off x="1968500" y="132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119270</xdr:rowOff>
    </xdr:from>
    <xdr:ext cx="469744" cy="259045"/>
    <xdr:sp macro="" textlink="">
      <xdr:nvSpPr>
        <xdr:cNvPr id="195" name="テキスト ボックス 194"/>
        <xdr:cNvSpPr txBox="1"/>
      </xdr:nvSpPr>
      <xdr:spPr>
        <a:xfrm>
          <a:off x="1784428" y="12978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14224</xdr:rowOff>
    </xdr:from>
    <xdr:to>
      <xdr:col>6</xdr:col>
      <xdr:colOff>38100</xdr:colOff>
      <xdr:row>77</xdr:row>
      <xdr:rowOff>115824</xdr:rowOff>
    </xdr:to>
    <xdr:sp macro="" textlink="">
      <xdr:nvSpPr>
        <xdr:cNvPr id="196" name="楕円 195"/>
        <xdr:cNvSpPr/>
      </xdr:nvSpPr>
      <xdr:spPr>
        <a:xfrm>
          <a:off x="1079500" y="132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132351</xdr:rowOff>
    </xdr:from>
    <xdr:ext cx="469744" cy="259045"/>
    <xdr:sp macro="" textlink="">
      <xdr:nvSpPr>
        <xdr:cNvPr id="197" name="テキスト ボックス 196"/>
        <xdr:cNvSpPr txBox="1"/>
      </xdr:nvSpPr>
      <xdr:spPr>
        <a:xfrm>
          <a:off x="895428" y="1299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08" name="テキスト ボックス 207"/>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0" name="テキスト ボックス 209"/>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93</xdr:row>
      <xdr:rowOff>168927</xdr:rowOff>
    </xdr:from>
    <xdr:ext cx="467179" cy="259045"/>
    <xdr:sp macro="" textlink="">
      <xdr:nvSpPr>
        <xdr:cNvPr id="212" name="テキスト ボックス 211"/>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165988</xdr:rowOff>
    </xdr:from>
    <xdr:to>
      <xdr:col>24</xdr:col>
      <xdr:colOff>62865</xdr:colOff>
      <xdr:row>98</xdr:row>
      <xdr:rowOff>79121</xdr:rowOff>
    </xdr:to>
    <xdr:cxnSp macro="">
      <xdr:nvCxnSpPr>
        <xdr:cNvPr id="220" name="直線コネクタ 219"/>
        <xdr:cNvCxnSpPr/>
      </xdr:nvCxnSpPr>
      <xdr:spPr>
        <a:xfrm flipV="1">
          <a:off x="4633595" y="15596488"/>
          <a:ext cx="1270" cy="128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82948</xdr:rowOff>
    </xdr:from>
    <xdr:ext cx="469744" cy="259045"/>
    <xdr:sp macro="" textlink="">
      <xdr:nvSpPr>
        <xdr:cNvPr id="221" name="扶助費最小値テキスト"/>
        <xdr:cNvSpPr txBox="1"/>
      </xdr:nvSpPr>
      <xdr:spPr>
        <a:xfrm>
          <a:off x="4686300" y="1688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79121</xdr:rowOff>
    </xdr:from>
    <xdr:to>
      <xdr:col>24</xdr:col>
      <xdr:colOff>152400</xdr:colOff>
      <xdr:row>98</xdr:row>
      <xdr:rowOff>79121</xdr:rowOff>
    </xdr:to>
    <xdr:cxnSp macro="">
      <xdr:nvCxnSpPr>
        <xdr:cNvPr id="222" name="直線コネクタ 221"/>
        <xdr:cNvCxnSpPr/>
      </xdr:nvCxnSpPr>
      <xdr:spPr>
        <a:xfrm>
          <a:off x="4546600" y="1688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112665</xdr:rowOff>
    </xdr:from>
    <xdr:ext cx="534377" cy="259045"/>
    <xdr:sp macro="" textlink="">
      <xdr:nvSpPr>
        <xdr:cNvPr id="223" name="扶助費最大値テキスト"/>
        <xdr:cNvSpPr txBox="1"/>
      </xdr:nvSpPr>
      <xdr:spPr>
        <a:xfrm>
          <a:off x="4686300" y="1537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165988</xdr:rowOff>
    </xdr:from>
    <xdr:to>
      <xdr:col>24</xdr:col>
      <xdr:colOff>152400</xdr:colOff>
      <xdr:row>90</xdr:row>
      <xdr:rowOff>165988</xdr:rowOff>
    </xdr:to>
    <xdr:cxnSp macro="">
      <xdr:nvCxnSpPr>
        <xdr:cNvPr id="224" name="直線コネクタ 223"/>
        <xdr:cNvCxnSpPr/>
      </xdr:nvCxnSpPr>
      <xdr:spPr>
        <a:xfrm>
          <a:off x="4546600" y="155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68199</xdr:rowOff>
    </xdr:from>
    <xdr:to>
      <xdr:col>24</xdr:col>
      <xdr:colOff>63500</xdr:colOff>
      <xdr:row>95</xdr:row>
      <xdr:rowOff>96520</xdr:rowOff>
    </xdr:to>
    <xdr:cxnSp macro="">
      <xdr:nvCxnSpPr>
        <xdr:cNvPr id="225" name="直線コネクタ 224"/>
        <xdr:cNvCxnSpPr/>
      </xdr:nvCxnSpPr>
      <xdr:spPr>
        <a:xfrm flipV="1">
          <a:off x="3797300" y="16355949"/>
          <a:ext cx="838200" cy="2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22114</xdr:rowOff>
    </xdr:from>
    <xdr:ext cx="469744" cy="259045"/>
    <xdr:sp macro="" textlink="">
      <xdr:nvSpPr>
        <xdr:cNvPr id="226" name="扶助費平均値テキスト"/>
        <xdr:cNvSpPr txBox="1"/>
      </xdr:nvSpPr>
      <xdr:spPr>
        <a:xfrm>
          <a:off x="4686300" y="164813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43687</xdr:rowOff>
    </xdr:from>
    <xdr:to>
      <xdr:col>24</xdr:col>
      <xdr:colOff>114300</xdr:colOff>
      <xdr:row>96</xdr:row>
      <xdr:rowOff>145287</xdr:rowOff>
    </xdr:to>
    <xdr:sp macro="" textlink="">
      <xdr:nvSpPr>
        <xdr:cNvPr id="227" name="フローチャート: 判断 226"/>
        <xdr:cNvSpPr/>
      </xdr:nvSpPr>
      <xdr:spPr>
        <a:xfrm>
          <a:off x="4584700" y="165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96520</xdr:rowOff>
    </xdr:from>
    <xdr:to>
      <xdr:col>19</xdr:col>
      <xdr:colOff>177800</xdr:colOff>
      <xdr:row>95</xdr:row>
      <xdr:rowOff>126873</xdr:rowOff>
    </xdr:to>
    <xdr:cxnSp macro="">
      <xdr:nvCxnSpPr>
        <xdr:cNvPr id="228" name="直線コネクタ 227"/>
        <xdr:cNvCxnSpPr/>
      </xdr:nvCxnSpPr>
      <xdr:spPr>
        <a:xfrm flipV="1">
          <a:off x="2908300" y="16384270"/>
          <a:ext cx="889000" cy="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9271</xdr:rowOff>
    </xdr:from>
    <xdr:to>
      <xdr:col>20</xdr:col>
      <xdr:colOff>38100</xdr:colOff>
      <xdr:row>96</xdr:row>
      <xdr:rowOff>110871</xdr:rowOff>
    </xdr:to>
    <xdr:sp macro="" textlink="">
      <xdr:nvSpPr>
        <xdr:cNvPr id="229" name="フローチャート: 判断 228"/>
        <xdr:cNvSpPr/>
      </xdr:nvSpPr>
      <xdr:spPr>
        <a:xfrm>
          <a:off x="3746500" y="164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96</xdr:row>
      <xdr:rowOff>101998</xdr:rowOff>
    </xdr:from>
    <xdr:ext cx="469744" cy="259045"/>
    <xdr:sp macro="" textlink="">
      <xdr:nvSpPr>
        <xdr:cNvPr id="230" name="テキスト ボックス 229"/>
        <xdr:cNvSpPr txBox="1"/>
      </xdr:nvSpPr>
      <xdr:spPr>
        <a:xfrm>
          <a:off x="3549728" y="165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126873</xdr:rowOff>
    </xdr:from>
    <xdr:to>
      <xdr:col>15</xdr:col>
      <xdr:colOff>50800</xdr:colOff>
      <xdr:row>95</xdr:row>
      <xdr:rowOff>149479</xdr:rowOff>
    </xdr:to>
    <xdr:cxnSp macro="">
      <xdr:nvCxnSpPr>
        <xdr:cNvPr id="231" name="直線コネクタ 230"/>
        <xdr:cNvCxnSpPr/>
      </xdr:nvCxnSpPr>
      <xdr:spPr>
        <a:xfrm flipV="1">
          <a:off x="2019300" y="16414623"/>
          <a:ext cx="889000" cy="2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34289</xdr:rowOff>
    </xdr:from>
    <xdr:to>
      <xdr:col>15</xdr:col>
      <xdr:colOff>101600</xdr:colOff>
      <xdr:row>96</xdr:row>
      <xdr:rowOff>135889</xdr:rowOff>
    </xdr:to>
    <xdr:sp macro="" textlink="">
      <xdr:nvSpPr>
        <xdr:cNvPr id="232" name="フローチャート: 判断 231"/>
        <xdr:cNvSpPr/>
      </xdr:nvSpPr>
      <xdr:spPr>
        <a:xfrm>
          <a:off x="2857500" y="164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96</xdr:row>
      <xdr:rowOff>127016</xdr:rowOff>
    </xdr:from>
    <xdr:ext cx="469744" cy="259045"/>
    <xdr:sp macro="" textlink="">
      <xdr:nvSpPr>
        <xdr:cNvPr id="233" name="テキスト ボックス 232"/>
        <xdr:cNvSpPr txBox="1"/>
      </xdr:nvSpPr>
      <xdr:spPr>
        <a:xfrm>
          <a:off x="2673428" y="1658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149479</xdr:rowOff>
    </xdr:from>
    <xdr:to>
      <xdr:col>10</xdr:col>
      <xdr:colOff>114300</xdr:colOff>
      <xdr:row>96</xdr:row>
      <xdr:rowOff>3429</xdr:rowOff>
    </xdr:to>
    <xdr:cxnSp macro="">
      <xdr:nvCxnSpPr>
        <xdr:cNvPr id="234" name="直線コネクタ 233"/>
        <xdr:cNvCxnSpPr/>
      </xdr:nvCxnSpPr>
      <xdr:spPr>
        <a:xfrm flipV="1">
          <a:off x="1130300" y="1643722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62864</xdr:rowOff>
    </xdr:from>
    <xdr:to>
      <xdr:col>10</xdr:col>
      <xdr:colOff>165100</xdr:colOff>
      <xdr:row>96</xdr:row>
      <xdr:rowOff>164464</xdr:rowOff>
    </xdr:to>
    <xdr:sp macro="" textlink="">
      <xdr:nvSpPr>
        <xdr:cNvPr id="235" name="フローチャート: 判断 234"/>
        <xdr:cNvSpPr/>
      </xdr:nvSpPr>
      <xdr:spPr>
        <a:xfrm>
          <a:off x="1968500" y="165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96</xdr:row>
      <xdr:rowOff>155591</xdr:rowOff>
    </xdr:from>
    <xdr:ext cx="469744" cy="259045"/>
    <xdr:sp macro="" textlink="">
      <xdr:nvSpPr>
        <xdr:cNvPr id="236" name="テキスト ボックス 235"/>
        <xdr:cNvSpPr txBox="1"/>
      </xdr:nvSpPr>
      <xdr:spPr>
        <a:xfrm>
          <a:off x="1784428" y="1661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76963</xdr:rowOff>
    </xdr:from>
    <xdr:to>
      <xdr:col>6</xdr:col>
      <xdr:colOff>38100</xdr:colOff>
      <xdr:row>97</xdr:row>
      <xdr:rowOff>7113</xdr:rowOff>
    </xdr:to>
    <xdr:sp macro="" textlink="">
      <xdr:nvSpPr>
        <xdr:cNvPr id="237" name="フローチャート: 判断 236"/>
        <xdr:cNvSpPr/>
      </xdr:nvSpPr>
      <xdr:spPr>
        <a:xfrm>
          <a:off x="1079500" y="1653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169690</xdr:rowOff>
    </xdr:from>
    <xdr:ext cx="469744" cy="259045"/>
    <xdr:sp macro="" textlink="">
      <xdr:nvSpPr>
        <xdr:cNvPr id="238" name="テキスト ボックス 237"/>
        <xdr:cNvSpPr txBox="1"/>
      </xdr:nvSpPr>
      <xdr:spPr>
        <a:xfrm>
          <a:off x="895428" y="1662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17399</xdr:rowOff>
    </xdr:from>
    <xdr:to>
      <xdr:col>24</xdr:col>
      <xdr:colOff>114300</xdr:colOff>
      <xdr:row>95</xdr:row>
      <xdr:rowOff>118999</xdr:rowOff>
    </xdr:to>
    <xdr:sp macro="" textlink="">
      <xdr:nvSpPr>
        <xdr:cNvPr id="244" name="楕円 243"/>
        <xdr:cNvSpPr/>
      </xdr:nvSpPr>
      <xdr:spPr>
        <a:xfrm>
          <a:off x="4584700" y="1630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40276</xdr:rowOff>
    </xdr:from>
    <xdr:ext cx="469744" cy="259045"/>
    <xdr:sp macro="" textlink="">
      <xdr:nvSpPr>
        <xdr:cNvPr id="245" name="扶助費該当値テキスト"/>
        <xdr:cNvSpPr txBox="1"/>
      </xdr:nvSpPr>
      <xdr:spPr>
        <a:xfrm>
          <a:off x="4686300" y="1615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45720</xdr:rowOff>
    </xdr:from>
    <xdr:to>
      <xdr:col>20</xdr:col>
      <xdr:colOff>38100</xdr:colOff>
      <xdr:row>95</xdr:row>
      <xdr:rowOff>147320</xdr:rowOff>
    </xdr:to>
    <xdr:sp macro="" textlink="">
      <xdr:nvSpPr>
        <xdr:cNvPr id="246" name="楕円 245"/>
        <xdr:cNvSpPr/>
      </xdr:nvSpPr>
      <xdr:spPr>
        <a:xfrm>
          <a:off x="3746500" y="1633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93</xdr:row>
      <xdr:rowOff>163847</xdr:rowOff>
    </xdr:from>
    <xdr:ext cx="469744" cy="259045"/>
    <xdr:sp macro="" textlink="">
      <xdr:nvSpPr>
        <xdr:cNvPr id="247" name="テキスト ボックス 246"/>
        <xdr:cNvSpPr txBox="1"/>
      </xdr:nvSpPr>
      <xdr:spPr>
        <a:xfrm>
          <a:off x="3549728" y="1610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76073</xdr:rowOff>
    </xdr:from>
    <xdr:to>
      <xdr:col>15</xdr:col>
      <xdr:colOff>101600</xdr:colOff>
      <xdr:row>96</xdr:row>
      <xdr:rowOff>6223</xdr:rowOff>
    </xdr:to>
    <xdr:sp macro="" textlink="">
      <xdr:nvSpPr>
        <xdr:cNvPr id="248" name="楕円 247"/>
        <xdr:cNvSpPr/>
      </xdr:nvSpPr>
      <xdr:spPr>
        <a:xfrm>
          <a:off x="2857500" y="163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22750</xdr:rowOff>
    </xdr:from>
    <xdr:ext cx="469744" cy="259045"/>
    <xdr:sp macro="" textlink="">
      <xdr:nvSpPr>
        <xdr:cNvPr id="249" name="テキスト ボックス 248"/>
        <xdr:cNvSpPr txBox="1"/>
      </xdr:nvSpPr>
      <xdr:spPr>
        <a:xfrm>
          <a:off x="2673428" y="16139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98679</xdr:rowOff>
    </xdr:from>
    <xdr:to>
      <xdr:col>10</xdr:col>
      <xdr:colOff>165100</xdr:colOff>
      <xdr:row>96</xdr:row>
      <xdr:rowOff>28829</xdr:rowOff>
    </xdr:to>
    <xdr:sp macro="" textlink="">
      <xdr:nvSpPr>
        <xdr:cNvPr id="250" name="楕円 249"/>
        <xdr:cNvSpPr/>
      </xdr:nvSpPr>
      <xdr:spPr>
        <a:xfrm>
          <a:off x="1968500" y="163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94</xdr:row>
      <xdr:rowOff>45356</xdr:rowOff>
    </xdr:from>
    <xdr:ext cx="469744" cy="259045"/>
    <xdr:sp macro="" textlink="">
      <xdr:nvSpPr>
        <xdr:cNvPr id="251" name="テキスト ボックス 250"/>
        <xdr:cNvSpPr txBox="1"/>
      </xdr:nvSpPr>
      <xdr:spPr>
        <a:xfrm>
          <a:off x="1784428" y="1616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124079</xdr:rowOff>
    </xdr:from>
    <xdr:to>
      <xdr:col>6</xdr:col>
      <xdr:colOff>38100</xdr:colOff>
      <xdr:row>96</xdr:row>
      <xdr:rowOff>54229</xdr:rowOff>
    </xdr:to>
    <xdr:sp macro="" textlink="">
      <xdr:nvSpPr>
        <xdr:cNvPr id="252" name="楕円 251"/>
        <xdr:cNvSpPr/>
      </xdr:nvSpPr>
      <xdr:spPr>
        <a:xfrm>
          <a:off x="1079500" y="1641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94</xdr:row>
      <xdr:rowOff>70756</xdr:rowOff>
    </xdr:from>
    <xdr:ext cx="469744" cy="259045"/>
    <xdr:sp macro="" textlink="">
      <xdr:nvSpPr>
        <xdr:cNvPr id="253" name="テキスト ボックス 252"/>
        <xdr:cNvSpPr txBox="1"/>
      </xdr:nvSpPr>
      <xdr:spPr>
        <a:xfrm>
          <a:off x="895428" y="1618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2" name="テキスト ボックス 261"/>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3" name="直線コネクタ 26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64" name="テキスト ボックス 26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5" name="直線コネクタ 26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6" name="テキスト ボックス 26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7" name="直線コネクタ 26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68" name="テキスト ボックス 26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69" name="直線コネクタ 26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0" name="テキスト ボックス 26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1" name="直線コネクタ 27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2" name="テキスト ボックス 27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3" name="直線コネクタ 27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4" name="テキスト ボックス 27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114554</xdr:rowOff>
    </xdr:from>
    <xdr:to>
      <xdr:col>54</xdr:col>
      <xdr:colOff>189865</xdr:colOff>
      <xdr:row>38</xdr:row>
      <xdr:rowOff>66532</xdr:rowOff>
    </xdr:to>
    <xdr:cxnSp macro="">
      <xdr:nvCxnSpPr>
        <xdr:cNvPr id="278" name="直線コネクタ 277"/>
        <xdr:cNvCxnSpPr/>
      </xdr:nvCxnSpPr>
      <xdr:spPr>
        <a:xfrm flipV="1">
          <a:off x="10475595" y="5086604"/>
          <a:ext cx="1270" cy="1495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70359</xdr:rowOff>
    </xdr:from>
    <xdr:ext cx="534377" cy="259045"/>
    <xdr:sp macro="" textlink="">
      <xdr:nvSpPr>
        <xdr:cNvPr id="279" name="補助費等最小値テキスト"/>
        <xdr:cNvSpPr txBox="1"/>
      </xdr:nvSpPr>
      <xdr:spPr>
        <a:xfrm>
          <a:off x="10528300" y="658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66532</xdr:rowOff>
    </xdr:from>
    <xdr:to>
      <xdr:col>55</xdr:col>
      <xdr:colOff>88900</xdr:colOff>
      <xdr:row>38</xdr:row>
      <xdr:rowOff>66532</xdr:rowOff>
    </xdr:to>
    <xdr:cxnSp macro="">
      <xdr:nvCxnSpPr>
        <xdr:cNvPr id="280" name="直線コネクタ 279"/>
        <xdr:cNvCxnSpPr/>
      </xdr:nvCxnSpPr>
      <xdr:spPr>
        <a:xfrm>
          <a:off x="10388600" y="6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61231</xdr:rowOff>
    </xdr:from>
    <xdr:ext cx="599010" cy="259045"/>
    <xdr:sp macro="" textlink="">
      <xdr:nvSpPr>
        <xdr:cNvPr id="281" name="補助費等最大値テキスト"/>
        <xdr:cNvSpPr txBox="1"/>
      </xdr:nvSpPr>
      <xdr:spPr>
        <a:xfrm>
          <a:off x="10528300" y="486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114554</xdr:rowOff>
    </xdr:from>
    <xdr:to>
      <xdr:col>55</xdr:col>
      <xdr:colOff>88900</xdr:colOff>
      <xdr:row>29</xdr:row>
      <xdr:rowOff>114554</xdr:rowOff>
    </xdr:to>
    <xdr:cxnSp macro="">
      <xdr:nvCxnSpPr>
        <xdr:cNvPr id="282" name="直線コネクタ 281"/>
        <xdr:cNvCxnSpPr/>
      </xdr:nvCxnSpPr>
      <xdr:spPr>
        <a:xfrm>
          <a:off x="10388600" y="50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166855</xdr:rowOff>
    </xdr:from>
    <xdr:to>
      <xdr:col>55</xdr:col>
      <xdr:colOff>0</xdr:colOff>
      <xdr:row>37</xdr:row>
      <xdr:rowOff>53469</xdr:rowOff>
    </xdr:to>
    <xdr:cxnSp macro="">
      <xdr:nvCxnSpPr>
        <xdr:cNvPr id="283" name="直線コネクタ 282"/>
        <xdr:cNvCxnSpPr/>
      </xdr:nvCxnSpPr>
      <xdr:spPr>
        <a:xfrm>
          <a:off x="9639300" y="6339055"/>
          <a:ext cx="8382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153921</xdr:rowOff>
    </xdr:from>
    <xdr:ext cx="534377" cy="259045"/>
    <xdr:sp macro="" textlink="">
      <xdr:nvSpPr>
        <xdr:cNvPr id="284" name="補助費等平均値テキスト"/>
        <xdr:cNvSpPr txBox="1"/>
      </xdr:nvSpPr>
      <xdr:spPr>
        <a:xfrm>
          <a:off x="10528300" y="6154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131044</xdr:rowOff>
    </xdr:from>
    <xdr:to>
      <xdr:col>55</xdr:col>
      <xdr:colOff>50800</xdr:colOff>
      <xdr:row>37</xdr:row>
      <xdr:rowOff>61194</xdr:rowOff>
    </xdr:to>
    <xdr:sp macro="" textlink="">
      <xdr:nvSpPr>
        <xdr:cNvPr id="285" name="フローチャート: 判断 284"/>
        <xdr:cNvSpPr/>
      </xdr:nvSpPr>
      <xdr:spPr>
        <a:xfrm>
          <a:off x="10426700" y="6303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166855</xdr:rowOff>
    </xdr:from>
    <xdr:to>
      <xdr:col>50</xdr:col>
      <xdr:colOff>114300</xdr:colOff>
      <xdr:row>37</xdr:row>
      <xdr:rowOff>28274</xdr:rowOff>
    </xdr:to>
    <xdr:cxnSp macro="">
      <xdr:nvCxnSpPr>
        <xdr:cNvPr id="286" name="直線コネクタ 285"/>
        <xdr:cNvCxnSpPr/>
      </xdr:nvCxnSpPr>
      <xdr:spPr>
        <a:xfrm flipV="1">
          <a:off x="8750300" y="6339055"/>
          <a:ext cx="889000" cy="3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136759</xdr:rowOff>
    </xdr:from>
    <xdr:to>
      <xdr:col>50</xdr:col>
      <xdr:colOff>165100</xdr:colOff>
      <xdr:row>36</xdr:row>
      <xdr:rowOff>66909</xdr:rowOff>
    </xdr:to>
    <xdr:sp macro="" textlink="">
      <xdr:nvSpPr>
        <xdr:cNvPr id="287" name="フローチャート: 判断 286"/>
        <xdr:cNvSpPr/>
      </xdr:nvSpPr>
      <xdr:spPr>
        <a:xfrm>
          <a:off x="9588500" y="61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34</xdr:row>
      <xdr:rowOff>83436</xdr:rowOff>
    </xdr:from>
    <xdr:ext cx="534377" cy="259045"/>
    <xdr:sp macro="" textlink="">
      <xdr:nvSpPr>
        <xdr:cNvPr id="288" name="テキスト ボックス 287"/>
        <xdr:cNvSpPr txBox="1"/>
      </xdr:nvSpPr>
      <xdr:spPr>
        <a:xfrm>
          <a:off x="9359411" y="59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163540</xdr:rowOff>
    </xdr:from>
    <xdr:to>
      <xdr:col>45</xdr:col>
      <xdr:colOff>177800</xdr:colOff>
      <xdr:row>37</xdr:row>
      <xdr:rowOff>28274</xdr:rowOff>
    </xdr:to>
    <xdr:cxnSp macro="">
      <xdr:nvCxnSpPr>
        <xdr:cNvPr id="289" name="直線コネクタ 288"/>
        <xdr:cNvCxnSpPr/>
      </xdr:nvCxnSpPr>
      <xdr:spPr>
        <a:xfrm>
          <a:off x="7861300" y="6335740"/>
          <a:ext cx="889000" cy="36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71429</xdr:rowOff>
    </xdr:from>
    <xdr:to>
      <xdr:col>46</xdr:col>
      <xdr:colOff>38100</xdr:colOff>
      <xdr:row>37</xdr:row>
      <xdr:rowOff>1579</xdr:rowOff>
    </xdr:to>
    <xdr:sp macro="" textlink="">
      <xdr:nvSpPr>
        <xdr:cNvPr id="290" name="フローチャート: 判断 289"/>
        <xdr:cNvSpPr/>
      </xdr:nvSpPr>
      <xdr:spPr>
        <a:xfrm>
          <a:off x="8699500" y="62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18106</xdr:rowOff>
    </xdr:from>
    <xdr:ext cx="534377" cy="259045"/>
    <xdr:sp macro="" textlink="">
      <xdr:nvSpPr>
        <xdr:cNvPr id="291" name="テキスト ボックス 290"/>
        <xdr:cNvSpPr txBox="1"/>
      </xdr:nvSpPr>
      <xdr:spPr>
        <a:xfrm>
          <a:off x="8483111" y="60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163540</xdr:rowOff>
    </xdr:from>
    <xdr:to>
      <xdr:col>41</xdr:col>
      <xdr:colOff>50800</xdr:colOff>
      <xdr:row>38</xdr:row>
      <xdr:rowOff>13986</xdr:rowOff>
    </xdr:to>
    <xdr:cxnSp macro="">
      <xdr:nvCxnSpPr>
        <xdr:cNvPr id="292" name="直線コネクタ 291"/>
        <xdr:cNvCxnSpPr/>
      </xdr:nvCxnSpPr>
      <xdr:spPr>
        <a:xfrm flipV="1">
          <a:off x="6972300" y="6335740"/>
          <a:ext cx="889000" cy="19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27194</xdr:rowOff>
    </xdr:from>
    <xdr:to>
      <xdr:col>41</xdr:col>
      <xdr:colOff>101600</xdr:colOff>
      <xdr:row>36</xdr:row>
      <xdr:rowOff>128794</xdr:rowOff>
    </xdr:to>
    <xdr:sp macro="" textlink="">
      <xdr:nvSpPr>
        <xdr:cNvPr id="293" name="フローチャート: 判断 292"/>
        <xdr:cNvSpPr/>
      </xdr:nvSpPr>
      <xdr:spPr>
        <a:xfrm>
          <a:off x="7810500" y="61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145321</xdr:rowOff>
    </xdr:from>
    <xdr:ext cx="534377" cy="259045"/>
    <xdr:sp macro="" textlink="">
      <xdr:nvSpPr>
        <xdr:cNvPr id="294" name="テキスト ボックス 293"/>
        <xdr:cNvSpPr txBox="1"/>
      </xdr:nvSpPr>
      <xdr:spPr>
        <a:xfrm>
          <a:off x="7594111" y="597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120267</xdr:rowOff>
    </xdr:from>
    <xdr:to>
      <xdr:col>36</xdr:col>
      <xdr:colOff>165100</xdr:colOff>
      <xdr:row>38</xdr:row>
      <xdr:rowOff>50417</xdr:rowOff>
    </xdr:to>
    <xdr:sp macro="" textlink="">
      <xdr:nvSpPr>
        <xdr:cNvPr id="295" name="フローチャート: 判断 294"/>
        <xdr:cNvSpPr/>
      </xdr:nvSpPr>
      <xdr:spPr>
        <a:xfrm>
          <a:off x="6921500" y="646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66944</xdr:rowOff>
    </xdr:from>
    <xdr:ext cx="534377" cy="259045"/>
    <xdr:sp macro="" textlink="">
      <xdr:nvSpPr>
        <xdr:cNvPr id="296" name="テキスト ボックス 295"/>
        <xdr:cNvSpPr txBox="1"/>
      </xdr:nvSpPr>
      <xdr:spPr>
        <a:xfrm>
          <a:off x="6705111" y="623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2669</xdr:rowOff>
    </xdr:from>
    <xdr:to>
      <xdr:col>55</xdr:col>
      <xdr:colOff>50800</xdr:colOff>
      <xdr:row>37</xdr:row>
      <xdr:rowOff>104269</xdr:rowOff>
    </xdr:to>
    <xdr:sp macro="" textlink="">
      <xdr:nvSpPr>
        <xdr:cNvPr id="302" name="楕円 301"/>
        <xdr:cNvSpPr/>
      </xdr:nvSpPr>
      <xdr:spPr>
        <a:xfrm>
          <a:off x="10426700" y="634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152546</xdr:rowOff>
    </xdr:from>
    <xdr:ext cx="534377" cy="259045"/>
    <xdr:sp macro="" textlink="">
      <xdr:nvSpPr>
        <xdr:cNvPr id="303" name="補助費等該当値テキスト"/>
        <xdr:cNvSpPr txBox="1"/>
      </xdr:nvSpPr>
      <xdr:spPr>
        <a:xfrm>
          <a:off x="10528300" y="632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116055</xdr:rowOff>
    </xdr:from>
    <xdr:to>
      <xdr:col>50</xdr:col>
      <xdr:colOff>165100</xdr:colOff>
      <xdr:row>37</xdr:row>
      <xdr:rowOff>46205</xdr:rowOff>
    </xdr:to>
    <xdr:sp macro="" textlink="">
      <xdr:nvSpPr>
        <xdr:cNvPr id="304" name="楕円 303"/>
        <xdr:cNvSpPr/>
      </xdr:nvSpPr>
      <xdr:spPr>
        <a:xfrm>
          <a:off x="9588500" y="62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37332</xdr:rowOff>
    </xdr:from>
    <xdr:ext cx="534377" cy="259045"/>
    <xdr:sp macro="" textlink="">
      <xdr:nvSpPr>
        <xdr:cNvPr id="305" name="テキスト ボックス 304"/>
        <xdr:cNvSpPr txBox="1"/>
      </xdr:nvSpPr>
      <xdr:spPr>
        <a:xfrm>
          <a:off x="9359411" y="638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148924</xdr:rowOff>
    </xdr:from>
    <xdr:to>
      <xdr:col>46</xdr:col>
      <xdr:colOff>38100</xdr:colOff>
      <xdr:row>37</xdr:row>
      <xdr:rowOff>79074</xdr:rowOff>
    </xdr:to>
    <xdr:sp macro="" textlink="">
      <xdr:nvSpPr>
        <xdr:cNvPr id="306" name="楕円 305"/>
        <xdr:cNvSpPr/>
      </xdr:nvSpPr>
      <xdr:spPr>
        <a:xfrm>
          <a:off x="8699500" y="632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70201</xdr:rowOff>
    </xdr:from>
    <xdr:ext cx="534377" cy="259045"/>
    <xdr:sp macro="" textlink="">
      <xdr:nvSpPr>
        <xdr:cNvPr id="307" name="テキスト ボックス 306"/>
        <xdr:cNvSpPr txBox="1"/>
      </xdr:nvSpPr>
      <xdr:spPr>
        <a:xfrm>
          <a:off x="8483111" y="641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112740</xdr:rowOff>
    </xdr:from>
    <xdr:to>
      <xdr:col>41</xdr:col>
      <xdr:colOff>101600</xdr:colOff>
      <xdr:row>37</xdr:row>
      <xdr:rowOff>42890</xdr:rowOff>
    </xdr:to>
    <xdr:sp macro="" textlink="">
      <xdr:nvSpPr>
        <xdr:cNvPr id="308" name="楕円 307"/>
        <xdr:cNvSpPr/>
      </xdr:nvSpPr>
      <xdr:spPr>
        <a:xfrm>
          <a:off x="7810500" y="628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34017</xdr:rowOff>
    </xdr:from>
    <xdr:ext cx="534377" cy="259045"/>
    <xdr:sp macro="" textlink="">
      <xdr:nvSpPr>
        <xdr:cNvPr id="309" name="テキスト ボックス 308"/>
        <xdr:cNvSpPr txBox="1"/>
      </xdr:nvSpPr>
      <xdr:spPr>
        <a:xfrm>
          <a:off x="7594111" y="637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134636</xdr:rowOff>
    </xdr:from>
    <xdr:to>
      <xdr:col>36</xdr:col>
      <xdr:colOff>165100</xdr:colOff>
      <xdr:row>38</xdr:row>
      <xdr:rowOff>64787</xdr:rowOff>
    </xdr:to>
    <xdr:sp macro="" textlink="">
      <xdr:nvSpPr>
        <xdr:cNvPr id="310" name="楕円 309"/>
        <xdr:cNvSpPr/>
      </xdr:nvSpPr>
      <xdr:spPr>
        <a:xfrm>
          <a:off x="6921500" y="64782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55913</xdr:rowOff>
    </xdr:from>
    <xdr:ext cx="534377" cy="259045"/>
    <xdr:sp macro="" textlink="">
      <xdr:nvSpPr>
        <xdr:cNvPr id="311" name="テキスト ボックス 310"/>
        <xdr:cNvSpPr txBox="1"/>
      </xdr:nvSpPr>
      <xdr:spPr>
        <a:xfrm>
          <a:off x="6705111" y="65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0" name="直線コネクタ 31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1" name="テキスト ボックス 32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2" name="直線コネクタ 32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3" name="テキスト ボックス 32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4" name="直線コネクタ 32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5" name="テキスト ボックス 32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6" name="直線コネクタ 32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7" name="テキスト ボックス 32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8" name="直線コネクタ 32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29" name="テキスト ボックス 32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0" name="直線コネクタ 32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1" name="テキスト ボックス 33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36046</xdr:rowOff>
    </xdr:from>
    <xdr:to>
      <xdr:col>54</xdr:col>
      <xdr:colOff>189865</xdr:colOff>
      <xdr:row>58</xdr:row>
      <xdr:rowOff>96353</xdr:rowOff>
    </xdr:to>
    <xdr:cxnSp macro="">
      <xdr:nvCxnSpPr>
        <xdr:cNvPr id="335" name="直線コネクタ 334"/>
        <xdr:cNvCxnSpPr/>
      </xdr:nvCxnSpPr>
      <xdr:spPr>
        <a:xfrm flipV="1">
          <a:off x="10475595" y="8779996"/>
          <a:ext cx="1270" cy="126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100180</xdr:rowOff>
    </xdr:from>
    <xdr:ext cx="534377" cy="259045"/>
    <xdr:sp macro="" textlink="">
      <xdr:nvSpPr>
        <xdr:cNvPr id="336" name="普通建設事業費最小値テキスト"/>
        <xdr:cNvSpPr txBox="1"/>
      </xdr:nvSpPr>
      <xdr:spPr>
        <a:xfrm>
          <a:off x="10528300" y="1004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96353</xdr:rowOff>
    </xdr:from>
    <xdr:to>
      <xdr:col>55</xdr:col>
      <xdr:colOff>88900</xdr:colOff>
      <xdr:row>58</xdr:row>
      <xdr:rowOff>96353</xdr:rowOff>
    </xdr:to>
    <xdr:cxnSp macro="">
      <xdr:nvCxnSpPr>
        <xdr:cNvPr id="337" name="直線コネクタ 336"/>
        <xdr:cNvCxnSpPr/>
      </xdr:nvCxnSpPr>
      <xdr:spPr>
        <a:xfrm>
          <a:off x="10388600" y="10040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154173</xdr:rowOff>
    </xdr:from>
    <xdr:ext cx="599010" cy="259045"/>
    <xdr:sp macro="" textlink="">
      <xdr:nvSpPr>
        <xdr:cNvPr id="338" name="普通建設事業費最大値テキスト"/>
        <xdr:cNvSpPr txBox="1"/>
      </xdr:nvSpPr>
      <xdr:spPr>
        <a:xfrm>
          <a:off x="10528300" y="855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36046</xdr:rowOff>
    </xdr:from>
    <xdr:to>
      <xdr:col>55</xdr:col>
      <xdr:colOff>88900</xdr:colOff>
      <xdr:row>51</xdr:row>
      <xdr:rowOff>36046</xdr:rowOff>
    </xdr:to>
    <xdr:cxnSp macro="">
      <xdr:nvCxnSpPr>
        <xdr:cNvPr id="339" name="直線コネクタ 338"/>
        <xdr:cNvCxnSpPr/>
      </xdr:nvCxnSpPr>
      <xdr:spPr>
        <a:xfrm>
          <a:off x="10388600" y="877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69803</xdr:rowOff>
    </xdr:from>
    <xdr:to>
      <xdr:col>55</xdr:col>
      <xdr:colOff>0</xdr:colOff>
      <xdr:row>56</xdr:row>
      <xdr:rowOff>79513</xdr:rowOff>
    </xdr:to>
    <xdr:cxnSp macro="">
      <xdr:nvCxnSpPr>
        <xdr:cNvPr id="340" name="直線コネクタ 339"/>
        <xdr:cNvCxnSpPr/>
      </xdr:nvCxnSpPr>
      <xdr:spPr>
        <a:xfrm flipV="1">
          <a:off x="9639300" y="9671003"/>
          <a:ext cx="83820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115529</xdr:rowOff>
    </xdr:from>
    <xdr:ext cx="534377" cy="259045"/>
    <xdr:sp macro="" textlink="">
      <xdr:nvSpPr>
        <xdr:cNvPr id="341" name="普通建設事業費平均値テキスト"/>
        <xdr:cNvSpPr txBox="1"/>
      </xdr:nvSpPr>
      <xdr:spPr>
        <a:xfrm>
          <a:off x="10528300" y="971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137102</xdr:rowOff>
    </xdr:from>
    <xdr:to>
      <xdr:col>55</xdr:col>
      <xdr:colOff>50800</xdr:colOff>
      <xdr:row>57</xdr:row>
      <xdr:rowOff>67252</xdr:rowOff>
    </xdr:to>
    <xdr:sp macro="" textlink="">
      <xdr:nvSpPr>
        <xdr:cNvPr id="342" name="フローチャート: 判断 341"/>
        <xdr:cNvSpPr/>
      </xdr:nvSpPr>
      <xdr:spPr>
        <a:xfrm>
          <a:off x="10426700" y="973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46518</xdr:rowOff>
    </xdr:from>
    <xdr:to>
      <xdr:col>50</xdr:col>
      <xdr:colOff>114300</xdr:colOff>
      <xdr:row>56</xdr:row>
      <xdr:rowOff>79513</xdr:rowOff>
    </xdr:to>
    <xdr:cxnSp macro="">
      <xdr:nvCxnSpPr>
        <xdr:cNvPr id="343" name="直線コネクタ 342"/>
        <xdr:cNvCxnSpPr/>
      </xdr:nvCxnSpPr>
      <xdr:spPr>
        <a:xfrm>
          <a:off x="8750300" y="9647718"/>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137069</xdr:rowOff>
    </xdr:from>
    <xdr:to>
      <xdr:col>50</xdr:col>
      <xdr:colOff>165100</xdr:colOff>
      <xdr:row>57</xdr:row>
      <xdr:rowOff>67219</xdr:rowOff>
    </xdr:to>
    <xdr:sp macro="" textlink="">
      <xdr:nvSpPr>
        <xdr:cNvPr id="344" name="フローチャート: 判断 343"/>
        <xdr:cNvSpPr/>
      </xdr:nvSpPr>
      <xdr:spPr>
        <a:xfrm>
          <a:off x="95885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58346</xdr:rowOff>
    </xdr:from>
    <xdr:ext cx="534377" cy="259045"/>
    <xdr:sp macro="" textlink="">
      <xdr:nvSpPr>
        <xdr:cNvPr id="345" name="テキスト ボックス 344"/>
        <xdr:cNvSpPr txBox="1"/>
      </xdr:nvSpPr>
      <xdr:spPr>
        <a:xfrm>
          <a:off x="9359411" y="983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46518</xdr:rowOff>
    </xdr:from>
    <xdr:to>
      <xdr:col>45</xdr:col>
      <xdr:colOff>177800</xdr:colOff>
      <xdr:row>56</xdr:row>
      <xdr:rowOff>88929</xdr:rowOff>
    </xdr:to>
    <xdr:cxnSp macro="">
      <xdr:nvCxnSpPr>
        <xdr:cNvPr id="346" name="直線コネクタ 345"/>
        <xdr:cNvCxnSpPr/>
      </xdr:nvCxnSpPr>
      <xdr:spPr>
        <a:xfrm flipV="1">
          <a:off x="7861300" y="9647718"/>
          <a:ext cx="889000" cy="4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145952</xdr:rowOff>
    </xdr:from>
    <xdr:to>
      <xdr:col>46</xdr:col>
      <xdr:colOff>38100</xdr:colOff>
      <xdr:row>57</xdr:row>
      <xdr:rowOff>76102</xdr:rowOff>
    </xdr:to>
    <xdr:sp macro="" textlink="">
      <xdr:nvSpPr>
        <xdr:cNvPr id="347" name="フローチャート: 判断 346"/>
        <xdr:cNvSpPr/>
      </xdr:nvSpPr>
      <xdr:spPr>
        <a:xfrm>
          <a:off x="8699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67229</xdr:rowOff>
    </xdr:from>
    <xdr:ext cx="534377" cy="259045"/>
    <xdr:sp macro="" textlink="">
      <xdr:nvSpPr>
        <xdr:cNvPr id="348" name="テキスト ボックス 347"/>
        <xdr:cNvSpPr txBox="1"/>
      </xdr:nvSpPr>
      <xdr:spPr>
        <a:xfrm>
          <a:off x="84831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30952</xdr:rowOff>
    </xdr:from>
    <xdr:to>
      <xdr:col>41</xdr:col>
      <xdr:colOff>50800</xdr:colOff>
      <xdr:row>56</xdr:row>
      <xdr:rowOff>88929</xdr:rowOff>
    </xdr:to>
    <xdr:cxnSp macro="">
      <xdr:nvCxnSpPr>
        <xdr:cNvPr id="349" name="直線コネクタ 348"/>
        <xdr:cNvCxnSpPr/>
      </xdr:nvCxnSpPr>
      <xdr:spPr>
        <a:xfrm>
          <a:off x="6972300" y="9632152"/>
          <a:ext cx="889000" cy="5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162531</xdr:rowOff>
    </xdr:from>
    <xdr:to>
      <xdr:col>41</xdr:col>
      <xdr:colOff>101600</xdr:colOff>
      <xdr:row>57</xdr:row>
      <xdr:rowOff>92681</xdr:rowOff>
    </xdr:to>
    <xdr:sp macro="" textlink="">
      <xdr:nvSpPr>
        <xdr:cNvPr id="350" name="フローチャート: 判断 349"/>
        <xdr:cNvSpPr/>
      </xdr:nvSpPr>
      <xdr:spPr>
        <a:xfrm>
          <a:off x="7810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83808</xdr:rowOff>
    </xdr:from>
    <xdr:ext cx="534377" cy="259045"/>
    <xdr:sp macro="" textlink="">
      <xdr:nvSpPr>
        <xdr:cNvPr id="351" name="テキスト ボックス 350"/>
        <xdr:cNvSpPr txBox="1"/>
      </xdr:nvSpPr>
      <xdr:spPr>
        <a:xfrm>
          <a:off x="7594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7627</xdr:rowOff>
    </xdr:from>
    <xdr:to>
      <xdr:col>36</xdr:col>
      <xdr:colOff>165100</xdr:colOff>
      <xdr:row>57</xdr:row>
      <xdr:rowOff>109227</xdr:rowOff>
    </xdr:to>
    <xdr:sp macro="" textlink="">
      <xdr:nvSpPr>
        <xdr:cNvPr id="352" name="フローチャート: 判断 351"/>
        <xdr:cNvSpPr/>
      </xdr:nvSpPr>
      <xdr:spPr>
        <a:xfrm>
          <a:off x="6921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100354</xdr:rowOff>
    </xdr:from>
    <xdr:ext cx="534377" cy="259045"/>
    <xdr:sp macro="" textlink="">
      <xdr:nvSpPr>
        <xdr:cNvPr id="353" name="テキスト ボックス 352"/>
        <xdr:cNvSpPr txBox="1"/>
      </xdr:nvSpPr>
      <xdr:spPr>
        <a:xfrm>
          <a:off x="6705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19003</xdr:rowOff>
    </xdr:from>
    <xdr:to>
      <xdr:col>55</xdr:col>
      <xdr:colOff>50800</xdr:colOff>
      <xdr:row>56</xdr:row>
      <xdr:rowOff>120603</xdr:rowOff>
    </xdr:to>
    <xdr:sp macro="" textlink="">
      <xdr:nvSpPr>
        <xdr:cNvPr id="359" name="楕円 358"/>
        <xdr:cNvSpPr/>
      </xdr:nvSpPr>
      <xdr:spPr>
        <a:xfrm>
          <a:off x="10426700" y="962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41880</xdr:rowOff>
    </xdr:from>
    <xdr:ext cx="534377" cy="259045"/>
    <xdr:sp macro="" textlink="">
      <xdr:nvSpPr>
        <xdr:cNvPr id="360" name="普通建設事業費該当値テキスト"/>
        <xdr:cNvSpPr txBox="1"/>
      </xdr:nvSpPr>
      <xdr:spPr>
        <a:xfrm>
          <a:off x="10528300" y="947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28713</xdr:rowOff>
    </xdr:from>
    <xdr:to>
      <xdr:col>50</xdr:col>
      <xdr:colOff>165100</xdr:colOff>
      <xdr:row>56</xdr:row>
      <xdr:rowOff>130313</xdr:rowOff>
    </xdr:to>
    <xdr:sp macro="" textlink="">
      <xdr:nvSpPr>
        <xdr:cNvPr id="361" name="楕円 360"/>
        <xdr:cNvSpPr/>
      </xdr:nvSpPr>
      <xdr:spPr>
        <a:xfrm>
          <a:off x="9588500" y="962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146840</xdr:rowOff>
    </xdr:from>
    <xdr:ext cx="534377" cy="259045"/>
    <xdr:sp macro="" textlink="">
      <xdr:nvSpPr>
        <xdr:cNvPr id="362" name="テキスト ボックス 361"/>
        <xdr:cNvSpPr txBox="1"/>
      </xdr:nvSpPr>
      <xdr:spPr>
        <a:xfrm>
          <a:off x="9359411" y="940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167168</xdr:rowOff>
    </xdr:from>
    <xdr:to>
      <xdr:col>46</xdr:col>
      <xdr:colOff>38100</xdr:colOff>
      <xdr:row>56</xdr:row>
      <xdr:rowOff>97318</xdr:rowOff>
    </xdr:to>
    <xdr:sp macro="" textlink="">
      <xdr:nvSpPr>
        <xdr:cNvPr id="363" name="楕円 362"/>
        <xdr:cNvSpPr/>
      </xdr:nvSpPr>
      <xdr:spPr>
        <a:xfrm>
          <a:off x="8699500" y="959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113845</xdr:rowOff>
    </xdr:from>
    <xdr:ext cx="534377" cy="259045"/>
    <xdr:sp macro="" textlink="">
      <xdr:nvSpPr>
        <xdr:cNvPr id="364" name="テキスト ボックス 363"/>
        <xdr:cNvSpPr txBox="1"/>
      </xdr:nvSpPr>
      <xdr:spPr>
        <a:xfrm>
          <a:off x="8483111" y="937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38129</xdr:rowOff>
    </xdr:from>
    <xdr:to>
      <xdr:col>41</xdr:col>
      <xdr:colOff>101600</xdr:colOff>
      <xdr:row>56</xdr:row>
      <xdr:rowOff>139729</xdr:rowOff>
    </xdr:to>
    <xdr:sp macro="" textlink="">
      <xdr:nvSpPr>
        <xdr:cNvPr id="365" name="楕円 364"/>
        <xdr:cNvSpPr/>
      </xdr:nvSpPr>
      <xdr:spPr>
        <a:xfrm>
          <a:off x="7810500" y="963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156256</xdr:rowOff>
    </xdr:from>
    <xdr:ext cx="534377" cy="259045"/>
    <xdr:sp macro="" textlink="">
      <xdr:nvSpPr>
        <xdr:cNvPr id="366" name="テキスト ボックス 365"/>
        <xdr:cNvSpPr txBox="1"/>
      </xdr:nvSpPr>
      <xdr:spPr>
        <a:xfrm>
          <a:off x="7594111" y="941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151602</xdr:rowOff>
    </xdr:from>
    <xdr:to>
      <xdr:col>36</xdr:col>
      <xdr:colOff>165100</xdr:colOff>
      <xdr:row>56</xdr:row>
      <xdr:rowOff>81752</xdr:rowOff>
    </xdr:to>
    <xdr:sp macro="" textlink="">
      <xdr:nvSpPr>
        <xdr:cNvPr id="367" name="楕円 366"/>
        <xdr:cNvSpPr/>
      </xdr:nvSpPr>
      <xdr:spPr>
        <a:xfrm>
          <a:off x="6921500" y="958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98279</xdr:rowOff>
    </xdr:from>
    <xdr:ext cx="534377" cy="259045"/>
    <xdr:sp macro="" textlink="">
      <xdr:nvSpPr>
        <xdr:cNvPr id="368" name="テキスト ボックス 367"/>
        <xdr:cNvSpPr txBox="1"/>
      </xdr:nvSpPr>
      <xdr:spPr>
        <a:xfrm>
          <a:off x="6705111" y="935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4" name="テキスト ボックス 38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6" name="テキスト ボックス 38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49175</xdr:rowOff>
    </xdr:from>
    <xdr:to>
      <xdr:col>54</xdr:col>
      <xdr:colOff>189865</xdr:colOff>
      <xdr:row>78</xdr:row>
      <xdr:rowOff>144005</xdr:rowOff>
    </xdr:to>
    <xdr:cxnSp macro="">
      <xdr:nvCxnSpPr>
        <xdr:cNvPr id="390" name="直線コネクタ 389"/>
        <xdr:cNvCxnSpPr/>
      </xdr:nvCxnSpPr>
      <xdr:spPr>
        <a:xfrm flipV="1">
          <a:off x="10475595" y="12222125"/>
          <a:ext cx="1270" cy="1294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147832</xdr:rowOff>
    </xdr:from>
    <xdr:ext cx="469744" cy="259045"/>
    <xdr:sp macro="" textlink="">
      <xdr:nvSpPr>
        <xdr:cNvPr id="391" name="普通建設事業費 （ うち新規整備　）最小値テキスト"/>
        <xdr:cNvSpPr txBox="1"/>
      </xdr:nvSpPr>
      <xdr:spPr>
        <a:xfrm>
          <a:off x="10528300" y="1352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144005</xdr:rowOff>
    </xdr:from>
    <xdr:to>
      <xdr:col>55</xdr:col>
      <xdr:colOff>88900</xdr:colOff>
      <xdr:row>78</xdr:row>
      <xdr:rowOff>144005</xdr:rowOff>
    </xdr:to>
    <xdr:cxnSp macro="">
      <xdr:nvCxnSpPr>
        <xdr:cNvPr id="392" name="直線コネクタ 391"/>
        <xdr:cNvCxnSpPr/>
      </xdr:nvCxnSpPr>
      <xdr:spPr>
        <a:xfrm>
          <a:off x="10388600" y="1351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167302</xdr:rowOff>
    </xdr:from>
    <xdr:ext cx="534377" cy="259045"/>
    <xdr:sp macro="" textlink="">
      <xdr:nvSpPr>
        <xdr:cNvPr id="393" name="普通建設事業費 （ うち新規整備　）最大値テキスト"/>
        <xdr:cNvSpPr txBox="1"/>
      </xdr:nvSpPr>
      <xdr:spPr>
        <a:xfrm>
          <a:off x="10528300" y="1199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49175</xdr:rowOff>
    </xdr:from>
    <xdr:to>
      <xdr:col>55</xdr:col>
      <xdr:colOff>88900</xdr:colOff>
      <xdr:row>71</xdr:row>
      <xdr:rowOff>49175</xdr:rowOff>
    </xdr:to>
    <xdr:cxnSp macro="">
      <xdr:nvCxnSpPr>
        <xdr:cNvPr id="394" name="直線コネクタ 393"/>
        <xdr:cNvCxnSpPr/>
      </xdr:nvCxnSpPr>
      <xdr:spPr>
        <a:xfrm>
          <a:off x="10388600" y="12222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78987</xdr:rowOff>
    </xdr:from>
    <xdr:to>
      <xdr:col>55</xdr:col>
      <xdr:colOff>0</xdr:colOff>
      <xdr:row>77</xdr:row>
      <xdr:rowOff>118345</xdr:rowOff>
    </xdr:to>
    <xdr:cxnSp macro="">
      <xdr:nvCxnSpPr>
        <xdr:cNvPr id="395" name="直線コネクタ 394"/>
        <xdr:cNvCxnSpPr/>
      </xdr:nvCxnSpPr>
      <xdr:spPr>
        <a:xfrm flipV="1">
          <a:off x="9639300" y="13280637"/>
          <a:ext cx="838200" cy="3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53249</xdr:rowOff>
    </xdr:from>
    <xdr:ext cx="534377" cy="259045"/>
    <xdr:sp macro="" textlink="">
      <xdr:nvSpPr>
        <xdr:cNvPr id="396" name="普通建設事業費 （ うち新規整備　）平均値テキスト"/>
        <xdr:cNvSpPr txBox="1"/>
      </xdr:nvSpPr>
      <xdr:spPr>
        <a:xfrm>
          <a:off x="10528300" y="13254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74822</xdr:rowOff>
    </xdr:from>
    <xdr:to>
      <xdr:col>55</xdr:col>
      <xdr:colOff>50800</xdr:colOff>
      <xdr:row>78</xdr:row>
      <xdr:rowOff>4972</xdr:rowOff>
    </xdr:to>
    <xdr:sp macro="" textlink="">
      <xdr:nvSpPr>
        <xdr:cNvPr id="397" name="フローチャート: 判断 396"/>
        <xdr:cNvSpPr/>
      </xdr:nvSpPr>
      <xdr:spPr>
        <a:xfrm>
          <a:off x="10426700" y="132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118345</xdr:rowOff>
    </xdr:from>
    <xdr:to>
      <xdr:col>50</xdr:col>
      <xdr:colOff>114300</xdr:colOff>
      <xdr:row>77</xdr:row>
      <xdr:rowOff>170314</xdr:rowOff>
    </xdr:to>
    <xdr:cxnSp macro="">
      <xdr:nvCxnSpPr>
        <xdr:cNvPr id="398" name="直線コネクタ 397"/>
        <xdr:cNvCxnSpPr/>
      </xdr:nvCxnSpPr>
      <xdr:spPr>
        <a:xfrm flipV="1">
          <a:off x="8750300" y="13319995"/>
          <a:ext cx="889000" cy="5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78479</xdr:rowOff>
    </xdr:from>
    <xdr:to>
      <xdr:col>50</xdr:col>
      <xdr:colOff>165100</xdr:colOff>
      <xdr:row>78</xdr:row>
      <xdr:rowOff>8629</xdr:rowOff>
    </xdr:to>
    <xdr:sp macro="" textlink="">
      <xdr:nvSpPr>
        <xdr:cNvPr id="399" name="フローチャート: 判断 398"/>
        <xdr:cNvSpPr/>
      </xdr:nvSpPr>
      <xdr:spPr>
        <a:xfrm>
          <a:off x="9588500" y="1328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171206</xdr:rowOff>
    </xdr:from>
    <xdr:ext cx="534377" cy="259045"/>
    <xdr:sp macro="" textlink="">
      <xdr:nvSpPr>
        <xdr:cNvPr id="400" name="テキスト ボックス 399"/>
        <xdr:cNvSpPr txBox="1"/>
      </xdr:nvSpPr>
      <xdr:spPr>
        <a:xfrm>
          <a:off x="9359411" y="1337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170314</xdr:rowOff>
    </xdr:from>
    <xdr:to>
      <xdr:col>45</xdr:col>
      <xdr:colOff>177800</xdr:colOff>
      <xdr:row>78</xdr:row>
      <xdr:rowOff>43593</xdr:rowOff>
    </xdr:to>
    <xdr:cxnSp macro="">
      <xdr:nvCxnSpPr>
        <xdr:cNvPr id="401" name="直線コネクタ 400"/>
        <xdr:cNvCxnSpPr/>
      </xdr:nvCxnSpPr>
      <xdr:spPr>
        <a:xfrm flipV="1">
          <a:off x="7861300" y="13371964"/>
          <a:ext cx="889000" cy="4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87452</xdr:rowOff>
    </xdr:from>
    <xdr:to>
      <xdr:col>46</xdr:col>
      <xdr:colOff>38100</xdr:colOff>
      <xdr:row>78</xdr:row>
      <xdr:rowOff>17602</xdr:rowOff>
    </xdr:to>
    <xdr:sp macro="" textlink="">
      <xdr:nvSpPr>
        <xdr:cNvPr id="402" name="フローチャート: 判断 401"/>
        <xdr:cNvSpPr/>
      </xdr:nvSpPr>
      <xdr:spPr>
        <a:xfrm>
          <a:off x="8699500" y="132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34129</xdr:rowOff>
    </xdr:from>
    <xdr:ext cx="534377" cy="259045"/>
    <xdr:sp macro="" textlink="">
      <xdr:nvSpPr>
        <xdr:cNvPr id="403" name="テキスト ボックス 402"/>
        <xdr:cNvSpPr txBox="1"/>
      </xdr:nvSpPr>
      <xdr:spPr>
        <a:xfrm>
          <a:off x="8483111" y="1306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43593</xdr:rowOff>
    </xdr:from>
    <xdr:to>
      <xdr:col>41</xdr:col>
      <xdr:colOff>50800</xdr:colOff>
      <xdr:row>78</xdr:row>
      <xdr:rowOff>56814</xdr:rowOff>
    </xdr:to>
    <xdr:cxnSp macro="">
      <xdr:nvCxnSpPr>
        <xdr:cNvPr id="404" name="直線コネクタ 403"/>
        <xdr:cNvCxnSpPr/>
      </xdr:nvCxnSpPr>
      <xdr:spPr>
        <a:xfrm flipV="1">
          <a:off x="6972300" y="13416693"/>
          <a:ext cx="889000" cy="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95986</xdr:rowOff>
    </xdr:from>
    <xdr:to>
      <xdr:col>41</xdr:col>
      <xdr:colOff>101600</xdr:colOff>
      <xdr:row>78</xdr:row>
      <xdr:rowOff>26136</xdr:rowOff>
    </xdr:to>
    <xdr:sp macro="" textlink="">
      <xdr:nvSpPr>
        <xdr:cNvPr id="405" name="フローチャート: 判断 404"/>
        <xdr:cNvSpPr/>
      </xdr:nvSpPr>
      <xdr:spPr>
        <a:xfrm>
          <a:off x="7810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42663</xdr:rowOff>
    </xdr:from>
    <xdr:ext cx="534377" cy="259045"/>
    <xdr:sp macro="" textlink="">
      <xdr:nvSpPr>
        <xdr:cNvPr id="406" name="テキスト ボックス 405"/>
        <xdr:cNvSpPr txBox="1"/>
      </xdr:nvSpPr>
      <xdr:spPr>
        <a:xfrm>
          <a:off x="7594111" y="1307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118427</xdr:rowOff>
    </xdr:from>
    <xdr:to>
      <xdr:col>36</xdr:col>
      <xdr:colOff>165100</xdr:colOff>
      <xdr:row>78</xdr:row>
      <xdr:rowOff>48577</xdr:rowOff>
    </xdr:to>
    <xdr:sp macro="" textlink="">
      <xdr:nvSpPr>
        <xdr:cNvPr id="407" name="フローチャート: 判断 406"/>
        <xdr:cNvSpPr/>
      </xdr:nvSpPr>
      <xdr:spPr>
        <a:xfrm>
          <a:off x="6921500" y="1332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65104</xdr:rowOff>
    </xdr:from>
    <xdr:ext cx="534377" cy="259045"/>
    <xdr:sp macro="" textlink="">
      <xdr:nvSpPr>
        <xdr:cNvPr id="408" name="テキスト ボックス 407"/>
        <xdr:cNvSpPr txBox="1"/>
      </xdr:nvSpPr>
      <xdr:spPr>
        <a:xfrm>
          <a:off x="6705111" y="1309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28187</xdr:rowOff>
    </xdr:from>
    <xdr:to>
      <xdr:col>55</xdr:col>
      <xdr:colOff>50800</xdr:colOff>
      <xdr:row>77</xdr:row>
      <xdr:rowOff>129787</xdr:rowOff>
    </xdr:to>
    <xdr:sp macro="" textlink="">
      <xdr:nvSpPr>
        <xdr:cNvPr id="414" name="楕円 413"/>
        <xdr:cNvSpPr/>
      </xdr:nvSpPr>
      <xdr:spPr>
        <a:xfrm>
          <a:off x="10426700" y="13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51064</xdr:rowOff>
    </xdr:from>
    <xdr:ext cx="534377" cy="259045"/>
    <xdr:sp macro="" textlink="">
      <xdr:nvSpPr>
        <xdr:cNvPr id="415" name="普通建設事業費 （ うち新規整備　）該当値テキスト"/>
        <xdr:cNvSpPr txBox="1"/>
      </xdr:nvSpPr>
      <xdr:spPr>
        <a:xfrm>
          <a:off x="10528300" y="1308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67545</xdr:rowOff>
    </xdr:from>
    <xdr:to>
      <xdr:col>50</xdr:col>
      <xdr:colOff>165100</xdr:colOff>
      <xdr:row>77</xdr:row>
      <xdr:rowOff>169145</xdr:rowOff>
    </xdr:to>
    <xdr:sp macro="" textlink="">
      <xdr:nvSpPr>
        <xdr:cNvPr id="416" name="楕円 415"/>
        <xdr:cNvSpPr/>
      </xdr:nvSpPr>
      <xdr:spPr>
        <a:xfrm>
          <a:off x="9588500" y="132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14222</xdr:rowOff>
    </xdr:from>
    <xdr:ext cx="534377" cy="259045"/>
    <xdr:sp macro="" textlink="">
      <xdr:nvSpPr>
        <xdr:cNvPr id="417" name="テキスト ボックス 416"/>
        <xdr:cNvSpPr txBox="1"/>
      </xdr:nvSpPr>
      <xdr:spPr>
        <a:xfrm>
          <a:off x="9359411" y="1304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119514</xdr:rowOff>
    </xdr:from>
    <xdr:to>
      <xdr:col>46</xdr:col>
      <xdr:colOff>38100</xdr:colOff>
      <xdr:row>78</xdr:row>
      <xdr:rowOff>49664</xdr:rowOff>
    </xdr:to>
    <xdr:sp macro="" textlink="">
      <xdr:nvSpPr>
        <xdr:cNvPr id="418" name="楕円 417"/>
        <xdr:cNvSpPr/>
      </xdr:nvSpPr>
      <xdr:spPr>
        <a:xfrm>
          <a:off x="8699500" y="1332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40791</xdr:rowOff>
    </xdr:from>
    <xdr:ext cx="534377" cy="259045"/>
    <xdr:sp macro="" textlink="">
      <xdr:nvSpPr>
        <xdr:cNvPr id="419" name="テキスト ボックス 418"/>
        <xdr:cNvSpPr txBox="1"/>
      </xdr:nvSpPr>
      <xdr:spPr>
        <a:xfrm>
          <a:off x="8483111" y="134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164243</xdr:rowOff>
    </xdr:from>
    <xdr:to>
      <xdr:col>41</xdr:col>
      <xdr:colOff>101600</xdr:colOff>
      <xdr:row>78</xdr:row>
      <xdr:rowOff>94393</xdr:rowOff>
    </xdr:to>
    <xdr:sp macro="" textlink="">
      <xdr:nvSpPr>
        <xdr:cNvPr id="420" name="楕円 419"/>
        <xdr:cNvSpPr/>
      </xdr:nvSpPr>
      <xdr:spPr>
        <a:xfrm>
          <a:off x="7810500" y="1336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85520</xdr:rowOff>
    </xdr:from>
    <xdr:ext cx="469744" cy="259045"/>
    <xdr:sp macro="" textlink="">
      <xdr:nvSpPr>
        <xdr:cNvPr id="421" name="テキスト ボックス 420"/>
        <xdr:cNvSpPr txBox="1"/>
      </xdr:nvSpPr>
      <xdr:spPr>
        <a:xfrm>
          <a:off x="7626428" y="1345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6014</xdr:rowOff>
    </xdr:from>
    <xdr:to>
      <xdr:col>36</xdr:col>
      <xdr:colOff>165100</xdr:colOff>
      <xdr:row>78</xdr:row>
      <xdr:rowOff>107614</xdr:rowOff>
    </xdr:to>
    <xdr:sp macro="" textlink="">
      <xdr:nvSpPr>
        <xdr:cNvPr id="422" name="楕円 421"/>
        <xdr:cNvSpPr/>
      </xdr:nvSpPr>
      <xdr:spPr>
        <a:xfrm>
          <a:off x="6921500" y="1337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98741</xdr:rowOff>
    </xdr:from>
    <xdr:ext cx="469744" cy="259045"/>
    <xdr:sp macro="" textlink="">
      <xdr:nvSpPr>
        <xdr:cNvPr id="423" name="テキスト ボックス 422"/>
        <xdr:cNvSpPr txBox="1"/>
      </xdr:nvSpPr>
      <xdr:spPr>
        <a:xfrm>
          <a:off x="6737428" y="1347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5" name="正方形/長方形 424"/>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6" name="正方形/長方形 425"/>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7" name="正方形/長方形 426"/>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8" name="正方形/長方形 427"/>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2" name="テキスト ボックス 43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4" name="テキスト ボックス 43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6" name="テキスト ボックス 43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38" name="テキスト ボックス 43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0" name="テキスト ボックス 43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2" name="テキスト ボックス 44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142489</xdr:rowOff>
    </xdr:from>
    <xdr:to>
      <xdr:col>54</xdr:col>
      <xdr:colOff>189865</xdr:colOff>
      <xdr:row>99</xdr:row>
      <xdr:rowOff>75509</xdr:rowOff>
    </xdr:to>
    <xdr:cxnSp macro="">
      <xdr:nvCxnSpPr>
        <xdr:cNvPr id="444" name="直線コネクタ 443"/>
        <xdr:cNvCxnSpPr/>
      </xdr:nvCxnSpPr>
      <xdr:spPr>
        <a:xfrm flipV="1">
          <a:off x="10475595" y="15572989"/>
          <a:ext cx="1270" cy="1476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79336</xdr:rowOff>
    </xdr:from>
    <xdr:ext cx="469744" cy="259045"/>
    <xdr:sp macro="" textlink="">
      <xdr:nvSpPr>
        <xdr:cNvPr id="445" name="普通建設事業費 （ うち更新整備　）最小値テキスト"/>
        <xdr:cNvSpPr txBox="1"/>
      </xdr:nvSpPr>
      <xdr:spPr>
        <a:xfrm>
          <a:off x="10528300" y="1705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75509</xdr:rowOff>
    </xdr:from>
    <xdr:to>
      <xdr:col>55</xdr:col>
      <xdr:colOff>88900</xdr:colOff>
      <xdr:row>99</xdr:row>
      <xdr:rowOff>75509</xdr:rowOff>
    </xdr:to>
    <xdr:cxnSp macro="">
      <xdr:nvCxnSpPr>
        <xdr:cNvPr id="446" name="直線コネクタ 445"/>
        <xdr:cNvCxnSpPr/>
      </xdr:nvCxnSpPr>
      <xdr:spPr>
        <a:xfrm>
          <a:off x="10388600" y="17049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89166</xdr:rowOff>
    </xdr:from>
    <xdr:ext cx="534377" cy="259045"/>
    <xdr:sp macro="" textlink="">
      <xdr:nvSpPr>
        <xdr:cNvPr id="447" name="普通建設事業費 （ うち更新整備　）最大値テキスト"/>
        <xdr:cNvSpPr txBox="1"/>
      </xdr:nvSpPr>
      <xdr:spPr>
        <a:xfrm>
          <a:off x="10528300" y="1534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142489</xdr:rowOff>
    </xdr:from>
    <xdr:to>
      <xdr:col>55</xdr:col>
      <xdr:colOff>88900</xdr:colOff>
      <xdr:row>90</xdr:row>
      <xdr:rowOff>142489</xdr:rowOff>
    </xdr:to>
    <xdr:cxnSp macro="">
      <xdr:nvCxnSpPr>
        <xdr:cNvPr id="448" name="直線コネクタ 447"/>
        <xdr:cNvCxnSpPr/>
      </xdr:nvCxnSpPr>
      <xdr:spPr>
        <a:xfrm>
          <a:off x="10388600" y="1557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59964</xdr:rowOff>
    </xdr:from>
    <xdr:to>
      <xdr:col>55</xdr:col>
      <xdr:colOff>0</xdr:colOff>
      <xdr:row>96</xdr:row>
      <xdr:rowOff>72675</xdr:rowOff>
    </xdr:to>
    <xdr:cxnSp macro="">
      <xdr:nvCxnSpPr>
        <xdr:cNvPr id="449" name="直線コネクタ 448"/>
        <xdr:cNvCxnSpPr/>
      </xdr:nvCxnSpPr>
      <xdr:spPr>
        <a:xfrm>
          <a:off x="9639300" y="16519164"/>
          <a:ext cx="8382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25996</xdr:rowOff>
    </xdr:from>
    <xdr:ext cx="534377" cy="259045"/>
    <xdr:sp macro="" textlink="">
      <xdr:nvSpPr>
        <xdr:cNvPr id="450" name="普通建設事業費 （ うち更新整備　）平均値テキスト"/>
        <xdr:cNvSpPr txBox="1"/>
      </xdr:nvSpPr>
      <xdr:spPr>
        <a:xfrm>
          <a:off x="10528300" y="1665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47569</xdr:rowOff>
    </xdr:from>
    <xdr:to>
      <xdr:col>55</xdr:col>
      <xdr:colOff>50800</xdr:colOff>
      <xdr:row>97</xdr:row>
      <xdr:rowOff>149169</xdr:rowOff>
    </xdr:to>
    <xdr:sp macro="" textlink="">
      <xdr:nvSpPr>
        <xdr:cNvPr id="451" name="フローチャート: 判断 450"/>
        <xdr:cNvSpPr/>
      </xdr:nvSpPr>
      <xdr:spPr>
        <a:xfrm>
          <a:off x="10426700" y="16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138602</xdr:rowOff>
    </xdr:from>
    <xdr:to>
      <xdr:col>50</xdr:col>
      <xdr:colOff>114300</xdr:colOff>
      <xdr:row>96</xdr:row>
      <xdr:rowOff>59964</xdr:rowOff>
    </xdr:to>
    <xdr:cxnSp macro="">
      <xdr:nvCxnSpPr>
        <xdr:cNvPr id="452" name="直線コネクタ 451"/>
        <xdr:cNvCxnSpPr/>
      </xdr:nvCxnSpPr>
      <xdr:spPr>
        <a:xfrm>
          <a:off x="8750300" y="16254902"/>
          <a:ext cx="889000" cy="2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80807</xdr:rowOff>
    </xdr:from>
    <xdr:to>
      <xdr:col>50</xdr:col>
      <xdr:colOff>165100</xdr:colOff>
      <xdr:row>98</xdr:row>
      <xdr:rowOff>10957</xdr:rowOff>
    </xdr:to>
    <xdr:sp macro="" textlink="">
      <xdr:nvSpPr>
        <xdr:cNvPr id="453" name="フローチャート: 判断 452"/>
        <xdr:cNvSpPr/>
      </xdr:nvSpPr>
      <xdr:spPr>
        <a:xfrm>
          <a:off x="9588500" y="1671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2084</xdr:rowOff>
    </xdr:from>
    <xdr:ext cx="534377" cy="259045"/>
    <xdr:sp macro="" textlink="">
      <xdr:nvSpPr>
        <xdr:cNvPr id="454" name="テキスト ボックス 453"/>
        <xdr:cNvSpPr txBox="1"/>
      </xdr:nvSpPr>
      <xdr:spPr>
        <a:xfrm>
          <a:off x="9359411" y="1680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138602</xdr:rowOff>
    </xdr:from>
    <xdr:to>
      <xdr:col>45</xdr:col>
      <xdr:colOff>177800</xdr:colOff>
      <xdr:row>95</xdr:row>
      <xdr:rowOff>143449</xdr:rowOff>
    </xdr:to>
    <xdr:cxnSp macro="">
      <xdr:nvCxnSpPr>
        <xdr:cNvPr id="455" name="直線コネクタ 454"/>
        <xdr:cNvCxnSpPr/>
      </xdr:nvCxnSpPr>
      <xdr:spPr>
        <a:xfrm flipV="1">
          <a:off x="7861300" y="16254902"/>
          <a:ext cx="889000" cy="17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105359</xdr:rowOff>
    </xdr:from>
    <xdr:to>
      <xdr:col>46</xdr:col>
      <xdr:colOff>38100</xdr:colOff>
      <xdr:row>98</xdr:row>
      <xdr:rowOff>35509</xdr:rowOff>
    </xdr:to>
    <xdr:sp macro="" textlink="">
      <xdr:nvSpPr>
        <xdr:cNvPr id="456" name="フローチャート: 判断 455"/>
        <xdr:cNvSpPr/>
      </xdr:nvSpPr>
      <xdr:spPr>
        <a:xfrm>
          <a:off x="869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26636</xdr:rowOff>
    </xdr:from>
    <xdr:ext cx="534377" cy="259045"/>
    <xdr:sp macro="" textlink="">
      <xdr:nvSpPr>
        <xdr:cNvPr id="457" name="テキスト ボックス 456"/>
        <xdr:cNvSpPr txBox="1"/>
      </xdr:nvSpPr>
      <xdr:spPr>
        <a:xfrm>
          <a:off x="848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134716</xdr:rowOff>
    </xdr:from>
    <xdr:to>
      <xdr:col>41</xdr:col>
      <xdr:colOff>50800</xdr:colOff>
      <xdr:row>95</xdr:row>
      <xdr:rowOff>143449</xdr:rowOff>
    </xdr:to>
    <xdr:cxnSp macro="">
      <xdr:nvCxnSpPr>
        <xdr:cNvPr id="458" name="直線コネクタ 457"/>
        <xdr:cNvCxnSpPr/>
      </xdr:nvCxnSpPr>
      <xdr:spPr>
        <a:xfrm>
          <a:off x="6972300" y="16251016"/>
          <a:ext cx="889000" cy="18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6147</xdr:rowOff>
    </xdr:from>
    <xdr:to>
      <xdr:col>41</xdr:col>
      <xdr:colOff>101600</xdr:colOff>
      <xdr:row>98</xdr:row>
      <xdr:rowOff>107747</xdr:rowOff>
    </xdr:to>
    <xdr:sp macro="" textlink="">
      <xdr:nvSpPr>
        <xdr:cNvPr id="459" name="フローチャート: 判断 458"/>
        <xdr:cNvSpPr/>
      </xdr:nvSpPr>
      <xdr:spPr>
        <a:xfrm>
          <a:off x="7810500" y="16808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98874</xdr:rowOff>
    </xdr:from>
    <xdr:ext cx="534377" cy="259045"/>
    <xdr:sp macro="" textlink="">
      <xdr:nvSpPr>
        <xdr:cNvPr id="460" name="テキスト ボックス 459"/>
        <xdr:cNvSpPr txBox="1"/>
      </xdr:nvSpPr>
      <xdr:spPr>
        <a:xfrm>
          <a:off x="7594111" y="169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9027</xdr:rowOff>
    </xdr:from>
    <xdr:to>
      <xdr:col>36</xdr:col>
      <xdr:colOff>165100</xdr:colOff>
      <xdr:row>98</xdr:row>
      <xdr:rowOff>110627</xdr:rowOff>
    </xdr:to>
    <xdr:sp macro="" textlink="">
      <xdr:nvSpPr>
        <xdr:cNvPr id="461" name="フローチャート: 判断 460"/>
        <xdr:cNvSpPr/>
      </xdr:nvSpPr>
      <xdr:spPr>
        <a:xfrm>
          <a:off x="6921500" y="1681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101754</xdr:rowOff>
    </xdr:from>
    <xdr:ext cx="534377" cy="259045"/>
    <xdr:sp macro="" textlink="">
      <xdr:nvSpPr>
        <xdr:cNvPr id="462" name="テキスト ボックス 461"/>
        <xdr:cNvSpPr txBox="1"/>
      </xdr:nvSpPr>
      <xdr:spPr>
        <a:xfrm>
          <a:off x="6705111" y="16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21875</xdr:rowOff>
    </xdr:from>
    <xdr:to>
      <xdr:col>55</xdr:col>
      <xdr:colOff>50800</xdr:colOff>
      <xdr:row>96</xdr:row>
      <xdr:rowOff>123475</xdr:rowOff>
    </xdr:to>
    <xdr:sp macro="" textlink="">
      <xdr:nvSpPr>
        <xdr:cNvPr id="468" name="楕円 467"/>
        <xdr:cNvSpPr/>
      </xdr:nvSpPr>
      <xdr:spPr>
        <a:xfrm>
          <a:off x="10426700" y="1648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44752</xdr:rowOff>
    </xdr:from>
    <xdr:ext cx="534377" cy="259045"/>
    <xdr:sp macro="" textlink="">
      <xdr:nvSpPr>
        <xdr:cNvPr id="469" name="普通建設事業費 （ うち更新整備　）該当値テキスト"/>
        <xdr:cNvSpPr txBox="1"/>
      </xdr:nvSpPr>
      <xdr:spPr>
        <a:xfrm>
          <a:off x="10528300" y="1633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9164</xdr:rowOff>
    </xdr:from>
    <xdr:to>
      <xdr:col>50</xdr:col>
      <xdr:colOff>165100</xdr:colOff>
      <xdr:row>96</xdr:row>
      <xdr:rowOff>110764</xdr:rowOff>
    </xdr:to>
    <xdr:sp macro="" textlink="">
      <xdr:nvSpPr>
        <xdr:cNvPr id="470" name="楕円 469"/>
        <xdr:cNvSpPr/>
      </xdr:nvSpPr>
      <xdr:spPr>
        <a:xfrm>
          <a:off x="9588500" y="1646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127291</xdr:rowOff>
    </xdr:from>
    <xdr:ext cx="534377" cy="259045"/>
    <xdr:sp macro="" textlink="">
      <xdr:nvSpPr>
        <xdr:cNvPr id="471" name="テキスト ボックス 470"/>
        <xdr:cNvSpPr txBox="1"/>
      </xdr:nvSpPr>
      <xdr:spPr>
        <a:xfrm>
          <a:off x="9359411" y="162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87802</xdr:rowOff>
    </xdr:from>
    <xdr:to>
      <xdr:col>46</xdr:col>
      <xdr:colOff>38100</xdr:colOff>
      <xdr:row>95</xdr:row>
      <xdr:rowOff>17952</xdr:rowOff>
    </xdr:to>
    <xdr:sp macro="" textlink="">
      <xdr:nvSpPr>
        <xdr:cNvPr id="472" name="楕円 471"/>
        <xdr:cNvSpPr/>
      </xdr:nvSpPr>
      <xdr:spPr>
        <a:xfrm>
          <a:off x="8699500" y="1620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34479</xdr:rowOff>
    </xdr:from>
    <xdr:ext cx="534377" cy="259045"/>
    <xdr:sp macro="" textlink="">
      <xdr:nvSpPr>
        <xdr:cNvPr id="473" name="テキスト ボックス 472"/>
        <xdr:cNvSpPr txBox="1"/>
      </xdr:nvSpPr>
      <xdr:spPr>
        <a:xfrm>
          <a:off x="8483111" y="159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92649</xdr:rowOff>
    </xdr:from>
    <xdr:to>
      <xdr:col>41</xdr:col>
      <xdr:colOff>101600</xdr:colOff>
      <xdr:row>96</xdr:row>
      <xdr:rowOff>22799</xdr:rowOff>
    </xdr:to>
    <xdr:sp macro="" textlink="">
      <xdr:nvSpPr>
        <xdr:cNvPr id="474" name="楕円 473"/>
        <xdr:cNvSpPr/>
      </xdr:nvSpPr>
      <xdr:spPr>
        <a:xfrm>
          <a:off x="7810500" y="163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39326</xdr:rowOff>
    </xdr:from>
    <xdr:ext cx="534377" cy="259045"/>
    <xdr:sp macro="" textlink="">
      <xdr:nvSpPr>
        <xdr:cNvPr id="475" name="テキスト ボックス 474"/>
        <xdr:cNvSpPr txBox="1"/>
      </xdr:nvSpPr>
      <xdr:spPr>
        <a:xfrm>
          <a:off x="7594111" y="1615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83916</xdr:rowOff>
    </xdr:from>
    <xdr:to>
      <xdr:col>36</xdr:col>
      <xdr:colOff>165100</xdr:colOff>
      <xdr:row>95</xdr:row>
      <xdr:rowOff>14066</xdr:rowOff>
    </xdr:to>
    <xdr:sp macro="" textlink="">
      <xdr:nvSpPr>
        <xdr:cNvPr id="476" name="楕円 475"/>
        <xdr:cNvSpPr/>
      </xdr:nvSpPr>
      <xdr:spPr>
        <a:xfrm>
          <a:off x="6921500" y="162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30593</xdr:rowOff>
    </xdr:from>
    <xdr:ext cx="534377" cy="259045"/>
    <xdr:sp macro="" textlink="">
      <xdr:nvSpPr>
        <xdr:cNvPr id="477" name="テキスト ボックス 476"/>
        <xdr:cNvSpPr txBox="1"/>
      </xdr:nvSpPr>
      <xdr:spPr>
        <a:xfrm>
          <a:off x="6705111" y="159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9" name="正方形/長方形 47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0" name="正方形/長方形 47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1" name="正方形/長方形 48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2" name="正方形/長方形 48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6" name="直線コネクタ 48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7" name="テキスト ボックス 48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8" name="直線コネクタ 48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9" name="テキスト ボックス 48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0" name="直線コネクタ 48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1" name="テキスト ボックス 49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2" name="直線コネクタ 49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3" name="テキスト ボックス 49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5" name="テキスト ボックス 49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124978</xdr:rowOff>
    </xdr:from>
    <xdr:to>
      <xdr:col>85</xdr:col>
      <xdr:colOff>126364</xdr:colOff>
      <xdr:row>38</xdr:row>
      <xdr:rowOff>139174</xdr:rowOff>
    </xdr:to>
    <xdr:cxnSp macro="">
      <xdr:nvCxnSpPr>
        <xdr:cNvPr id="497" name="直線コネクタ 496"/>
        <xdr:cNvCxnSpPr/>
      </xdr:nvCxnSpPr>
      <xdr:spPr>
        <a:xfrm flipV="1">
          <a:off x="16317595" y="5439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143001</xdr:rowOff>
    </xdr:from>
    <xdr:ext cx="313932" cy="259045"/>
    <xdr:sp macro="" textlink="">
      <xdr:nvSpPr>
        <xdr:cNvPr id="498" name="災害復旧事業費最小値テキスト"/>
        <xdr:cNvSpPr txBox="1"/>
      </xdr:nvSpPr>
      <xdr:spPr>
        <a:xfrm>
          <a:off x="16370300" y="6658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139174</xdr:rowOff>
    </xdr:from>
    <xdr:to>
      <xdr:col>86</xdr:col>
      <xdr:colOff>25400</xdr:colOff>
      <xdr:row>38</xdr:row>
      <xdr:rowOff>139174</xdr:rowOff>
    </xdr:to>
    <xdr:cxnSp macro="">
      <xdr:nvCxnSpPr>
        <xdr:cNvPr id="499" name="直線コネクタ 498"/>
        <xdr:cNvCxnSpPr/>
      </xdr:nvCxnSpPr>
      <xdr:spPr>
        <a:xfrm>
          <a:off x="16230600" y="665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71655</xdr:rowOff>
    </xdr:from>
    <xdr:ext cx="534377" cy="259045"/>
    <xdr:sp macro="" textlink="">
      <xdr:nvSpPr>
        <xdr:cNvPr id="500" name="災害復旧事業費最大値テキスト"/>
        <xdr:cNvSpPr txBox="1"/>
      </xdr:nvSpPr>
      <xdr:spPr>
        <a:xfrm>
          <a:off x="16370300" y="5215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124978</xdr:rowOff>
    </xdr:from>
    <xdr:to>
      <xdr:col>86</xdr:col>
      <xdr:colOff>25400</xdr:colOff>
      <xdr:row>31</xdr:row>
      <xdr:rowOff>124978</xdr:rowOff>
    </xdr:to>
    <xdr:cxnSp macro="">
      <xdr:nvCxnSpPr>
        <xdr:cNvPr id="501" name="直線コネクタ 500"/>
        <xdr:cNvCxnSpPr/>
      </xdr:nvCxnSpPr>
      <xdr:spPr>
        <a:xfrm>
          <a:off x="16230600" y="543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130373</xdr:rowOff>
    </xdr:from>
    <xdr:to>
      <xdr:col>85</xdr:col>
      <xdr:colOff>127000</xdr:colOff>
      <xdr:row>38</xdr:row>
      <xdr:rowOff>136134</xdr:rowOff>
    </xdr:to>
    <xdr:cxnSp macro="">
      <xdr:nvCxnSpPr>
        <xdr:cNvPr id="502" name="直線コネクタ 501"/>
        <xdr:cNvCxnSpPr/>
      </xdr:nvCxnSpPr>
      <xdr:spPr>
        <a:xfrm>
          <a:off x="15481300" y="6645473"/>
          <a:ext cx="8382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29389</xdr:rowOff>
    </xdr:from>
    <xdr:ext cx="469744" cy="259045"/>
    <xdr:sp macro="" textlink="">
      <xdr:nvSpPr>
        <xdr:cNvPr id="503" name="災害復旧事業費平均値テキスト"/>
        <xdr:cNvSpPr txBox="1"/>
      </xdr:nvSpPr>
      <xdr:spPr>
        <a:xfrm>
          <a:off x="16370300" y="6373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6513</xdr:rowOff>
    </xdr:from>
    <xdr:to>
      <xdr:col>85</xdr:col>
      <xdr:colOff>177800</xdr:colOff>
      <xdr:row>38</xdr:row>
      <xdr:rowOff>108113</xdr:rowOff>
    </xdr:to>
    <xdr:sp macro="" textlink="">
      <xdr:nvSpPr>
        <xdr:cNvPr id="504" name="フローチャート: 判断 503"/>
        <xdr:cNvSpPr/>
      </xdr:nvSpPr>
      <xdr:spPr>
        <a:xfrm>
          <a:off x="16268700" y="65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96929</xdr:rowOff>
    </xdr:from>
    <xdr:to>
      <xdr:col>81</xdr:col>
      <xdr:colOff>50800</xdr:colOff>
      <xdr:row>38</xdr:row>
      <xdr:rowOff>130373</xdr:rowOff>
    </xdr:to>
    <xdr:cxnSp macro="">
      <xdr:nvCxnSpPr>
        <xdr:cNvPr id="505" name="直線コネクタ 504"/>
        <xdr:cNvCxnSpPr/>
      </xdr:nvCxnSpPr>
      <xdr:spPr>
        <a:xfrm>
          <a:off x="14592300" y="6612029"/>
          <a:ext cx="889000" cy="3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11656</xdr:rowOff>
    </xdr:from>
    <xdr:to>
      <xdr:col>81</xdr:col>
      <xdr:colOff>101600</xdr:colOff>
      <xdr:row>38</xdr:row>
      <xdr:rowOff>113256</xdr:rowOff>
    </xdr:to>
    <xdr:sp macro="" textlink="">
      <xdr:nvSpPr>
        <xdr:cNvPr id="506" name="フローチャート: 判断 505"/>
        <xdr:cNvSpPr/>
      </xdr:nvSpPr>
      <xdr:spPr>
        <a:xfrm>
          <a:off x="15430500" y="652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129783</xdr:rowOff>
    </xdr:from>
    <xdr:ext cx="469744" cy="259045"/>
    <xdr:sp macro="" textlink="">
      <xdr:nvSpPr>
        <xdr:cNvPr id="507" name="テキスト ボックス 506"/>
        <xdr:cNvSpPr txBox="1"/>
      </xdr:nvSpPr>
      <xdr:spPr>
        <a:xfrm>
          <a:off x="15233728" y="630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95831</xdr:rowOff>
    </xdr:from>
    <xdr:to>
      <xdr:col>76</xdr:col>
      <xdr:colOff>114300</xdr:colOff>
      <xdr:row>38</xdr:row>
      <xdr:rowOff>96929</xdr:rowOff>
    </xdr:to>
    <xdr:cxnSp macro="">
      <xdr:nvCxnSpPr>
        <xdr:cNvPr id="508" name="直線コネクタ 507"/>
        <xdr:cNvCxnSpPr/>
      </xdr:nvCxnSpPr>
      <xdr:spPr>
        <a:xfrm>
          <a:off x="13703300" y="6610931"/>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170693</xdr:rowOff>
    </xdr:from>
    <xdr:to>
      <xdr:col>76</xdr:col>
      <xdr:colOff>165100</xdr:colOff>
      <xdr:row>38</xdr:row>
      <xdr:rowOff>100843</xdr:rowOff>
    </xdr:to>
    <xdr:sp macro="" textlink="">
      <xdr:nvSpPr>
        <xdr:cNvPr id="509" name="フローチャート: 判断 508"/>
        <xdr:cNvSpPr/>
      </xdr:nvSpPr>
      <xdr:spPr>
        <a:xfrm>
          <a:off x="14541500" y="651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117370</xdr:rowOff>
    </xdr:from>
    <xdr:ext cx="469744" cy="259045"/>
    <xdr:sp macro="" textlink="">
      <xdr:nvSpPr>
        <xdr:cNvPr id="510" name="テキスト ボックス 509"/>
        <xdr:cNvSpPr txBox="1"/>
      </xdr:nvSpPr>
      <xdr:spPr>
        <a:xfrm>
          <a:off x="14357428" y="6289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95831</xdr:rowOff>
    </xdr:from>
    <xdr:to>
      <xdr:col>71</xdr:col>
      <xdr:colOff>177800</xdr:colOff>
      <xdr:row>38</xdr:row>
      <xdr:rowOff>99330</xdr:rowOff>
    </xdr:to>
    <xdr:cxnSp macro="">
      <xdr:nvCxnSpPr>
        <xdr:cNvPr id="511" name="直線コネクタ 510"/>
        <xdr:cNvCxnSpPr/>
      </xdr:nvCxnSpPr>
      <xdr:spPr>
        <a:xfrm flipV="1">
          <a:off x="12814300" y="6610931"/>
          <a:ext cx="889000" cy="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2192</xdr:rowOff>
    </xdr:from>
    <xdr:to>
      <xdr:col>72</xdr:col>
      <xdr:colOff>38100</xdr:colOff>
      <xdr:row>38</xdr:row>
      <xdr:rowOff>103792</xdr:rowOff>
    </xdr:to>
    <xdr:sp macro="" textlink="">
      <xdr:nvSpPr>
        <xdr:cNvPr id="512" name="フローチャート: 判断 511"/>
        <xdr:cNvSpPr/>
      </xdr:nvSpPr>
      <xdr:spPr>
        <a:xfrm>
          <a:off x="13652500" y="651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120319</xdr:rowOff>
    </xdr:from>
    <xdr:ext cx="469744" cy="259045"/>
    <xdr:sp macro="" textlink="">
      <xdr:nvSpPr>
        <xdr:cNvPr id="513" name="テキスト ボックス 512"/>
        <xdr:cNvSpPr txBox="1"/>
      </xdr:nvSpPr>
      <xdr:spPr>
        <a:xfrm>
          <a:off x="13468428" y="62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31201</xdr:rowOff>
    </xdr:from>
    <xdr:to>
      <xdr:col>67</xdr:col>
      <xdr:colOff>101600</xdr:colOff>
      <xdr:row>38</xdr:row>
      <xdr:rowOff>132801</xdr:rowOff>
    </xdr:to>
    <xdr:sp macro="" textlink="">
      <xdr:nvSpPr>
        <xdr:cNvPr id="514" name="フローチャート: 判断 513"/>
        <xdr:cNvSpPr/>
      </xdr:nvSpPr>
      <xdr:spPr>
        <a:xfrm>
          <a:off x="127635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149328</xdr:rowOff>
    </xdr:from>
    <xdr:ext cx="469744" cy="259045"/>
    <xdr:sp macro="" textlink="">
      <xdr:nvSpPr>
        <xdr:cNvPr id="515" name="テキスト ボックス 514"/>
        <xdr:cNvSpPr txBox="1"/>
      </xdr:nvSpPr>
      <xdr:spPr>
        <a:xfrm>
          <a:off x="12579428" y="632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85334</xdr:rowOff>
    </xdr:from>
    <xdr:to>
      <xdr:col>85</xdr:col>
      <xdr:colOff>177800</xdr:colOff>
      <xdr:row>39</xdr:row>
      <xdr:rowOff>15484</xdr:rowOff>
    </xdr:to>
    <xdr:sp macro="" textlink="">
      <xdr:nvSpPr>
        <xdr:cNvPr id="521" name="楕円 520"/>
        <xdr:cNvSpPr/>
      </xdr:nvSpPr>
      <xdr:spPr>
        <a:xfrm>
          <a:off x="16268700" y="660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261</xdr:rowOff>
    </xdr:from>
    <xdr:ext cx="378565" cy="259045"/>
    <xdr:sp macro="" textlink="">
      <xdr:nvSpPr>
        <xdr:cNvPr id="522" name="災害復旧事業費該当値テキスト"/>
        <xdr:cNvSpPr txBox="1"/>
      </xdr:nvSpPr>
      <xdr:spPr>
        <a:xfrm>
          <a:off x="16370300" y="6515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79573</xdr:rowOff>
    </xdr:from>
    <xdr:to>
      <xdr:col>81</xdr:col>
      <xdr:colOff>101600</xdr:colOff>
      <xdr:row>39</xdr:row>
      <xdr:rowOff>9723</xdr:rowOff>
    </xdr:to>
    <xdr:sp macro="" textlink="">
      <xdr:nvSpPr>
        <xdr:cNvPr id="523" name="楕円 522"/>
        <xdr:cNvSpPr/>
      </xdr:nvSpPr>
      <xdr:spPr>
        <a:xfrm>
          <a:off x="15430500" y="659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39</xdr:row>
      <xdr:rowOff>850</xdr:rowOff>
    </xdr:from>
    <xdr:ext cx="378565" cy="259045"/>
    <xdr:sp macro="" textlink="">
      <xdr:nvSpPr>
        <xdr:cNvPr id="524" name="テキスト ボックス 523"/>
        <xdr:cNvSpPr txBox="1"/>
      </xdr:nvSpPr>
      <xdr:spPr>
        <a:xfrm>
          <a:off x="15279317" y="668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46129</xdr:rowOff>
    </xdr:from>
    <xdr:to>
      <xdr:col>76</xdr:col>
      <xdr:colOff>165100</xdr:colOff>
      <xdr:row>38</xdr:row>
      <xdr:rowOff>147729</xdr:rowOff>
    </xdr:to>
    <xdr:sp macro="" textlink="">
      <xdr:nvSpPr>
        <xdr:cNvPr id="525" name="楕円 524"/>
        <xdr:cNvSpPr/>
      </xdr:nvSpPr>
      <xdr:spPr>
        <a:xfrm>
          <a:off x="14541500" y="656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138856</xdr:rowOff>
    </xdr:from>
    <xdr:ext cx="469744" cy="259045"/>
    <xdr:sp macro="" textlink="">
      <xdr:nvSpPr>
        <xdr:cNvPr id="526" name="テキスト ボックス 525"/>
        <xdr:cNvSpPr txBox="1"/>
      </xdr:nvSpPr>
      <xdr:spPr>
        <a:xfrm>
          <a:off x="14357428" y="665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45031</xdr:rowOff>
    </xdr:from>
    <xdr:to>
      <xdr:col>72</xdr:col>
      <xdr:colOff>38100</xdr:colOff>
      <xdr:row>38</xdr:row>
      <xdr:rowOff>146631</xdr:rowOff>
    </xdr:to>
    <xdr:sp macro="" textlink="">
      <xdr:nvSpPr>
        <xdr:cNvPr id="527" name="楕円 526"/>
        <xdr:cNvSpPr/>
      </xdr:nvSpPr>
      <xdr:spPr>
        <a:xfrm>
          <a:off x="13652500" y="65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137758</xdr:rowOff>
    </xdr:from>
    <xdr:ext cx="469744" cy="259045"/>
    <xdr:sp macro="" textlink="">
      <xdr:nvSpPr>
        <xdr:cNvPr id="528" name="テキスト ボックス 527"/>
        <xdr:cNvSpPr txBox="1"/>
      </xdr:nvSpPr>
      <xdr:spPr>
        <a:xfrm>
          <a:off x="13468428" y="665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48530</xdr:rowOff>
    </xdr:from>
    <xdr:to>
      <xdr:col>67</xdr:col>
      <xdr:colOff>101600</xdr:colOff>
      <xdr:row>38</xdr:row>
      <xdr:rowOff>150130</xdr:rowOff>
    </xdr:to>
    <xdr:sp macro="" textlink="">
      <xdr:nvSpPr>
        <xdr:cNvPr id="529" name="楕円 528"/>
        <xdr:cNvSpPr/>
      </xdr:nvSpPr>
      <xdr:spPr>
        <a:xfrm>
          <a:off x="12763500" y="656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141257</xdr:rowOff>
    </xdr:from>
    <xdr:ext cx="469744" cy="259045"/>
    <xdr:sp macro="" textlink="">
      <xdr:nvSpPr>
        <xdr:cNvPr id="530" name="テキスト ボックス 529"/>
        <xdr:cNvSpPr txBox="1"/>
      </xdr:nvSpPr>
      <xdr:spPr>
        <a:xfrm>
          <a:off x="12579428" y="665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2" name="正方形/長方形 531"/>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3" name="正方形/長方形 532"/>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4" name="正方形/長方形 533"/>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5" name="正方形/長方形 534"/>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4" name="テキスト ボックス 553"/>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1" name="テキスト ボックス 570"/>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9" name="正方形/長方形 57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0" name="正方形/長方形 57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1" name="正方形/長方形 58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2" name="正方形/長方形 58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6" name="テキスト ボックス 585"/>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7" name="直線コネクタ 58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8" name="テキスト ボックス 587"/>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9" name="直線コネクタ 58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0" name="テキスト ボックス 58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1" name="直線コネクタ 59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2" name="テキスト ボックス 59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3" name="直線コネクタ 59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4" name="テキスト ボックス 59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5" name="直線コネクタ 59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6" name="テキスト ボックス 59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7" name="直線コネクタ 59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598" name="テキスト ボックス 59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0" name="テキスト ボックス 59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156127</xdr:rowOff>
    </xdr:from>
    <xdr:to>
      <xdr:col>85</xdr:col>
      <xdr:colOff>126364</xdr:colOff>
      <xdr:row>78</xdr:row>
      <xdr:rowOff>161319</xdr:rowOff>
    </xdr:to>
    <xdr:cxnSp macro="">
      <xdr:nvCxnSpPr>
        <xdr:cNvPr id="602" name="直線コネクタ 601"/>
        <xdr:cNvCxnSpPr/>
      </xdr:nvCxnSpPr>
      <xdr:spPr>
        <a:xfrm flipV="1">
          <a:off x="16317595" y="11986177"/>
          <a:ext cx="1269" cy="154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165146</xdr:rowOff>
    </xdr:from>
    <xdr:ext cx="534377" cy="259045"/>
    <xdr:sp macro="" textlink="">
      <xdr:nvSpPr>
        <xdr:cNvPr id="603" name="公債費最小値テキスト"/>
        <xdr:cNvSpPr txBox="1"/>
      </xdr:nvSpPr>
      <xdr:spPr>
        <a:xfrm>
          <a:off x="16370300" y="135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161319</xdr:rowOff>
    </xdr:from>
    <xdr:to>
      <xdr:col>86</xdr:col>
      <xdr:colOff>25400</xdr:colOff>
      <xdr:row>78</xdr:row>
      <xdr:rowOff>161319</xdr:rowOff>
    </xdr:to>
    <xdr:cxnSp macro="">
      <xdr:nvCxnSpPr>
        <xdr:cNvPr id="604" name="直線コネクタ 603"/>
        <xdr:cNvCxnSpPr/>
      </xdr:nvCxnSpPr>
      <xdr:spPr>
        <a:xfrm>
          <a:off x="16230600" y="1353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102804</xdr:rowOff>
    </xdr:from>
    <xdr:ext cx="534377" cy="259045"/>
    <xdr:sp macro="" textlink="">
      <xdr:nvSpPr>
        <xdr:cNvPr id="605" name="公債費最大値テキスト"/>
        <xdr:cNvSpPr txBox="1"/>
      </xdr:nvSpPr>
      <xdr:spPr>
        <a:xfrm>
          <a:off x="16370300" y="1176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156127</xdr:rowOff>
    </xdr:from>
    <xdr:to>
      <xdr:col>86</xdr:col>
      <xdr:colOff>25400</xdr:colOff>
      <xdr:row>69</xdr:row>
      <xdr:rowOff>156127</xdr:rowOff>
    </xdr:to>
    <xdr:cxnSp macro="">
      <xdr:nvCxnSpPr>
        <xdr:cNvPr id="606" name="直線コネクタ 605"/>
        <xdr:cNvCxnSpPr/>
      </xdr:nvCxnSpPr>
      <xdr:spPr>
        <a:xfrm>
          <a:off x="16230600" y="1198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96266</xdr:rowOff>
    </xdr:from>
    <xdr:to>
      <xdr:col>85</xdr:col>
      <xdr:colOff>127000</xdr:colOff>
      <xdr:row>75</xdr:row>
      <xdr:rowOff>156485</xdr:rowOff>
    </xdr:to>
    <xdr:cxnSp macro="">
      <xdr:nvCxnSpPr>
        <xdr:cNvPr id="607" name="直線コネクタ 606"/>
        <xdr:cNvCxnSpPr/>
      </xdr:nvCxnSpPr>
      <xdr:spPr>
        <a:xfrm flipV="1">
          <a:off x="15481300" y="12955016"/>
          <a:ext cx="838200" cy="6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4070</xdr:rowOff>
    </xdr:from>
    <xdr:ext cx="534377" cy="259045"/>
    <xdr:sp macro="" textlink="">
      <xdr:nvSpPr>
        <xdr:cNvPr id="608" name="公債費平均値テキスト"/>
        <xdr:cNvSpPr txBox="1"/>
      </xdr:nvSpPr>
      <xdr:spPr>
        <a:xfrm>
          <a:off x="16370300" y="13034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25643</xdr:rowOff>
    </xdr:from>
    <xdr:to>
      <xdr:col>85</xdr:col>
      <xdr:colOff>177800</xdr:colOff>
      <xdr:row>76</xdr:row>
      <xdr:rowOff>127243</xdr:rowOff>
    </xdr:to>
    <xdr:sp macro="" textlink="">
      <xdr:nvSpPr>
        <xdr:cNvPr id="609" name="フローチャート: 判断 608"/>
        <xdr:cNvSpPr/>
      </xdr:nvSpPr>
      <xdr:spPr>
        <a:xfrm>
          <a:off x="16268700" y="1305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156485</xdr:rowOff>
    </xdr:from>
    <xdr:to>
      <xdr:col>81</xdr:col>
      <xdr:colOff>50800</xdr:colOff>
      <xdr:row>76</xdr:row>
      <xdr:rowOff>2606</xdr:rowOff>
    </xdr:to>
    <xdr:cxnSp macro="">
      <xdr:nvCxnSpPr>
        <xdr:cNvPr id="610" name="直線コネクタ 609"/>
        <xdr:cNvCxnSpPr/>
      </xdr:nvCxnSpPr>
      <xdr:spPr>
        <a:xfrm flipV="1">
          <a:off x="14592300" y="13015235"/>
          <a:ext cx="889000" cy="1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166199</xdr:rowOff>
    </xdr:from>
    <xdr:to>
      <xdr:col>81</xdr:col>
      <xdr:colOff>101600</xdr:colOff>
      <xdr:row>76</xdr:row>
      <xdr:rowOff>96349</xdr:rowOff>
    </xdr:to>
    <xdr:sp macro="" textlink="">
      <xdr:nvSpPr>
        <xdr:cNvPr id="611" name="フローチャート: 判断 610"/>
        <xdr:cNvSpPr/>
      </xdr:nvSpPr>
      <xdr:spPr>
        <a:xfrm>
          <a:off x="154305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87476</xdr:rowOff>
    </xdr:from>
    <xdr:ext cx="534377" cy="259045"/>
    <xdr:sp macro="" textlink="">
      <xdr:nvSpPr>
        <xdr:cNvPr id="612" name="テキスト ボックス 611"/>
        <xdr:cNvSpPr txBox="1"/>
      </xdr:nvSpPr>
      <xdr:spPr>
        <a:xfrm>
          <a:off x="15201411" y="1311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169614</xdr:rowOff>
    </xdr:from>
    <xdr:to>
      <xdr:col>76</xdr:col>
      <xdr:colOff>114300</xdr:colOff>
      <xdr:row>76</xdr:row>
      <xdr:rowOff>2606</xdr:rowOff>
    </xdr:to>
    <xdr:cxnSp macro="">
      <xdr:nvCxnSpPr>
        <xdr:cNvPr id="613" name="直線コネクタ 612"/>
        <xdr:cNvCxnSpPr/>
      </xdr:nvCxnSpPr>
      <xdr:spPr>
        <a:xfrm>
          <a:off x="13703300" y="13028364"/>
          <a:ext cx="889000" cy="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64407</xdr:rowOff>
    </xdr:from>
    <xdr:to>
      <xdr:col>76</xdr:col>
      <xdr:colOff>165100</xdr:colOff>
      <xdr:row>76</xdr:row>
      <xdr:rowOff>166007</xdr:rowOff>
    </xdr:to>
    <xdr:sp macro="" textlink="">
      <xdr:nvSpPr>
        <xdr:cNvPr id="614" name="フローチャート: 判断 613"/>
        <xdr:cNvSpPr/>
      </xdr:nvSpPr>
      <xdr:spPr>
        <a:xfrm>
          <a:off x="14541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157134</xdr:rowOff>
    </xdr:from>
    <xdr:ext cx="534377" cy="259045"/>
    <xdr:sp macro="" textlink="">
      <xdr:nvSpPr>
        <xdr:cNvPr id="615" name="テキスト ボックス 614"/>
        <xdr:cNvSpPr txBox="1"/>
      </xdr:nvSpPr>
      <xdr:spPr>
        <a:xfrm>
          <a:off x="143251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169614</xdr:rowOff>
    </xdr:from>
    <xdr:to>
      <xdr:col>71</xdr:col>
      <xdr:colOff>177800</xdr:colOff>
      <xdr:row>76</xdr:row>
      <xdr:rowOff>7503</xdr:rowOff>
    </xdr:to>
    <xdr:cxnSp macro="">
      <xdr:nvCxnSpPr>
        <xdr:cNvPr id="616" name="直線コネクタ 615"/>
        <xdr:cNvCxnSpPr/>
      </xdr:nvCxnSpPr>
      <xdr:spPr>
        <a:xfrm flipV="1">
          <a:off x="12814300" y="13028364"/>
          <a:ext cx="889000" cy="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44323</xdr:rowOff>
    </xdr:from>
    <xdr:to>
      <xdr:col>72</xdr:col>
      <xdr:colOff>38100</xdr:colOff>
      <xdr:row>76</xdr:row>
      <xdr:rowOff>145923</xdr:rowOff>
    </xdr:to>
    <xdr:sp macro="" textlink="">
      <xdr:nvSpPr>
        <xdr:cNvPr id="617" name="フローチャート: 判断 616"/>
        <xdr:cNvSpPr/>
      </xdr:nvSpPr>
      <xdr:spPr>
        <a:xfrm>
          <a:off x="13652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137050</xdr:rowOff>
    </xdr:from>
    <xdr:ext cx="534377" cy="259045"/>
    <xdr:sp macro="" textlink="">
      <xdr:nvSpPr>
        <xdr:cNvPr id="618" name="テキスト ボックス 617"/>
        <xdr:cNvSpPr txBox="1"/>
      </xdr:nvSpPr>
      <xdr:spPr>
        <a:xfrm>
          <a:off x="13436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60325</xdr:rowOff>
    </xdr:from>
    <xdr:to>
      <xdr:col>67</xdr:col>
      <xdr:colOff>101600</xdr:colOff>
      <xdr:row>76</xdr:row>
      <xdr:rowOff>161925</xdr:rowOff>
    </xdr:to>
    <xdr:sp macro="" textlink="">
      <xdr:nvSpPr>
        <xdr:cNvPr id="619" name="フローチャート: 判断 618"/>
        <xdr:cNvSpPr/>
      </xdr:nvSpPr>
      <xdr:spPr>
        <a:xfrm>
          <a:off x="12763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153052</xdr:rowOff>
    </xdr:from>
    <xdr:ext cx="534377" cy="259045"/>
    <xdr:sp macro="" textlink="">
      <xdr:nvSpPr>
        <xdr:cNvPr id="620" name="テキスト ボックス 619"/>
        <xdr:cNvSpPr txBox="1"/>
      </xdr:nvSpPr>
      <xdr:spPr>
        <a:xfrm>
          <a:off x="12547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45466</xdr:rowOff>
    </xdr:from>
    <xdr:to>
      <xdr:col>85</xdr:col>
      <xdr:colOff>177800</xdr:colOff>
      <xdr:row>75</xdr:row>
      <xdr:rowOff>147067</xdr:rowOff>
    </xdr:to>
    <xdr:sp macro="" textlink="">
      <xdr:nvSpPr>
        <xdr:cNvPr id="626" name="楕円 625"/>
        <xdr:cNvSpPr/>
      </xdr:nvSpPr>
      <xdr:spPr>
        <a:xfrm>
          <a:off x="16268700" y="129042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68343</xdr:rowOff>
    </xdr:from>
    <xdr:ext cx="534377" cy="259045"/>
    <xdr:sp macro="" textlink="">
      <xdr:nvSpPr>
        <xdr:cNvPr id="627" name="公債費該当値テキスト"/>
        <xdr:cNvSpPr txBox="1"/>
      </xdr:nvSpPr>
      <xdr:spPr>
        <a:xfrm>
          <a:off x="16370300" y="1275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105686</xdr:rowOff>
    </xdr:from>
    <xdr:to>
      <xdr:col>81</xdr:col>
      <xdr:colOff>101600</xdr:colOff>
      <xdr:row>76</xdr:row>
      <xdr:rowOff>35837</xdr:rowOff>
    </xdr:to>
    <xdr:sp macro="" textlink="">
      <xdr:nvSpPr>
        <xdr:cNvPr id="628" name="楕円 627"/>
        <xdr:cNvSpPr/>
      </xdr:nvSpPr>
      <xdr:spPr>
        <a:xfrm>
          <a:off x="15430500" y="12964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52363</xdr:rowOff>
    </xdr:from>
    <xdr:ext cx="534377" cy="259045"/>
    <xdr:sp macro="" textlink="">
      <xdr:nvSpPr>
        <xdr:cNvPr id="629" name="テキスト ボックス 628"/>
        <xdr:cNvSpPr txBox="1"/>
      </xdr:nvSpPr>
      <xdr:spPr>
        <a:xfrm>
          <a:off x="15201411" y="1273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123255</xdr:rowOff>
    </xdr:from>
    <xdr:to>
      <xdr:col>76</xdr:col>
      <xdr:colOff>165100</xdr:colOff>
      <xdr:row>76</xdr:row>
      <xdr:rowOff>53404</xdr:rowOff>
    </xdr:to>
    <xdr:sp macro="" textlink="">
      <xdr:nvSpPr>
        <xdr:cNvPr id="630" name="楕円 629"/>
        <xdr:cNvSpPr/>
      </xdr:nvSpPr>
      <xdr:spPr>
        <a:xfrm>
          <a:off x="14541500" y="1298200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69932</xdr:rowOff>
    </xdr:from>
    <xdr:ext cx="534377" cy="259045"/>
    <xdr:sp macro="" textlink="">
      <xdr:nvSpPr>
        <xdr:cNvPr id="631" name="テキスト ボックス 630"/>
        <xdr:cNvSpPr txBox="1"/>
      </xdr:nvSpPr>
      <xdr:spPr>
        <a:xfrm>
          <a:off x="14325111" y="127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118814</xdr:rowOff>
    </xdr:from>
    <xdr:to>
      <xdr:col>72</xdr:col>
      <xdr:colOff>38100</xdr:colOff>
      <xdr:row>76</xdr:row>
      <xdr:rowOff>48964</xdr:rowOff>
    </xdr:to>
    <xdr:sp macro="" textlink="">
      <xdr:nvSpPr>
        <xdr:cNvPr id="632" name="楕円 631"/>
        <xdr:cNvSpPr/>
      </xdr:nvSpPr>
      <xdr:spPr>
        <a:xfrm>
          <a:off x="13652500" y="129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65491</xdr:rowOff>
    </xdr:from>
    <xdr:ext cx="534377" cy="259045"/>
    <xdr:sp macro="" textlink="">
      <xdr:nvSpPr>
        <xdr:cNvPr id="633" name="テキスト ボックス 632"/>
        <xdr:cNvSpPr txBox="1"/>
      </xdr:nvSpPr>
      <xdr:spPr>
        <a:xfrm>
          <a:off x="13436111" y="1275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128154</xdr:rowOff>
    </xdr:from>
    <xdr:to>
      <xdr:col>67</xdr:col>
      <xdr:colOff>101600</xdr:colOff>
      <xdr:row>76</xdr:row>
      <xdr:rowOff>58303</xdr:rowOff>
    </xdr:to>
    <xdr:sp macro="" textlink="">
      <xdr:nvSpPr>
        <xdr:cNvPr id="634" name="楕円 633"/>
        <xdr:cNvSpPr/>
      </xdr:nvSpPr>
      <xdr:spPr>
        <a:xfrm>
          <a:off x="12763500" y="129869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74831</xdr:rowOff>
    </xdr:from>
    <xdr:ext cx="534377" cy="259045"/>
    <xdr:sp macro="" textlink="">
      <xdr:nvSpPr>
        <xdr:cNvPr id="635" name="テキスト ボックス 634"/>
        <xdr:cNvSpPr txBox="1"/>
      </xdr:nvSpPr>
      <xdr:spPr>
        <a:xfrm>
          <a:off x="12547111" y="1276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7" name="テキスト ボックス 64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49" name="テキスト ボックス 648"/>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1" name="テキスト ボックス 650"/>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3" name="テキスト ボックス 652"/>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102622</xdr:rowOff>
    </xdr:from>
    <xdr:to>
      <xdr:col>85</xdr:col>
      <xdr:colOff>126364</xdr:colOff>
      <xdr:row>98</xdr:row>
      <xdr:rowOff>107125</xdr:rowOff>
    </xdr:to>
    <xdr:cxnSp macro="">
      <xdr:nvCxnSpPr>
        <xdr:cNvPr id="655" name="直線コネクタ 654"/>
        <xdr:cNvCxnSpPr/>
      </xdr:nvCxnSpPr>
      <xdr:spPr>
        <a:xfrm flipV="1">
          <a:off x="16317595" y="15533122"/>
          <a:ext cx="1269" cy="13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110952</xdr:rowOff>
    </xdr:from>
    <xdr:ext cx="469744" cy="259045"/>
    <xdr:sp macro="" textlink="">
      <xdr:nvSpPr>
        <xdr:cNvPr id="656" name="積立金最小値テキスト"/>
        <xdr:cNvSpPr txBox="1"/>
      </xdr:nvSpPr>
      <xdr:spPr>
        <a:xfrm>
          <a:off x="16370300" y="169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107125</xdr:rowOff>
    </xdr:from>
    <xdr:to>
      <xdr:col>86</xdr:col>
      <xdr:colOff>25400</xdr:colOff>
      <xdr:row>98</xdr:row>
      <xdr:rowOff>107125</xdr:rowOff>
    </xdr:to>
    <xdr:cxnSp macro="">
      <xdr:nvCxnSpPr>
        <xdr:cNvPr id="657" name="直線コネクタ 656"/>
        <xdr:cNvCxnSpPr/>
      </xdr:nvCxnSpPr>
      <xdr:spPr>
        <a:xfrm>
          <a:off x="16230600" y="169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49299</xdr:rowOff>
    </xdr:from>
    <xdr:ext cx="534377" cy="259045"/>
    <xdr:sp macro="" textlink="">
      <xdr:nvSpPr>
        <xdr:cNvPr id="658" name="積立金最大値テキスト"/>
        <xdr:cNvSpPr txBox="1"/>
      </xdr:nvSpPr>
      <xdr:spPr>
        <a:xfrm>
          <a:off x="16370300" y="1530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102622</xdr:rowOff>
    </xdr:from>
    <xdr:to>
      <xdr:col>86</xdr:col>
      <xdr:colOff>25400</xdr:colOff>
      <xdr:row>90</xdr:row>
      <xdr:rowOff>102622</xdr:rowOff>
    </xdr:to>
    <xdr:cxnSp macro="">
      <xdr:nvCxnSpPr>
        <xdr:cNvPr id="659" name="直線コネクタ 658"/>
        <xdr:cNvCxnSpPr/>
      </xdr:nvCxnSpPr>
      <xdr:spPr>
        <a:xfrm>
          <a:off x="16230600" y="15533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146718</xdr:rowOff>
    </xdr:from>
    <xdr:to>
      <xdr:col>85</xdr:col>
      <xdr:colOff>127000</xdr:colOff>
      <xdr:row>98</xdr:row>
      <xdr:rowOff>45631</xdr:rowOff>
    </xdr:to>
    <xdr:cxnSp macro="">
      <xdr:nvCxnSpPr>
        <xdr:cNvPr id="660" name="直線コネクタ 659"/>
        <xdr:cNvCxnSpPr/>
      </xdr:nvCxnSpPr>
      <xdr:spPr>
        <a:xfrm flipV="1">
          <a:off x="15481300" y="16777368"/>
          <a:ext cx="838200" cy="7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94187</xdr:rowOff>
    </xdr:from>
    <xdr:ext cx="469744" cy="259045"/>
    <xdr:sp macro="" textlink="">
      <xdr:nvSpPr>
        <xdr:cNvPr id="661" name="積立金平均値テキスト"/>
        <xdr:cNvSpPr txBox="1"/>
      </xdr:nvSpPr>
      <xdr:spPr>
        <a:xfrm>
          <a:off x="16370300" y="167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115760</xdr:rowOff>
    </xdr:from>
    <xdr:to>
      <xdr:col>85</xdr:col>
      <xdr:colOff>177800</xdr:colOff>
      <xdr:row>98</xdr:row>
      <xdr:rowOff>45910</xdr:rowOff>
    </xdr:to>
    <xdr:sp macro="" textlink="">
      <xdr:nvSpPr>
        <xdr:cNvPr id="662" name="フローチャート: 判断 661"/>
        <xdr:cNvSpPr/>
      </xdr:nvSpPr>
      <xdr:spPr>
        <a:xfrm>
          <a:off x="16268700" y="1674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89796</xdr:rowOff>
    </xdr:from>
    <xdr:to>
      <xdr:col>81</xdr:col>
      <xdr:colOff>50800</xdr:colOff>
      <xdr:row>98</xdr:row>
      <xdr:rowOff>45631</xdr:rowOff>
    </xdr:to>
    <xdr:cxnSp macro="">
      <xdr:nvCxnSpPr>
        <xdr:cNvPr id="663" name="直線コネクタ 662"/>
        <xdr:cNvCxnSpPr/>
      </xdr:nvCxnSpPr>
      <xdr:spPr>
        <a:xfrm>
          <a:off x="14592300" y="16720446"/>
          <a:ext cx="889000" cy="12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76533</xdr:rowOff>
    </xdr:from>
    <xdr:to>
      <xdr:col>81</xdr:col>
      <xdr:colOff>101600</xdr:colOff>
      <xdr:row>98</xdr:row>
      <xdr:rowOff>6683</xdr:rowOff>
    </xdr:to>
    <xdr:sp macro="" textlink="">
      <xdr:nvSpPr>
        <xdr:cNvPr id="664" name="フローチャート: 判断 663"/>
        <xdr:cNvSpPr/>
      </xdr:nvSpPr>
      <xdr:spPr>
        <a:xfrm>
          <a:off x="15430500" y="1670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23210</xdr:rowOff>
    </xdr:from>
    <xdr:ext cx="469744" cy="259045"/>
    <xdr:sp macro="" textlink="">
      <xdr:nvSpPr>
        <xdr:cNvPr id="665" name="テキスト ボックス 664"/>
        <xdr:cNvSpPr txBox="1"/>
      </xdr:nvSpPr>
      <xdr:spPr>
        <a:xfrm>
          <a:off x="15233728" y="1648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81659</xdr:rowOff>
    </xdr:from>
    <xdr:to>
      <xdr:col>76</xdr:col>
      <xdr:colOff>114300</xdr:colOff>
      <xdr:row>97</xdr:row>
      <xdr:rowOff>89796</xdr:rowOff>
    </xdr:to>
    <xdr:cxnSp macro="">
      <xdr:nvCxnSpPr>
        <xdr:cNvPr id="666" name="直線コネクタ 665"/>
        <xdr:cNvCxnSpPr/>
      </xdr:nvCxnSpPr>
      <xdr:spPr>
        <a:xfrm>
          <a:off x="13703300" y="16712309"/>
          <a:ext cx="889000" cy="8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16182</xdr:rowOff>
    </xdr:from>
    <xdr:to>
      <xdr:col>76</xdr:col>
      <xdr:colOff>165100</xdr:colOff>
      <xdr:row>97</xdr:row>
      <xdr:rowOff>117782</xdr:rowOff>
    </xdr:to>
    <xdr:sp macro="" textlink="">
      <xdr:nvSpPr>
        <xdr:cNvPr id="667" name="フローチャート: 判断 666"/>
        <xdr:cNvSpPr/>
      </xdr:nvSpPr>
      <xdr:spPr>
        <a:xfrm>
          <a:off x="14541500" y="166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134309</xdr:rowOff>
    </xdr:from>
    <xdr:ext cx="534377" cy="259045"/>
    <xdr:sp macro="" textlink="">
      <xdr:nvSpPr>
        <xdr:cNvPr id="668" name="テキスト ボックス 667"/>
        <xdr:cNvSpPr txBox="1"/>
      </xdr:nvSpPr>
      <xdr:spPr>
        <a:xfrm>
          <a:off x="14325111" y="1642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124338</xdr:rowOff>
    </xdr:from>
    <xdr:to>
      <xdr:col>71</xdr:col>
      <xdr:colOff>177800</xdr:colOff>
      <xdr:row>97</xdr:row>
      <xdr:rowOff>81659</xdr:rowOff>
    </xdr:to>
    <xdr:cxnSp macro="">
      <xdr:nvCxnSpPr>
        <xdr:cNvPr id="669" name="直線コネクタ 668"/>
        <xdr:cNvCxnSpPr/>
      </xdr:nvCxnSpPr>
      <xdr:spPr>
        <a:xfrm>
          <a:off x="12814300" y="16583538"/>
          <a:ext cx="889000" cy="12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4387</xdr:rowOff>
    </xdr:from>
    <xdr:to>
      <xdr:col>72</xdr:col>
      <xdr:colOff>38100</xdr:colOff>
      <xdr:row>97</xdr:row>
      <xdr:rowOff>105987</xdr:rowOff>
    </xdr:to>
    <xdr:sp macro="" textlink="">
      <xdr:nvSpPr>
        <xdr:cNvPr id="670" name="フローチャート: 判断 669"/>
        <xdr:cNvSpPr/>
      </xdr:nvSpPr>
      <xdr:spPr>
        <a:xfrm>
          <a:off x="13652500" y="16635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122514</xdr:rowOff>
    </xdr:from>
    <xdr:ext cx="534377" cy="259045"/>
    <xdr:sp macro="" textlink="">
      <xdr:nvSpPr>
        <xdr:cNvPr id="671" name="テキスト ボックス 670"/>
        <xdr:cNvSpPr txBox="1"/>
      </xdr:nvSpPr>
      <xdr:spPr>
        <a:xfrm>
          <a:off x="13436111" y="1641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25715</xdr:rowOff>
    </xdr:from>
    <xdr:to>
      <xdr:col>67</xdr:col>
      <xdr:colOff>101600</xdr:colOff>
      <xdr:row>97</xdr:row>
      <xdr:rowOff>127315</xdr:rowOff>
    </xdr:to>
    <xdr:sp macro="" textlink="">
      <xdr:nvSpPr>
        <xdr:cNvPr id="672" name="フローチャート: 判断 671"/>
        <xdr:cNvSpPr/>
      </xdr:nvSpPr>
      <xdr:spPr>
        <a:xfrm>
          <a:off x="12763500" y="1665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118442</xdr:rowOff>
    </xdr:from>
    <xdr:ext cx="534377" cy="259045"/>
    <xdr:sp macro="" textlink="">
      <xdr:nvSpPr>
        <xdr:cNvPr id="673" name="テキスト ボックス 672"/>
        <xdr:cNvSpPr txBox="1"/>
      </xdr:nvSpPr>
      <xdr:spPr>
        <a:xfrm>
          <a:off x="12547111" y="16749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95918</xdr:rowOff>
    </xdr:from>
    <xdr:to>
      <xdr:col>85</xdr:col>
      <xdr:colOff>177800</xdr:colOff>
      <xdr:row>98</xdr:row>
      <xdr:rowOff>26068</xdr:rowOff>
    </xdr:to>
    <xdr:sp macro="" textlink="">
      <xdr:nvSpPr>
        <xdr:cNvPr id="679" name="楕円 678"/>
        <xdr:cNvSpPr/>
      </xdr:nvSpPr>
      <xdr:spPr>
        <a:xfrm>
          <a:off x="16268700" y="167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118795</xdr:rowOff>
    </xdr:from>
    <xdr:ext cx="469744" cy="259045"/>
    <xdr:sp macro="" textlink="">
      <xdr:nvSpPr>
        <xdr:cNvPr id="680" name="積立金該当値テキスト"/>
        <xdr:cNvSpPr txBox="1"/>
      </xdr:nvSpPr>
      <xdr:spPr>
        <a:xfrm>
          <a:off x="16370300" y="165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166281</xdr:rowOff>
    </xdr:from>
    <xdr:to>
      <xdr:col>81</xdr:col>
      <xdr:colOff>101600</xdr:colOff>
      <xdr:row>98</xdr:row>
      <xdr:rowOff>96431</xdr:rowOff>
    </xdr:to>
    <xdr:sp macro="" textlink="">
      <xdr:nvSpPr>
        <xdr:cNvPr id="681" name="楕円 680"/>
        <xdr:cNvSpPr/>
      </xdr:nvSpPr>
      <xdr:spPr>
        <a:xfrm>
          <a:off x="15430500" y="1679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98</xdr:row>
      <xdr:rowOff>87558</xdr:rowOff>
    </xdr:from>
    <xdr:ext cx="469744" cy="259045"/>
    <xdr:sp macro="" textlink="">
      <xdr:nvSpPr>
        <xdr:cNvPr id="682" name="テキスト ボックス 681"/>
        <xdr:cNvSpPr txBox="1"/>
      </xdr:nvSpPr>
      <xdr:spPr>
        <a:xfrm>
          <a:off x="15233728" y="168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38996</xdr:rowOff>
    </xdr:from>
    <xdr:to>
      <xdr:col>76</xdr:col>
      <xdr:colOff>165100</xdr:colOff>
      <xdr:row>97</xdr:row>
      <xdr:rowOff>140596</xdr:rowOff>
    </xdr:to>
    <xdr:sp macro="" textlink="">
      <xdr:nvSpPr>
        <xdr:cNvPr id="683" name="楕円 682"/>
        <xdr:cNvSpPr/>
      </xdr:nvSpPr>
      <xdr:spPr>
        <a:xfrm>
          <a:off x="14541500" y="1666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131723</xdr:rowOff>
    </xdr:from>
    <xdr:ext cx="469744" cy="259045"/>
    <xdr:sp macro="" textlink="">
      <xdr:nvSpPr>
        <xdr:cNvPr id="684" name="テキスト ボックス 683"/>
        <xdr:cNvSpPr txBox="1"/>
      </xdr:nvSpPr>
      <xdr:spPr>
        <a:xfrm>
          <a:off x="14357428" y="167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30859</xdr:rowOff>
    </xdr:from>
    <xdr:to>
      <xdr:col>72</xdr:col>
      <xdr:colOff>38100</xdr:colOff>
      <xdr:row>97</xdr:row>
      <xdr:rowOff>132459</xdr:rowOff>
    </xdr:to>
    <xdr:sp macro="" textlink="">
      <xdr:nvSpPr>
        <xdr:cNvPr id="685" name="楕円 684"/>
        <xdr:cNvSpPr/>
      </xdr:nvSpPr>
      <xdr:spPr>
        <a:xfrm>
          <a:off x="13652500" y="1666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123586</xdr:rowOff>
    </xdr:from>
    <xdr:ext cx="534377" cy="259045"/>
    <xdr:sp macro="" textlink="">
      <xdr:nvSpPr>
        <xdr:cNvPr id="686" name="テキスト ボックス 685"/>
        <xdr:cNvSpPr txBox="1"/>
      </xdr:nvSpPr>
      <xdr:spPr>
        <a:xfrm>
          <a:off x="13436111" y="1675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73538</xdr:rowOff>
    </xdr:from>
    <xdr:to>
      <xdr:col>67</xdr:col>
      <xdr:colOff>101600</xdr:colOff>
      <xdr:row>97</xdr:row>
      <xdr:rowOff>3688</xdr:rowOff>
    </xdr:to>
    <xdr:sp macro="" textlink="">
      <xdr:nvSpPr>
        <xdr:cNvPr id="687" name="楕円 686"/>
        <xdr:cNvSpPr/>
      </xdr:nvSpPr>
      <xdr:spPr>
        <a:xfrm>
          <a:off x="12763500" y="165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20215</xdr:rowOff>
    </xdr:from>
    <xdr:ext cx="534377" cy="259045"/>
    <xdr:sp macro="" textlink="">
      <xdr:nvSpPr>
        <xdr:cNvPr id="688" name="テキスト ボックス 687"/>
        <xdr:cNvSpPr txBox="1"/>
      </xdr:nvSpPr>
      <xdr:spPr>
        <a:xfrm>
          <a:off x="12547111" y="1630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0" name="正方形/長方形 689"/>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1" name="正方形/長方形 690"/>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2" name="正方形/長方形 691"/>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3" name="正方形/長方形 692"/>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0" name="テキスト ボックス 69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2" name="テキスト ボックス 70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4" name="テキスト ボックス 70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6" name="テキスト ボックス 70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8" name="テキスト ボックス 70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xdr:rowOff>
    </xdr:from>
    <xdr:to>
      <xdr:col>116</xdr:col>
      <xdr:colOff>62864</xdr:colOff>
      <xdr:row>39</xdr:row>
      <xdr:rowOff>44450</xdr:rowOff>
    </xdr:to>
    <xdr:cxnSp macro="">
      <xdr:nvCxnSpPr>
        <xdr:cNvPr id="710" name="直線コネクタ 709"/>
        <xdr:cNvCxnSpPr/>
      </xdr:nvCxnSpPr>
      <xdr:spPr>
        <a:xfrm flipV="1">
          <a:off x="22159595" y="5144135"/>
          <a:ext cx="1269"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118762</xdr:rowOff>
    </xdr:from>
    <xdr:ext cx="378565" cy="259045"/>
    <xdr:sp macro="" textlink="">
      <xdr:nvSpPr>
        <xdr:cNvPr id="713" name="投資及び出資金最大値テキスト"/>
        <xdr:cNvSpPr txBox="1"/>
      </xdr:nvSpPr>
      <xdr:spPr>
        <a:xfrm>
          <a:off x="22212300" y="491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635</xdr:rowOff>
    </xdr:from>
    <xdr:to>
      <xdr:col>116</xdr:col>
      <xdr:colOff>152400</xdr:colOff>
      <xdr:row>30</xdr:row>
      <xdr:rowOff>635</xdr:rowOff>
    </xdr:to>
    <xdr:cxnSp macro="">
      <xdr:nvCxnSpPr>
        <xdr:cNvPr id="714" name="直線コネクタ 713"/>
        <xdr:cNvCxnSpPr/>
      </xdr:nvCxnSpPr>
      <xdr:spPr>
        <a:xfrm>
          <a:off x="22072600" y="5144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166370</xdr:rowOff>
    </xdr:from>
    <xdr:to>
      <xdr:col>116</xdr:col>
      <xdr:colOff>63500</xdr:colOff>
      <xdr:row>37</xdr:row>
      <xdr:rowOff>46355</xdr:rowOff>
    </xdr:to>
    <xdr:cxnSp macro="">
      <xdr:nvCxnSpPr>
        <xdr:cNvPr id="715" name="直線コネクタ 714"/>
        <xdr:cNvCxnSpPr/>
      </xdr:nvCxnSpPr>
      <xdr:spPr>
        <a:xfrm flipV="1">
          <a:off x="21323300" y="63385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20337</xdr:rowOff>
    </xdr:from>
    <xdr:ext cx="378565" cy="259045"/>
    <xdr:sp macro="" textlink="">
      <xdr:nvSpPr>
        <xdr:cNvPr id="716" name="投資及び出資金平均値テキスト"/>
        <xdr:cNvSpPr txBox="1"/>
      </xdr:nvSpPr>
      <xdr:spPr>
        <a:xfrm>
          <a:off x="22212300" y="58496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168910</xdr:rowOff>
    </xdr:from>
    <xdr:to>
      <xdr:col>116</xdr:col>
      <xdr:colOff>114300</xdr:colOff>
      <xdr:row>35</xdr:row>
      <xdr:rowOff>99060</xdr:rowOff>
    </xdr:to>
    <xdr:sp macro="" textlink="">
      <xdr:nvSpPr>
        <xdr:cNvPr id="717" name="フローチャート: 判断 716"/>
        <xdr:cNvSpPr/>
      </xdr:nvSpPr>
      <xdr:spPr>
        <a:xfrm>
          <a:off x="22110700" y="599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46355</xdr:rowOff>
    </xdr:from>
    <xdr:to>
      <xdr:col>111</xdr:col>
      <xdr:colOff>177800</xdr:colOff>
      <xdr:row>37</xdr:row>
      <xdr:rowOff>126365</xdr:rowOff>
    </xdr:to>
    <xdr:cxnSp macro="">
      <xdr:nvCxnSpPr>
        <xdr:cNvPr id="718" name="直線コネクタ 717"/>
        <xdr:cNvCxnSpPr/>
      </xdr:nvCxnSpPr>
      <xdr:spPr>
        <a:xfrm flipV="1">
          <a:off x="20434300" y="639000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19" name="フローチャート: 判断 718"/>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34</xdr:row>
      <xdr:rowOff>69867</xdr:rowOff>
    </xdr:from>
    <xdr:ext cx="378565" cy="259045"/>
    <xdr:sp macro="" textlink="">
      <xdr:nvSpPr>
        <xdr:cNvPr id="720" name="テキスト ボックス 719"/>
        <xdr:cNvSpPr txBox="1"/>
      </xdr:nvSpPr>
      <xdr:spPr>
        <a:xfrm>
          <a:off x="211213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126365</xdr:rowOff>
    </xdr:from>
    <xdr:to>
      <xdr:col>107</xdr:col>
      <xdr:colOff>50800</xdr:colOff>
      <xdr:row>38</xdr:row>
      <xdr:rowOff>21590</xdr:rowOff>
    </xdr:to>
    <xdr:cxnSp macro="">
      <xdr:nvCxnSpPr>
        <xdr:cNvPr id="721" name="直線コネクタ 720"/>
        <xdr:cNvCxnSpPr/>
      </xdr:nvCxnSpPr>
      <xdr:spPr>
        <a:xfrm flipV="1">
          <a:off x="19545300" y="647001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128905</xdr:rowOff>
    </xdr:from>
    <xdr:to>
      <xdr:col>107</xdr:col>
      <xdr:colOff>101600</xdr:colOff>
      <xdr:row>35</xdr:row>
      <xdr:rowOff>59055</xdr:rowOff>
    </xdr:to>
    <xdr:sp macro="" textlink="">
      <xdr:nvSpPr>
        <xdr:cNvPr id="722" name="フローチャート: 判断 721"/>
        <xdr:cNvSpPr/>
      </xdr:nvSpPr>
      <xdr:spPr>
        <a:xfrm>
          <a:off x="20383500" y="595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33</xdr:row>
      <xdr:rowOff>75582</xdr:rowOff>
    </xdr:from>
    <xdr:ext cx="378565" cy="259045"/>
    <xdr:sp macro="" textlink="">
      <xdr:nvSpPr>
        <xdr:cNvPr id="723" name="テキスト ボックス 722"/>
        <xdr:cNvSpPr txBox="1"/>
      </xdr:nvSpPr>
      <xdr:spPr>
        <a:xfrm>
          <a:off x="20245017" y="5733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95885</xdr:rowOff>
    </xdr:from>
    <xdr:to>
      <xdr:col>102</xdr:col>
      <xdr:colOff>114300</xdr:colOff>
      <xdr:row>38</xdr:row>
      <xdr:rowOff>21590</xdr:rowOff>
    </xdr:to>
    <xdr:cxnSp macro="">
      <xdr:nvCxnSpPr>
        <xdr:cNvPr id="724" name="直線コネクタ 723"/>
        <xdr:cNvCxnSpPr/>
      </xdr:nvCxnSpPr>
      <xdr:spPr>
        <a:xfrm>
          <a:off x="18656300" y="643953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134620</xdr:rowOff>
    </xdr:from>
    <xdr:to>
      <xdr:col>102</xdr:col>
      <xdr:colOff>165100</xdr:colOff>
      <xdr:row>35</xdr:row>
      <xdr:rowOff>64770</xdr:rowOff>
    </xdr:to>
    <xdr:sp macro="" textlink="">
      <xdr:nvSpPr>
        <xdr:cNvPr id="725" name="フローチャート: 判断 724"/>
        <xdr:cNvSpPr/>
      </xdr:nvSpPr>
      <xdr:spPr>
        <a:xfrm>
          <a:off x="19494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81297</xdr:rowOff>
    </xdr:from>
    <xdr:ext cx="378565" cy="259045"/>
    <xdr:sp macro="" textlink="">
      <xdr:nvSpPr>
        <xdr:cNvPr id="726" name="テキスト ボックス 725"/>
        <xdr:cNvSpPr txBox="1"/>
      </xdr:nvSpPr>
      <xdr:spPr>
        <a:xfrm>
          <a:off x="19356017" y="5739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134620</xdr:rowOff>
    </xdr:from>
    <xdr:to>
      <xdr:col>98</xdr:col>
      <xdr:colOff>38100</xdr:colOff>
      <xdr:row>34</xdr:row>
      <xdr:rowOff>64770</xdr:rowOff>
    </xdr:to>
    <xdr:sp macro="" textlink="">
      <xdr:nvSpPr>
        <xdr:cNvPr id="727" name="フローチャート: 判断 726"/>
        <xdr:cNvSpPr/>
      </xdr:nvSpPr>
      <xdr:spPr>
        <a:xfrm>
          <a:off x="18605500" y="579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81297</xdr:rowOff>
    </xdr:from>
    <xdr:ext cx="378565" cy="259045"/>
    <xdr:sp macro="" textlink="">
      <xdr:nvSpPr>
        <xdr:cNvPr id="728" name="テキスト ボックス 727"/>
        <xdr:cNvSpPr txBox="1"/>
      </xdr:nvSpPr>
      <xdr:spPr>
        <a:xfrm>
          <a:off x="18467017" y="556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115570</xdr:rowOff>
    </xdr:from>
    <xdr:to>
      <xdr:col>116</xdr:col>
      <xdr:colOff>114300</xdr:colOff>
      <xdr:row>37</xdr:row>
      <xdr:rowOff>45720</xdr:rowOff>
    </xdr:to>
    <xdr:sp macro="" textlink="">
      <xdr:nvSpPr>
        <xdr:cNvPr id="734" name="楕円 733"/>
        <xdr:cNvSpPr/>
      </xdr:nvSpPr>
      <xdr:spPr>
        <a:xfrm>
          <a:off x="22110700" y="628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93997</xdr:rowOff>
    </xdr:from>
    <xdr:ext cx="378565" cy="259045"/>
    <xdr:sp macro="" textlink="">
      <xdr:nvSpPr>
        <xdr:cNvPr id="735" name="投資及び出資金該当値テキスト"/>
        <xdr:cNvSpPr txBox="1"/>
      </xdr:nvSpPr>
      <xdr:spPr>
        <a:xfrm>
          <a:off x="22212300" y="6266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167005</xdr:rowOff>
    </xdr:from>
    <xdr:to>
      <xdr:col>112</xdr:col>
      <xdr:colOff>38100</xdr:colOff>
      <xdr:row>37</xdr:row>
      <xdr:rowOff>97155</xdr:rowOff>
    </xdr:to>
    <xdr:sp macro="" textlink="">
      <xdr:nvSpPr>
        <xdr:cNvPr id="736" name="楕円 735"/>
        <xdr:cNvSpPr/>
      </xdr:nvSpPr>
      <xdr:spPr>
        <a:xfrm>
          <a:off x="21272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37</xdr:row>
      <xdr:rowOff>88282</xdr:rowOff>
    </xdr:from>
    <xdr:ext cx="378565" cy="259045"/>
    <xdr:sp macro="" textlink="">
      <xdr:nvSpPr>
        <xdr:cNvPr id="737" name="テキスト ボックス 736"/>
        <xdr:cNvSpPr txBox="1"/>
      </xdr:nvSpPr>
      <xdr:spPr>
        <a:xfrm>
          <a:off x="21121317" y="6431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75565</xdr:rowOff>
    </xdr:from>
    <xdr:to>
      <xdr:col>107</xdr:col>
      <xdr:colOff>101600</xdr:colOff>
      <xdr:row>38</xdr:row>
      <xdr:rowOff>5715</xdr:rowOff>
    </xdr:to>
    <xdr:sp macro="" textlink="">
      <xdr:nvSpPr>
        <xdr:cNvPr id="738" name="楕円 737"/>
        <xdr:cNvSpPr/>
      </xdr:nvSpPr>
      <xdr:spPr>
        <a:xfrm>
          <a:off x="20383500" y="641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168292</xdr:rowOff>
    </xdr:from>
    <xdr:ext cx="378565" cy="259045"/>
    <xdr:sp macro="" textlink="">
      <xdr:nvSpPr>
        <xdr:cNvPr id="739" name="テキスト ボックス 738"/>
        <xdr:cNvSpPr txBox="1"/>
      </xdr:nvSpPr>
      <xdr:spPr>
        <a:xfrm>
          <a:off x="20245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142240</xdr:rowOff>
    </xdr:from>
    <xdr:to>
      <xdr:col>102</xdr:col>
      <xdr:colOff>165100</xdr:colOff>
      <xdr:row>38</xdr:row>
      <xdr:rowOff>72390</xdr:rowOff>
    </xdr:to>
    <xdr:sp macro="" textlink="">
      <xdr:nvSpPr>
        <xdr:cNvPr id="740" name="楕円 739"/>
        <xdr:cNvSpPr/>
      </xdr:nvSpPr>
      <xdr:spPr>
        <a:xfrm>
          <a:off x="19494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63517</xdr:rowOff>
    </xdr:from>
    <xdr:ext cx="378565" cy="259045"/>
    <xdr:sp macro="" textlink="">
      <xdr:nvSpPr>
        <xdr:cNvPr id="741" name="テキスト ボックス 740"/>
        <xdr:cNvSpPr txBox="1"/>
      </xdr:nvSpPr>
      <xdr:spPr>
        <a:xfrm>
          <a:off x="19356017" y="6578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45085</xdr:rowOff>
    </xdr:from>
    <xdr:to>
      <xdr:col>98</xdr:col>
      <xdr:colOff>38100</xdr:colOff>
      <xdr:row>37</xdr:row>
      <xdr:rowOff>146685</xdr:rowOff>
    </xdr:to>
    <xdr:sp macro="" textlink="">
      <xdr:nvSpPr>
        <xdr:cNvPr id="742" name="楕円 741"/>
        <xdr:cNvSpPr/>
      </xdr:nvSpPr>
      <xdr:spPr>
        <a:xfrm>
          <a:off x="18605500" y="638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137812</xdr:rowOff>
    </xdr:from>
    <xdr:ext cx="378565" cy="259045"/>
    <xdr:sp macro="" textlink="">
      <xdr:nvSpPr>
        <xdr:cNvPr id="743" name="テキスト ボックス 742"/>
        <xdr:cNvSpPr txBox="1"/>
      </xdr:nvSpPr>
      <xdr:spPr>
        <a:xfrm>
          <a:off x="18467017" y="6481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5" name="正方形/長方形 74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6" name="正方形/長方形 74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7" name="正方形/長方形 74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8" name="正方形/長方形 74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2" name="直線コネクタ 75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3" name="テキスト ボックス 75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4" name="直線コネクタ 75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5" name="テキスト ボックス 75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6" name="直線コネクタ 75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7" name="テキスト ボックス 75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8" name="直線コネクタ 75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9" name="テキスト ボックス 75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0" name="直線コネクタ 75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1" name="テキスト ボックス 76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2" name="直線コネクタ 76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63" name="テキスト ボックス 76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50122</xdr:rowOff>
    </xdr:from>
    <xdr:to>
      <xdr:col>116</xdr:col>
      <xdr:colOff>62864</xdr:colOff>
      <xdr:row>59</xdr:row>
      <xdr:rowOff>73243</xdr:rowOff>
    </xdr:to>
    <xdr:cxnSp macro="">
      <xdr:nvCxnSpPr>
        <xdr:cNvPr id="767" name="直線コネクタ 766"/>
        <xdr:cNvCxnSpPr/>
      </xdr:nvCxnSpPr>
      <xdr:spPr>
        <a:xfrm flipV="1">
          <a:off x="22159595" y="8794072"/>
          <a:ext cx="1269" cy="1394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77070</xdr:rowOff>
    </xdr:from>
    <xdr:ext cx="378565" cy="259045"/>
    <xdr:sp macro="" textlink="">
      <xdr:nvSpPr>
        <xdr:cNvPr id="768" name="貸付金最小値テキスト"/>
        <xdr:cNvSpPr txBox="1"/>
      </xdr:nvSpPr>
      <xdr:spPr>
        <a:xfrm>
          <a:off x="22212300" y="10192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73243</xdr:rowOff>
    </xdr:from>
    <xdr:to>
      <xdr:col>116</xdr:col>
      <xdr:colOff>152400</xdr:colOff>
      <xdr:row>59</xdr:row>
      <xdr:rowOff>73243</xdr:rowOff>
    </xdr:to>
    <xdr:cxnSp macro="">
      <xdr:nvCxnSpPr>
        <xdr:cNvPr id="769" name="直線コネクタ 768"/>
        <xdr:cNvCxnSpPr/>
      </xdr:nvCxnSpPr>
      <xdr:spPr>
        <a:xfrm>
          <a:off x="22072600" y="10188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168249</xdr:rowOff>
    </xdr:from>
    <xdr:ext cx="534377" cy="259045"/>
    <xdr:sp macro="" textlink="">
      <xdr:nvSpPr>
        <xdr:cNvPr id="770" name="貸付金最大値テキスト"/>
        <xdr:cNvSpPr txBox="1"/>
      </xdr:nvSpPr>
      <xdr:spPr>
        <a:xfrm>
          <a:off x="22212300" y="856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50122</xdr:rowOff>
    </xdr:from>
    <xdr:to>
      <xdr:col>116</xdr:col>
      <xdr:colOff>152400</xdr:colOff>
      <xdr:row>51</xdr:row>
      <xdr:rowOff>50122</xdr:rowOff>
    </xdr:to>
    <xdr:cxnSp macro="">
      <xdr:nvCxnSpPr>
        <xdr:cNvPr id="771" name="直線コネクタ 770"/>
        <xdr:cNvCxnSpPr/>
      </xdr:nvCxnSpPr>
      <xdr:spPr>
        <a:xfrm>
          <a:off x="22072600" y="87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131699</xdr:rowOff>
    </xdr:from>
    <xdr:to>
      <xdr:col>116</xdr:col>
      <xdr:colOff>63500</xdr:colOff>
      <xdr:row>56</xdr:row>
      <xdr:rowOff>50578</xdr:rowOff>
    </xdr:to>
    <xdr:cxnSp macro="">
      <xdr:nvCxnSpPr>
        <xdr:cNvPr id="772" name="直線コネクタ 771"/>
        <xdr:cNvCxnSpPr/>
      </xdr:nvCxnSpPr>
      <xdr:spPr>
        <a:xfrm>
          <a:off x="21323300" y="9561449"/>
          <a:ext cx="838200" cy="9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164975</xdr:rowOff>
    </xdr:from>
    <xdr:ext cx="534377" cy="259045"/>
    <xdr:sp macro="" textlink="">
      <xdr:nvSpPr>
        <xdr:cNvPr id="773" name="貸付金平均値テキスト"/>
        <xdr:cNvSpPr txBox="1"/>
      </xdr:nvSpPr>
      <xdr:spPr>
        <a:xfrm>
          <a:off x="22212300" y="9423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142098</xdr:rowOff>
    </xdr:from>
    <xdr:to>
      <xdr:col>116</xdr:col>
      <xdr:colOff>114300</xdr:colOff>
      <xdr:row>56</xdr:row>
      <xdr:rowOff>72248</xdr:rowOff>
    </xdr:to>
    <xdr:sp macro="" textlink="">
      <xdr:nvSpPr>
        <xdr:cNvPr id="774" name="フローチャート: 判断 773"/>
        <xdr:cNvSpPr/>
      </xdr:nvSpPr>
      <xdr:spPr>
        <a:xfrm>
          <a:off x="22110700" y="957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47248</xdr:rowOff>
    </xdr:from>
    <xdr:to>
      <xdr:col>111</xdr:col>
      <xdr:colOff>177800</xdr:colOff>
      <xdr:row>55</xdr:row>
      <xdr:rowOff>131699</xdr:rowOff>
    </xdr:to>
    <xdr:cxnSp macro="">
      <xdr:nvCxnSpPr>
        <xdr:cNvPr id="775" name="直線コネクタ 774"/>
        <xdr:cNvCxnSpPr/>
      </xdr:nvCxnSpPr>
      <xdr:spPr>
        <a:xfrm>
          <a:off x="20434300" y="9305548"/>
          <a:ext cx="889000" cy="25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103432</xdr:rowOff>
    </xdr:from>
    <xdr:to>
      <xdr:col>112</xdr:col>
      <xdr:colOff>38100</xdr:colOff>
      <xdr:row>56</xdr:row>
      <xdr:rowOff>33582</xdr:rowOff>
    </xdr:to>
    <xdr:sp macro="" textlink="">
      <xdr:nvSpPr>
        <xdr:cNvPr id="776" name="フローチャート: 判断 775"/>
        <xdr:cNvSpPr/>
      </xdr:nvSpPr>
      <xdr:spPr>
        <a:xfrm>
          <a:off x="21272500" y="9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24709</xdr:rowOff>
    </xdr:from>
    <xdr:ext cx="534377" cy="259045"/>
    <xdr:sp macro="" textlink="">
      <xdr:nvSpPr>
        <xdr:cNvPr id="777" name="テキスト ボックス 776"/>
        <xdr:cNvSpPr txBox="1"/>
      </xdr:nvSpPr>
      <xdr:spPr>
        <a:xfrm>
          <a:off x="21043411" y="962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74516</xdr:rowOff>
    </xdr:from>
    <xdr:to>
      <xdr:col>107</xdr:col>
      <xdr:colOff>50800</xdr:colOff>
      <xdr:row>54</xdr:row>
      <xdr:rowOff>47248</xdr:rowOff>
    </xdr:to>
    <xdr:cxnSp macro="">
      <xdr:nvCxnSpPr>
        <xdr:cNvPr id="778" name="直線コネクタ 777"/>
        <xdr:cNvCxnSpPr/>
      </xdr:nvCxnSpPr>
      <xdr:spPr>
        <a:xfrm>
          <a:off x="19545300" y="8818466"/>
          <a:ext cx="889000" cy="48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51018</xdr:rowOff>
    </xdr:from>
    <xdr:to>
      <xdr:col>107</xdr:col>
      <xdr:colOff>101600</xdr:colOff>
      <xdr:row>55</xdr:row>
      <xdr:rowOff>152618</xdr:rowOff>
    </xdr:to>
    <xdr:sp macro="" textlink="">
      <xdr:nvSpPr>
        <xdr:cNvPr id="779" name="フローチャート: 判断 778"/>
        <xdr:cNvSpPr/>
      </xdr:nvSpPr>
      <xdr:spPr>
        <a:xfrm>
          <a:off x="20383500" y="948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143745</xdr:rowOff>
    </xdr:from>
    <xdr:ext cx="534377" cy="259045"/>
    <xdr:sp macro="" textlink="">
      <xdr:nvSpPr>
        <xdr:cNvPr id="780" name="テキスト ボックス 779"/>
        <xdr:cNvSpPr txBox="1"/>
      </xdr:nvSpPr>
      <xdr:spPr>
        <a:xfrm>
          <a:off x="20167111" y="957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74516</xdr:rowOff>
    </xdr:from>
    <xdr:to>
      <xdr:col>102</xdr:col>
      <xdr:colOff>114300</xdr:colOff>
      <xdr:row>53</xdr:row>
      <xdr:rowOff>103777</xdr:rowOff>
    </xdr:to>
    <xdr:cxnSp macro="">
      <xdr:nvCxnSpPr>
        <xdr:cNvPr id="781" name="直線コネクタ 780"/>
        <xdr:cNvCxnSpPr/>
      </xdr:nvCxnSpPr>
      <xdr:spPr>
        <a:xfrm flipV="1">
          <a:off x="18656300" y="8818466"/>
          <a:ext cx="889000" cy="37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141707</xdr:rowOff>
    </xdr:from>
    <xdr:to>
      <xdr:col>102</xdr:col>
      <xdr:colOff>165100</xdr:colOff>
      <xdr:row>55</xdr:row>
      <xdr:rowOff>71857</xdr:rowOff>
    </xdr:to>
    <xdr:sp macro="" textlink="">
      <xdr:nvSpPr>
        <xdr:cNvPr id="782" name="フローチャート: 判断 781"/>
        <xdr:cNvSpPr/>
      </xdr:nvSpPr>
      <xdr:spPr>
        <a:xfrm>
          <a:off x="19494500" y="940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62984</xdr:rowOff>
    </xdr:from>
    <xdr:ext cx="534377" cy="259045"/>
    <xdr:sp macro="" textlink="">
      <xdr:nvSpPr>
        <xdr:cNvPr id="783" name="テキスト ボックス 782"/>
        <xdr:cNvSpPr txBox="1"/>
      </xdr:nvSpPr>
      <xdr:spPr>
        <a:xfrm>
          <a:off x="19278111" y="949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139551</xdr:rowOff>
    </xdr:from>
    <xdr:to>
      <xdr:col>98</xdr:col>
      <xdr:colOff>38100</xdr:colOff>
      <xdr:row>55</xdr:row>
      <xdr:rowOff>69701</xdr:rowOff>
    </xdr:to>
    <xdr:sp macro="" textlink="">
      <xdr:nvSpPr>
        <xdr:cNvPr id="784" name="フローチャート: 判断 783"/>
        <xdr:cNvSpPr/>
      </xdr:nvSpPr>
      <xdr:spPr>
        <a:xfrm>
          <a:off x="18605500" y="939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60828</xdr:rowOff>
    </xdr:from>
    <xdr:ext cx="534377" cy="259045"/>
    <xdr:sp macro="" textlink="">
      <xdr:nvSpPr>
        <xdr:cNvPr id="785" name="テキスト ボックス 784"/>
        <xdr:cNvSpPr txBox="1"/>
      </xdr:nvSpPr>
      <xdr:spPr>
        <a:xfrm>
          <a:off x="18389111" y="94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171228</xdr:rowOff>
    </xdr:from>
    <xdr:to>
      <xdr:col>116</xdr:col>
      <xdr:colOff>114300</xdr:colOff>
      <xdr:row>56</xdr:row>
      <xdr:rowOff>101378</xdr:rowOff>
    </xdr:to>
    <xdr:sp macro="" textlink="">
      <xdr:nvSpPr>
        <xdr:cNvPr id="791" name="楕円 790"/>
        <xdr:cNvSpPr/>
      </xdr:nvSpPr>
      <xdr:spPr>
        <a:xfrm>
          <a:off x="22110700" y="960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149655</xdr:rowOff>
    </xdr:from>
    <xdr:ext cx="534377" cy="259045"/>
    <xdr:sp macro="" textlink="">
      <xdr:nvSpPr>
        <xdr:cNvPr id="792" name="貸付金該当値テキスト"/>
        <xdr:cNvSpPr txBox="1"/>
      </xdr:nvSpPr>
      <xdr:spPr>
        <a:xfrm>
          <a:off x="22212300" y="95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80899</xdr:rowOff>
    </xdr:from>
    <xdr:to>
      <xdr:col>112</xdr:col>
      <xdr:colOff>38100</xdr:colOff>
      <xdr:row>56</xdr:row>
      <xdr:rowOff>11049</xdr:rowOff>
    </xdr:to>
    <xdr:sp macro="" textlink="">
      <xdr:nvSpPr>
        <xdr:cNvPr id="793" name="楕円 792"/>
        <xdr:cNvSpPr/>
      </xdr:nvSpPr>
      <xdr:spPr>
        <a:xfrm>
          <a:off x="21272500" y="951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27576</xdr:rowOff>
    </xdr:from>
    <xdr:ext cx="534377" cy="259045"/>
    <xdr:sp macro="" textlink="">
      <xdr:nvSpPr>
        <xdr:cNvPr id="794" name="テキスト ボックス 793"/>
        <xdr:cNvSpPr txBox="1"/>
      </xdr:nvSpPr>
      <xdr:spPr>
        <a:xfrm>
          <a:off x="21043411" y="928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167898</xdr:rowOff>
    </xdr:from>
    <xdr:to>
      <xdr:col>107</xdr:col>
      <xdr:colOff>101600</xdr:colOff>
      <xdr:row>54</xdr:row>
      <xdr:rowOff>98048</xdr:rowOff>
    </xdr:to>
    <xdr:sp macro="" textlink="">
      <xdr:nvSpPr>
        <xdr:cNvPr id="795" name="楕円 794"/>
        <xdr:cNvSpPr/>
      </xdr:nvSpPr>
      <xdr:spPr>
        <a:xfrm>
          <a:off x="20383500" y="92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114575</xdr:rowOff>
    </xdr:from>
    <xdr:ext cx="534377" cy="259045"/>
    <xdr:sp macro="" textlink="">
      <xdr:nvSpPr>
        <xdr:cNvPr id="796" name="テキスト ボックス 795"/>
        <xdr:cNvSpPr txBox="1"/>
      </xdr:nvSpPr>
      <xdr:spPr>
        <a:xfrm>
          <a:off x="20167111" y="902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23716</xdr:rowOff>
    </xdr:from>
    <xdr:to>
      <xdr:col>102</xdr:col>
      <xdr:colOff>165100</xdr:colOff>
      <xdr:row>51</xdr:row>
      <xdr:rowOff>125316</xdr:rowOff>
    </xdr:to>
    <xdr:sp macro="" textlink="">
      <xdr:nvSpPr>
        <xdr:cNvPr id="797" name="楕円 796"/>
        <xdr:cNvSpPr/>
      </xdr:nvSpPr>
      <xdr:spPr>
        <a:xfrm>
          <a:off x="19494500" y="87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141843</xdr:rowOff>
    </xdr:from>
    <xdr:ext cx="534377" cy="259045"/>
    <xdr:sp macro="" textlink="">
      <xdr:nvSpPr>
        <xdr:cNvPr id="798" name="テキスト ボックス 797"/>
        <xdr:cNvSpPr txBox="1"/>
      </xdr:nvSpPr>
      <xdr:spPr>
        <a:xfrm>
          <a:off x="19278111" y="85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52977</xdr:rowOff>
    </xdr:from>
    <xdr:to>
      <xdr:col>98</xdr:col>
      <xdr:colOff>38100</xdr:colOff>
      <xdr:row>53</xdr:row>
      <xdr:rowOff>154577</xdr:rowOff>
    </xdr:to>
    <xdr:sp macro="" textlink="">
      <xdr:nvSpPr>
        <xdr:cNvPr id="799" name="楕円 798"/>
        <xdr:cNvSpPr/>
      </xdr:nvSpPr>
      <xdr:spPr>
        <a:xfrm>
          <a:off x="18605500" y="91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171104</xdr:rowOff>
    </xdr:from>
    <xdr:ext cx="534377" cy="259045"/>
    <xdr:sp macro="" textlink="">
      <xdr:nvSpPr>
        <xdr:cNvPr id="800" name="テキスト ボックス 799"/>
        <xdr:cNvSpPr txBox="1"/>
      </xdr:nvSpPr>
      <xdr:spPr>
        <a:xfrm>
          <a:off x="18389111" y="891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2" name="正方形/長方形 801"/>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3" name="正方形/長方形 802"/>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4" name="正方形/長方形 803"/>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5" name="正方形/長方形 804"/>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09" name="直線コネクタ 808"/>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0" name="テキスト ボックス 809"/>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1" name="直線コネクタ 810"/>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2" name="テキスト ボックス 811"/>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3" name="直線コネクタ 812"/>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14" name="テキスト ボックス 813"/>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5" name="直線コネクタ 814"/>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16" name="テキスト ボックス 815"/>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7" name="直線コネクタ 81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8" name="テキスト ボックス 81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73</xdr:row>
      <xdr:rowOff>153599</xdr:rowOff>
    </xdr:from>
    <xdr:to>
      <xdr:col>116</xdr:col>
      <xdr:colOff>62864</xdr:colOff>
      <xdr:row>75</xdr:row>
      <xdr:rowOff>147563</xdr:rowOff>
    </xdr:to>
    <xdr:cxnSp macro="">
      <xdr:nvCxnSpPr>
        <xdr:cNvPr id="820" name="直線コネクタ 819"/>
        <xdr:cNvCxnSpPr/>
      </xdr:nvCxnSpPr>
      <xdr:spPr>
        <a:xfrm flipV="1">
          <a:off x="22159595" y="12669449"/>
          <a:ext cx="1269" cy="33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151390</xdr:rowOff>
    </xdr:from>
    <xdr:ext cx="469744" cy="259045"/>
    <xdr:sp macro="" textlink="">
      <xdr:nvSpPr>
        <xdr:cNvPr id="821" name="繰出金最小値テキスト"/>
        <xdr:cNvSpPr txBox="1"/>
      </xdr:nvSpPr>
      <xdr:spPr>
        <a:xfrm>
          <a:off x="22212300" y="1301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75</xdr:row>
      <xdr:rowOff>147563</xdr:rowOff>
    </xdr:from>
    <xdr:to>
      <xdr:col>116</xdr:col>
      <xdr:colOff>152400</xdr:colOff>
      <xdr:row>75</xdr:row>
      <xdr:rowOff>147563</xdr:rowOff>
    </xdr:to>
    <xdr:cxnSp macro="">
      <xdr:nvCxnSpPr>
        <xdr:cNvPr id="822" name="直線コネクタ 821"/>
        <xdr:cNvCxnSpPr/>
      </xdr:nvCxnSpPr>
      <xdr:spPr>
        <a:xfrm>
          <a:off x="22072600" y="1300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100276</xdr:rowOff>
    </xdr:from>
    <xdr:ext cx="469744" cy="259045"/>
    <xdr:sp macro="" textlink="">
      <xdr:nvSpPr>
        <xdr:cNvPr id="823" name="繰出金最大値テキスト"/>
        <xdr:cNvSpPr txBox="1"/>
      </xdr:nvSpPr>
      <xdr:spPr>
        <a:xfrm>
          <a:off x="22212300" y="1244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73</xdr:row>
      <xdr:rowOff>153599</xdr:rowOff>
    </xdr:from>
    <xdr:to>
      <xdr:col>116</xdr:col>
      <xdr:colOff>152400</xdr:colOff>
      <xdr:row>73</xdr:row>
      <xdr:rowOff>153599</xdr:rowOff>
    </xdr:to>
    <xdr:cxnSp macro="">
      <xdr:nvCxnSpPr>
        <xdr:cNvPr id="824" name="直線コネクタ 823"/>
        <xdr:cNvCxnSpPr/>
      </xdr:nvCxnSpPr>
      <xdr:spPr>
        <a:xfrm>
          <a:off x="22072600" y="1266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153599</xdr:rowOff>
    </xdr:from>
    <xdr:to>
      <xdr:col>116</xdr:col>
      <xdr:colOff>63500</xdr:colOff>
      <xdr:row>75</xdr:row>
      <xdr:rowOff>166309</xdr:rowOff>
    </xdr:to>
    <xdr:cxnSp macro="">
      <xdr:nvCxnSpPr>
        <xdr:cNvPr id="825" name="直線コネクタ 824"/>
        <xdr:cNvCxnSpPr/>
      </xdr:nvCxnSpPr>
      <xdr:spPr>
        <a:xfrm flipV="1">
          <a:off x="21323300" y="12669449"/>
          <a:ext cx="838200" cy="35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13743</xdr:rowOff>
    </xdr:from>
    <xdr:ext cx="469744" cy="259045"/>
    <xdr:sp macro="" textlink="">
      <xdr:nvSpPr>
        <xdr:cNvPr id="826" name="繰出金平均値テキスト"/>
        <xdr:cNvSpPr txBox="1"/>
      </xdr:nvSpPr>
      <xdr:spPr>
        <a:xfrm>
          <a:off x="22212300" y="12872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35316</xdr:rowOff>
    </xdr:from>
    <xdr:to>
      <xdr:col>116</xdr:col>
      <xdr:colOff>114300</xdr:colOff>
      <xdr:row>75</xdr:row>
      <xdr:rowOff>136916</xdr:rowOff>
    </xdr:to>
    <xdr:sp macro="" textlink="">
      <xdr:nvSpPr>
        <xdr:cNvPr id="827" name="フローチャート: 判断 826"/>
        <xdr:cNvSpPr/>
      </xdr:nvSpPr>
      <xdr:spPr>
        <a:xfrm>
          <a:off x="22110700" y="1289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166309</xdr:rowOff>
    </xdr:from>
    <xdr:to>
      <xdr:col>111</xdr:col>
      <xdr:colOff>177800</xdr:colOff>
      <xdr:row>77</xdr:row>
      <xdr:rowOff>97637</xdr:rowOff>
    </xdr:to>
    <xdr:cxnSp macro="">
      <xdr:nvCxnSpPr>
        <xdr:cNvPr id="828" name="直線コネクタ 827"/>
        <xdr:cNvCxnSpPr/>
      </xdr:nvCxnSpPr>
      <xdr:spPr>
        <a:xfrm flipV="1">
          <a:off x="20434300" y="13025059"/>
          <a:ext cx="889000" cy="27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148884</xdr:rowOff>
    </xdr:from>
    <xdr:to>
      <xdr:col>112</xdr:col>
      <xdr:colOff>38100</xdr:colOff>
      <xdr:row>78</xdr:row>
      <xdr:rowOff>79034</xdr:rowOff>
    </xdr:to>
    <xdr:sp macro="" textlink="">
      <xdr:nvSpPr>
        <xdr:cNvPr id="829" name="フローチャート: 判断 828"/>
        <xdr:cNvSpPr/>
      </xdr:nvSpPr>
      <xdr:spPr>
        <a:xfrm>
          <a:off x="21272500" y="1335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70161</xdr:rowOff>
    </xdr:from>
    <xdr:ext cx="469744" cy="259045"/>
    <xdr:sp macro="" textlink="">
      <xdr:nvSpPr>
        <xdr:cNvPr id="830" name="テキスト ボックス 829"/>
        <xdr:cNvSpPr txBox="1"/>
      </xdr:nvSpPr>
      <xdr:spPr>
        <a:xfrm>
          <a:off x="21075728" y="1344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76789</xdr:rowOff>
    </xdr:from>
    <xdr:to>
      <xdr:col>107</xdr:col>
      <xdr:colOff>50800</xdr:colOff>
      <xdr:row>77</xdr:row>
      <xdr:rowOff>97637</xdr:rowOff>
    </xdr:to>
    <xdr:cxnSp macro="">
      <xdr:nvCxnSpPr>
        <xdr:cNvPr id="831" name="直線コネクタ 830"/>
        <xdr:cNvCxnSpPr/>
      </xdr:nvCxnSpPr>
      <xdr:spPr>
        <a:xfrm>
          <a:off x="19545300" y="13278439"/>
          <a:ext cx="889000" cy="2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143399</xdr:rowOff>
    </xdr:from>
    <xdr:to>
      <xdr:col>107</xdr:col>
      <xdr:colOff>101600</xdr:colOff>
      <xdr:row>78</xdr:row>
      <xdr:rowOff>73549</xdr:rowOff>
    </xdr:to>
    <xdr:sp macro="" textlink="">
      <xdr:nvSpPr>
        <xdr:cNvPr id="832" name="フローチャート: 判断 831"/>
        <xdr:cNvSpPr/>
      </xdr:nvSpPr>
      <xdr:spPr>
        <a:xfrm>
          <a:off x="20383500" y="1334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64676</xdr:rowOff>
    </xdr:from>
    <xdr:ext cx="469744" cy="259045"/>
    <xdr:sp macro="" textlink="">
      <xdr:nvSpPr>
        <xdr:cNvPr id="833" name="テキスト ボックス 832"/>
        <xdr:cNvSpPr txBox="1"/>
      </xdr:nvSpPr>
      <xdr:spPr>
        <a:xfrm>
          <a:off x="20199428" y="1343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14701</xdr:rowOff>
    </xdr:from>
    <xdr:to>
      <xdr:col>102</xdr:col>
      <xdr:colOff>114300</xdr:colOff>
      <xdr:row>77</xdr:row>
      <xdr:rowOff>76789</xdr:rowOff>
    </xdr:to>
    <xdr:cxnSp macro="">
      <xdr:nvCxnSpPr>
        <xdr:cNvPr id="834" name="直線コネクタ 833"/>
        <xdr:cNvCxnSpPr/>
      </xdr:nvCxnSpPr>
      <xdr:spPr>
        <a:xfrm>
          <a:off x="18656300" y="12016201"/>
          <a:ext cx="889000" cy="126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133614</xdr:rowOff>
    </xdr:from>
    <xdr:to>
      <xdr:col>102</xdr:col>
      <xdr:colOff>165100</xdr:colOff>
      <xdr:row>78</xdr:row>
      <xdr:rowOff>63764</xdr:rowOff>
    </xdr:to>
    <xdr:sp macro="" textlink="">
      <xdr:nvSpPr>
        <xdr:cNvPr id="835" name="フローチャート: 判断 834"/>
        <xdr:cNvSpPr/>
      </xdr:nvSpPr>
      <xdr:spPr>
        <a:xfrm>
          <a:off x="19494500" y="1333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78</xdr:row>
      <xdr:rowOff>54891</xdr:rowOff>
    </xdr:from>
    <xdr:ext cx="469744" cy="259045"/>
    <xdr:sp macro="" textlink="">
      <xdr:nvSpPr>
        <xdr:cNvPr id="836" name="テキスト ボックス 835"/>
        <xdr:cNvSpPr txBox="1"/>
      </xdr:nvSpPr>
      <xdr:spPr>
        <a:xfrm>
          <a:off x="19310428" y="1342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91825</xdr:rowOff>
    </xdr:from>
    <xdr:to>
      <xdr:col>98</xdr:col>
      <xdr:colOff>38100</xdr:colOff>
      <xdr:row>78</xdr:row>
      <xdr:rowOff>21975</xdr:rowOff>
    </xdr:to>
    <xdr:sp macro="" textlink="">
      <xdr:nvSpPr>
        <xdr:cNvPr id="837" name="フローチャート: 判断 836"/>
        <xdr:cNvSpPr/>
      </xdr:nvSpPr>
      <xdr:spPr>
        <a:xfrm>
          <a:off x="18605500" y="1329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13102</xdr:rowOff>
    </xdr:from>
    <xdr:ext cx="469744" cy="259045"/>
    <xdr:sp macro="" textlink="">
      <xdr:nvSpPr>
        <xdr:cNvPr id="838" name="テキスト ボックス 837"/>
        <xdr:cNvSpPr txBox="1"/>
      </xdr:nvSpPr>
      <xdr:spPr>
        <a:xfrm>
          <a:off x="18421428" y="13386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9" name="テキスト ボックス 83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0" name="テキスト ボックス 83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1" name="テキスト ボックス 84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2" name="テキスト ボックス 84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3" name="テキスト ボックス 84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102799</xdr:rowOff>
    </xdr:from>
    <xdr:to>
      <xdr:col>116</xdr:col>
      <xdr:colOff>114300</xdr:colOff>
      <xdr:row>74</xdr:row>
      <xdr:rowOff>32949</xdr:rowOff>
    </xdr:to>
    <xdr:sp macro="" textlink="">
      <xdr:nvSpPr>
        <xdr:cNvPr id="844" name="楕円 843"/>
        <xdr:cNvSpPr/>
      </xdr:nvSpPr>
      <xdr:spPr>
        <a:xfrm>
          <a:off x="22110700" y="1261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55826</xdr:rowOff>
    </xdr:from>
    <xdr:ext cx="469744" cy="259045"/>
    <xdr:sp macro="" textlink="">
      <xdr:nvSpPr>
        <xdr:cNvPr id="845" name="繰出金該当値テキスト"/>
        <xdr:cNvSpPr txBox="1"/>
      </xdr:nvSpPr>
      <xdr:spPr>
        <a:xfrm>
          <a:off x="22212300" y="1257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115509</xdr:rowOff>
    </xdr:from>
    <xdr:to>
      <xdr:col>112</xdr:col>
      <xdr:colOff>38100</xdr:colOff>
      <xdr:row>76</xdr:row>
      <xdr:rowOff>45659</xdr:rowOff>
    </xdr:to>
    <xdr:sp macro="" textlink="">
      <xdr:nvSpPr>
        <xdr:cNvPr id="846" name="楕円 845"/>
        <xdr:cNvSpPr/>
      </xdr:nvSpPr>
      <xdr:spPr>
        <a:xfrm>
          <a:off x="21272500" y="129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62186</xdr:rowOff>
    </xdr:from>
    <xdr:ext cx="469744" cy="259045"/>
    <xdr:sp macro="" textlink="">
      <xdr:nvSpPr>
        <xdr:cNvPr id="847" name="テキスト ボックス 846"/>
        <xdr:cNvSpPr txBox="1"/>
      </xdr:nvSpPr>
      <xdr:spPr>
        <a:xfrm>
          <a:off x="21075728" y="127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46837</xdr:rowOff>
    </xdr:from>
    <xdr:to>
      <xdr:col>107</xdr:col>
      <xdr:colOff>101600</xdr:colOff>
      <xdr:row>77</xdr:row>
      <xdr:rowOff>148437</xdr:rowOff>
    </xdr:to>
    <xdr:sp macro="" textlink="">
      <xdr:nvSpPr>
        <xdr:cNvPr id="848" name="楕円 847"/>
        <xdr:cNvSpPr/>
      </xdr:nvSpPr>
      <xdr:spPr>
        <a:xfrm>
          <a:off x="20383500" y="132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164964</xdr:rowOff>
    </xdr:from>
    <xdr:ext cx="469744" cy="259045"/>
    <xdr:sp macro="" textlink="">
      <xdr:nvSpPr>
        <xdr:cNvPr id="849" name="テキスト ボックス 848"/>
        <xdr:cNvSpPr txBox="1"/>
      </xdr:nvSpPr>
      <xdr:spPr>
        <a:xfrm>
          <a:off x="20199428" y="1302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25989</xdr:rowOff>
    </xdr:from>
    <xdr:to>
      <xdr:col>102</xdr:col>
      <xdr:colOff>165100</xdr:colOff>
      <xdr:row>77</xdr:row>
      <xdr:rowOff>127589</xdr:rowOff>
    </xdr:to>
    <xdr:sp macro="" textlink="">
      <xdr:nvSpPr>
        <xdr:cNvPr id="850" name="楕円 849"/>
        <xdr:cNvSpPr/>
      </xdr:nvSpPr>
      <xdr:spPr>
        <a:xfrm>
          <a:off x="19494500" y="132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144116</xdr:rowOff>
    </xdr:from>
    <xdr:ext cx="469744" cy="259045"/>
    <xdr:sp macro="" textlink="">
      <xdr:nvSpPr>
        <xdr:cNvPr id="851" name="テキスト ボックス 850"/>
        <xdr:cNvSpPr txBox="1"/>
      </xdr:nvSpPr>
      <xdr:spPr>
        <a:xfrm>
          <a:off x="19310428" y="1300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69</xdr:row>
      <xdr:rowOff>135351</xdr:rowOff>
    </xdr:from>
    <xdr:to>
      <xdr:col>98</xdr:col>
      <xdr:colOff>38100</xdr:colOff>
      <xdr:row>70</xdr:row>
      <xdr:rowOff>65501</xdr:rowOff>
    </xdr:to>
    <xdr:sp macro="" textlink="">
      <xdr:nvSpPr>
        <xdr:cNvPr id="852" name="楕円 851"/>
        <xdr:cNvSpPr/>
      </xdr:nvSpPr>
      <xdr:spPr>
        <a:xfrm>
          <a:off x="18605500" y="1196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82028</xdr:rowOff>
    </xdr:from>
    <xdr:ext cx="534377" cy="259045"/>
    <xdr:sp macro="" textlink="">
      <xdr:nvSpPr>
        <xdr:cNvPr id="853" name="テキスト ボックス 852"/>
        <xdr:cNvSpPr txBox="1"/>
      </xdr:nvSpPr>
      <xdr:spPr>
        <a:xfrm>
          <a:off x="18389111" y="1174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4" name="正方形/長方形 85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5" name="正方形/長方形 854"/>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6" name="正方形/長方形 855"/>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7" name="正方形/長方形 856"/>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8" name="正方形/長方形 857"/>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9" name="正方形/長方形 85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0" name="テキスト ボックス 85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1" name="直線コネクタ 86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2" name="直線コネクタ 86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3" name="テキスト ボックス 86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4" name="直線コネクタ 86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5" name="テキスト ボックス 86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7" name="直線コネクタ 86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9" name="直線コネクタ 86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2" name="直線コネクタ 87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4" name="フローチャート: 判断 87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5" name="直線コネクタ 87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6" name="フローチャート: 判断 87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7" name="テキスト ボックス 876"/>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8" name="直線コネクタ 87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9" name="フローチャート: 判断 87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0" name="テキスト ボックス 87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1" name="直線コネクタ 88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2" name="フローチャート: 判断 88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3" name="テキスト ボックス 88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4" name="フローチャート: 判断 88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5" name="テキスト ボックス 88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6" name="テキスト ボックス 88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7" name="テキスト ボックス 88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8" name="テキスト ボックス 88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9" name="テキスト ボックス 88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0" name="テキスト ボックス 88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楕円 89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3" name="楕円 89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4" name="テキスト ボックス 893"/>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5" name="楕円 89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6" name="テキスト ボックス 89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7" name="楕円 89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8" name="テキスト ボックス 89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楕円 89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0" name="テキスト ボックス 89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1" name="正方形/長方形 90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2" name="正方形/長方形 90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3" name="テキスト ボックス 90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補助費等について，平成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年度の住民一人当たりのコストは</a:t>
          </a:r>
          <a:r>
            <a:rPr kumimoji="1" lang="en-US" altLang="ja-JP" sz="1300">
              <a:latin typeface="ＭＳ ゴシック" panose="020B0609070205080204" pitchFamily="49" charset="-128"/>
              <a:ea typeface="ＭＳ ゴシック" panose="020B0609070205080204" pitchFamily="49" charset="-128"/>
            </a:rPr>
            <a:t>83,781</a:t>
          </a:r>
          <a:r>
            <a:rPr kumimoji="1" lang="ja-JP" altLang="en-US" sz="1300">
              <a:latin typeface="ＭＳ ゴシック" panose="020B0609070205080204" pitchFamily="49" charset="-128"/>
              <a:ea typeface="ＭＳ ゴシック" panose="020B0609070205080204" pitchFamily="49" charset="-128"/>
            </a:rPr>
            <a:t>円となっており，</a:t>
          </a: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国民健康保険事業の制度改正に伴う，市町村への国民健康保険都道府県調整交付金の減等により，</a:t>
          </a:r>
          <a:r>
            <a:rPr kumimoji="1" lang="ja-JP" altLang="en-US" sz="1300">
              <a:latin typeface="ＭＳ ゴシック" panose="020B0609070205080204" pitchFamily="49" charset="-128"/>
              <a:ea typeface="ＭＳ ゴシック" panose="020B0609070205080204" pitchFamily="49" charset="-128"/>
            </a:rPr>
            <a:t>昨年度と比較して</a:t>
          </a:r>
          <a:r>
            <a:rPr kumimoji="1" lang="en-US" altLang="ja-JP" sz="1300">
              <a:latin typeface="ＭＳ ゴシック" panose="020B0609070205080204" pitchFamily="49" charset="-128"/>
              <a:ea typeface="ＭＳ ゴシック" panose="020B0609070205080204" pitchFamily="49" charset="-128"/>
            </a:rPr>
            <a:t>3,556</a:t>
          </a:r>
          <a:r>
            <a:rPr kumimoji="1" lang="ja-JP" altLang="en-US" sz="1300">
              <a:latin typeface="ＭＳ ゴシック" panose="020B0609070205080204" pitchFamily="49" charset="-128"/>
              <a:ea typeface="ＭＳ ゴシック" panose="020B0609070205080204" pitchFamily="49" charset="-128"/>
            </a:rPr>
            <a:t>円減少している。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公債費について，平成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年度の住民一人当たりのコストは</a:t>
          </a:r>
          <a:r>
            <a:rPr kumimoji="1" lang="en-US" altLang="ja-JP" sz="1300">
              <a:latin typeface="ＭＳ ゴシック" panose="020B0609070205080204" pitchFamily="49" charset="-128"/>
              <a:ea typeface="ＭＳ ゴシック" panose="020B0609070205080204" pitchFamily="49" charset="-128"/>
            </a:rPr>
            <a:t>51,080</a:t>
          </a:r>
          <a:r>
            <a:rPr kumimoji="1" lang="ja-JP" altLang="en-US" sz="1300">
              <a:latin typeface="ＭＳ ゴシック" panose="020B0609070205080204" pitchFamily="49" charset="-128"/>
              <a:ea typeface="ＭＳ ゴシック" panose="020B0609070205080204" pitchFamily="49" charset="-128"/>
            </a:rPr>
            <a:t>円となっており，臨時財政対策債に係る償還額の増等により，昨年度と比較して</a:t>
          </a:r>
          <a:r>
            <a:rPr kumimoji="1" lang="en-US" altLang="ja-JP" sz="1300">
              <a:latin typeface="ＭＳ ゴシック" panose="020B0609070205080204" pitchFamily="49" charset="-128"/>
              <a:ea typeface="ＭＳ ゴシック" panose="020B0609070205080204" pitchFamily="49" charset="-128"/>
            </a:rPr>
            <a:t>1,844</a:t>
          </a:r>
          <a:r>
            <a:rPr kumimoji="1" lang="ja-JP" altLang="en-US" sz="1300">
              <a:latin typeface="ＭＳ ゴシック" panose="020B0609070205080204" pitchFamily="49" charset="-128"/>
              <a:ea typeface="ＭＳ ゴシック" panose="020B0609070205080204" pitchFamily="49" charset="-128"/>
            </a:rPr>
            <a:t>円増加している。</a:t>
          </a:r>
        </a:p>
        <a:p>
          <a:r>
            <a:rPr kumimoji="1" lang="ja-JP" altLang="en-US" sz="1300">
              <a:latin typeface="ＭＳ ゴシック" panose="020B0609070205080204" pitchFamily="49" charset="-128"/>
              <a:ea typeface="ＭＳ ゴシック" panose="020B0609070205080204" pitchFamily="49" charset="-128"/>
            </a:rPr>
            <a:t>貸付金について，平成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年度の住民一人当たりのコストは</a:t>
          </a:r>
          <a:r>
            <a:rPr kumimoji="1" lang="en-US" altLang="ja-JP" sz="1300">
              <a:latin typeface="ＭＳ ゴシック" panose="020B0609070205080204" pitchFamily="49" charset="-128"/>
              <a:ea typeface="ＭＳ ゴシック" panose="020B0609070205080204" pitchFamily="49" charset="-128"/>
            </a:rPr>
            <a:t>17,229</a:t>
          </a:r>
          <a:r>
            <a:rPr kumimoji="1" lang="ja-JP" altLang="en-US" sz="1300">
              <a:latin typeface="ＭＳ ゴシック" panose="020B0609070205080204" pitchFamily="49" charset="-128"/>
              <a:ea typeface="ＭＳ ゴシック" panose="020B0609070205080204" pitchFamily="49" charset="-128"/>
            </a:rPr>
            <a:t>円となっており，中小企業融資資金貸付金（東日本大震災復興緊急融資分）の減等により，昨年度と比較して</a:t>
          </a:r>
          <a:r>
            <a:rPr kumimoji="1" lang="en-US" altLang="ja-JP" sz="1300">
              <a:latin typeface="ＭＳ ゴシック" panose="020B0609070205080204" pitchFamily="49" charset="-128"/>
              <a:ea typeface="ＭＳ ゴシック" panose="020B0609070205080204" pitchFamily="49" charset="-128"/>
            </a:rPr>
            <a:t>2,766</a:t>
          </a:r>
          <a:r>
            <a:rPr kumimoji="1" lang="ja-JP" altLang="en-US" sz="1300">
              <a:latin typeface="ＭＳ ゴシック" panose="020B0609070205080204" pitchFamily="49" charset="-128"/>
              <a:ea typeface="ＭＳ ゴシック" panose="020B0609070205080204" pitchFamily="49" charset="-128"/>
            </a:rPr>
            <a:t>円減少している。</a:t>
          </a:r>
        </a:p>
        <a:p>
          <a:r>
            <a:rPr kumimoji="1" lang="ja-JP" altLang="en-US" sz="1300">
              <a:latin typeface="ＭＳ ゴシック" panose="020B0609070205080204" pitchFamily="49" charset="-128"/>
              <a:ea typeface="ＭＳ ゴシック" panose="020B0609070205080204" pitchFamily="49" charset="-128"/>
            </a:rPr>
            <a:t>繰出金について，平成</a:t>
          </a:r>
          <a:r>
            <a:rPr kumimoji="1" lang="en-US" altLang="ja-JP" sz="1300">
              <a:latin typeface="ＭＳ ゴシック" panose="020B0609070205080204" pitchFamily="49" charset="-128"/>
              <a:ea typeface="ＭＳ ゴシック" panose="020B0609070205080204" pitchFamily="49" charset="-128"/>
            </a:rPr>
            <a:t>30</a:t>
          </a:r>
          <a:r>
            <a:rPr kumimoji="1" lang="ja-JP" altLang="en-US" sz="1300">
              <a:latin typeface="ＭＳ ゴシック" panose="020B0609070205080204" pitchFamily="49" charset="-128"/>
              <a:ea typeface="ＭＳ ゴシック" panose="020B0609070205080204" pitchFamily="49" charset="-128"/>
            </a:rPr>
            <a:t>年度の住民一人当たりのコストは</a:t>
          </a:r>
          <a:r>
            <a:rPr kumimoji="1" lang="en-US" altLang="ja-JP" sz="1300">
              <a:latin typeface="ＭＳ ゴシック" panose="020B0609070205080204" pitchFamily="49" charset="-128"/>
              <a:ea typeface="ＭＳ ゴシック" panose="020B0609070205080204" pitchFamily="49" charset="-128"/>
            </a:rPr>
            <a:t>9,223</a:t>
          </a:r>
          <a:r>
            <a:rPr kumimoji="1" lang="ja-JP" altLang="en-US" sz="1300">
              <a:latin typeface="ＭＳ ゴシック" panose="020B0609070205080204" pitchFamily="49" charset="-128"/>
              <a:ea typeface="ＭＳ ゴシック" panose="020B0609070205080204" pitchFamily="49" charset="-128"/>
            </a:rPr>
            <a:t>円となっており，国民健康保険事業の制度改正に伴う，国民健康保険特別会計への繰出金の増等により，昨年度と比較して</a:t>
          </a:r>
          <a:r>
            <a:rPr kumimoji="1" lang="en-US" altLang="ja-JP" sz="1300">
              <a:latin typeface="ＭＳ ゴシック" panose="020B0609070205080204" pitchFamily="49" charset="-128"/>
              <a:ea typeface="ＭＳ ゴシック" panose="020B0609070205080204" pitchFamily="49" charset="-128"/>
            </a:rPr>
            <a:t>3,889</a:t>
          </a:r>
          <a:r>
            <a:rPr kumimoji="1" lang="ja-JP" altLang="en-US" sz="1300">
              <a:latin typeface="ＭＳ ゴシック" panose="020B0609070205080204" pitchFamily="49" charset="-128"/>
              <a:ea typeface="ＭＳ ゴシック" panose="020B0609070205080204" pitchFamily="49" charset="-128"/>
            </a:rPr>
            <a:t>円増加している。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2,936,184
2,871,183
6,097.33
1,062,741,989
1,035,274,650
6,913,023
638,993,969
2,164,779,532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55880</xdr:rowOff>
    </xdr:to>
    <xdr:cxnSp macro="">
      <xdr:nvCxnSpPr>
        <xdr:cNvPr id="56" name="直線コネクタ 55"/>
        <xdr:cNvCxnSpPr/>
      </xdr:nvCxnSpPr>
      <xdr:spPr>
        <a:xfrm flipV="1">
          <a:off x="4633595" y="521462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59707</xdr:rowOff>
    </xdr:from>
    <xdr:ext cx="378565" cy="259045"/>
    <xdr:sp macro="" textlink="">
      <xdr:nvSpPr>
        <xdr:cNvPr id="57" name="議会費最小値テキスト"/>
        <xdr:cNvSpPr txBox="1"/>
      </xdr:nvSpPr>
      <xdr:spPr>
        <a:xfrm>
          <a:off x="4686300" y="6574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55880</xdr:rowOff>
    </xdr:from>
    <xdr:to>
      <xdr:col>24</xdr:col>
      <xdr:colOff>152400</xdr:colOff>
      <xdr:row>38</xdr:row>
      <xdr:rowOff>55880</xdr:rowOff>
    </xdr:to>
    <xdr:cxnSp macro="">
      <xdr:nvCxnSpPr>
        <xdr:cNvPr id="58" name="直線コネクタ 57"/>
        <xdr:cNvCxnSpPr/>
      </xdr:nvCxnSpPr>
      <xdr:spPr>
        <a:xfrm>
          <a:off x="4546600" y="65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378565" cy="259045"/>
    <xdr:sp macro="" textlink="">
      <xdr:nvSpPr>
        <xdr:cNvPr id="59" name="議会費最大値テキスト"/>
        <xdr:cNvSpPr txBox="1"/>
      </xdr:nvSpPr>
      <xdr:spPr>
        <a:xfrm>
          <a:off x="4686300" y="4989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60" name="直線コネクタ 59"/>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149225</xdr:rowOff>
    </xdr:from>
    <xdr:to>
      <xdr:col>24</xdr:col>
      <xdr:colOff>63500</xdr:colOff>
      <xdr:row>34</xdr:row>
      <xdr:rowOff>156845</xdr:rowOff>
    </xdr:to>
    <xdr:cxnSp macro="">
      <xdr:nvCxnSpPr>
        <xdr:cNvPr id="61" name="直線コネクタ 60"/>
        <xdr:cNvCxnSpPr/>
      </xdr:nvCxnSpPr>
      <xdr:spPr>
        <a:xfrm flipV="1">
          <a:off x="3797300" y="59785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378565" cy="259045"/>
    <xdr:sp macro="" textlink="">
      <xdr:nvSpPr>
        <xdr:cNvPr id="62" name="議会費平均値テキスト"/>
        <xdr:cNvSpPr txBox="1"/>
      </xdr:nvSpPr>
      <xdr:spPr>
        <a:xfrm>
          <a:off x="4686300" y="60604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156845</xdr:rowOff>
    </xdr:from>
    <xdr:to>
      <xdr:col>19</xdr:col>
      <xdr:colOff>177800</xdr:colOff>
      <xdr:row>35</xdr:row>
      <xdr:rowOff>80645</xdr:rowOff>
    </xdr:to>
    <xdr:cxnSp macro="">
      <xdr:nvCxnSpPr>
        <xdr:cNvPr id="64" name="直線コネクタ 63"/>
        <xdr:cNvCxnSpPr/>
      </xdr:nvCxnSpPr>
      <xdr:spPr>
        <a:xfrm flipV="1">
          <a:off x="2908300" y="598614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79375</xdr:rowOff>
    </xdr:from>
    <xdr:to>
      <xdr:col>20</xdr:col>
      <xdr:colOff>38100</xdr:colOff>
      <xdr:row>36</xdr:row>
      <xdr:rowOff>9525</xdr:rowOff>
    </xdr:to>
    <xdr:sp macro="" textlink="">
      <xdr:nvSpPr>
        <xdr:cNvPr id="65" name="フローチャート: 判断 64"/>
        <xdr:cNvSpPr/>
      </xdr:nvSpPr>
      <xdr:spPr>
        <a:xfrm>
          <a:off x="37465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652</xdr:rowOff>
    </xdr:from>
    <xdr:ext cx="378565" cy="259045"/>
    <xdr:sp macro="" textlink="">
      <xdr:nvSpPr>
        <xdr:cNvPr id="66" name="テキスト ボックス 65"/>
        <xdr:cNvSpPr txBox="1"/>
      </xdr:nvSpPr>
      <xdr:spPr>
        <a:xfrm>
          <a:off x="3595317" y="61728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80645</xdr:rowOff>
    </xdr:from>
    <xdr:to>
      <xdr:col>15</xdr:col>
      <xdr:colOff>50800</xdr:colOff>
      <xdr:row>35</xdr:row>
      <xdr:rowOff>101600</xdr:rowOff>
    </xdr:to>
    <xdr:cxnSp macro="">
      <xdr:nvCxnSpPr>
        <xdr:cNvPr id="67" name="直線コネクタ 66"/>
        <xdr:cNvCxnSpPr/>
      </xdr:nvCxnSpPr>
      <xdr:spPr>
        <a:xfrm flipV="1">
          <a:off x="2019300" y="60813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94615</xdr:rowOff>
    </xdr:from>
    <xdr:to>
      <xdr:col>15</xdr:col>
      <xdr:colOff>101600</xdr:colOff>
      <xdr:row>36</xdr:row>
      <xdr:rowOff>24765</xdr:rowOff>
    </xdr:to>
    <xdr:sp macro="" textlink="">
      <xdr:nvSpPr>
        <xdr:cNvPr id="68" name="フローチャート: 判断 67"/>
        <xdr:cNvSpPr/>
      </xdr:nvSpPr>
      <xdr:spPr>
        <a:xfrm>
          <a:off x="2857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15892</xdr:rowOff>
    </xdr:from>
    <xdr:ext cx="378565" cy="259045"/>
    <xdr:sp macro="" textlink="">
      <xdr:nvSpPr>
        <xdr:cNvPr id="69" name="テキスト ボックス 68"/>
        <xdr:cNvSpPr txBox="1"/>
      </xdr:nvSpPr>
      <xdr:spPr>
        <a:xfrm>
          <a:off x="27190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74930</xdr:rowOff>
    </xdr:from>
    <xdr:to>
      <xdr:col>10</xdr:col>
      <xdr:colOff>114300</xdr:colOff>
      <xdr:row>35</xdr:row>
      <xdr:rowOff>101600</xdr:rowOff>
    </xdr:to>
    <xdr:cxnSp macro="">
      <xdr:nvCxnSpPr>
        <xdr:cNvPr id="70" name="直線コネクタ 69"/>
        <xdr:cNvCxnSpPr/>
      </xdr:nvCxnSpPr>
      <xdr:spPr>
        <a:xfrm>
          <a:off x="1130300" y="60756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104140</xdr:rowOff>
    </xdr:from>
    <xdr:to>
      <xdr:col>10</xdr:col>
      <xdr:colOff>165100</xdr:colOff>
      <xdr:row>36</xdr:row>
      <xdr:rowOff>34290</xdr:rowOff>
    </xdr:to>
    <xdr:sp macro="" textlink="">
      <xdr:nvSpPr>
        <xdr:cNvPr id="71" name="フローチャート: 判断 70"/>
        <xdr:cNvSpPr/>
      </xdr:nvSpPr>
      <xdr:spPr>
        <a:xfrm>
          <a:off x="1968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25417</xdr:rowOff>
    </xdr:from>
    <xdr:ext cx="378565" cy="259045"/>
    <xdr:sp macro="" textlink="">
      <xdr:nvSpPr>
        <xdr:cNvPr id="72" name="テキスト ボックス 71"/>
        <xdr:cNvSpPr txBox="1"/>
      </xdr:nvSpPr>
      <xdr:spPr>
        <a:xfrm>
          <a:off x="1830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132715</xdr:rowOff>
    </xdr:from>
    <xdr:to>
      <xdr:col>6</xdr:col>
      <xdr:colOff>38100</xdr:colOff>
      <xdr:row>36</xdr:row>
      <xdr:rowOff>62865</xdr:rowOff>
    </xdr:to>
    <xdr:sp macro="" textlink="">
      <xdr:nvSpPr>
        <xdr:cNvPr id="73" name="フローチャート: 判断 72"/>
        <xdr:cNvSpPr/>
      </xdr:nvSpPr>
      <xdr:spPr>
        <a:xfrm>
          <a:off x="1079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53992</xdr:rowOff>
    </xdr:from>
    <xdr:ext cx="378565" cy="259045"/>
    <xdr:sp macro="" textlink="">
      <xdr:nvSpPr>
        <xdr:cNvPr id="74" name="テキスト ボックス 73"/>
        <xdr:cNvSpPr txBox="1"/>
      </xdr:nvSpPr>
      <xdr:spPr>
        <a:xfrm>
          <a:off x="941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98425</xdr:rowOff>
    </xdr:from>
    <xdr:to>
      <xdr:col>24</xdr:col>
      <xdr:colOff>114300</xdr:colOff>
      <xdr:row>35</xdr:row>
      <xdr:rowOff>28575</xdr:rowOff>
    </xdr:to>
    <xdr:sp macro="" textlink="">
      <xdr:nvSpPr>
        <xdr:cNvPr id="80" name="楕円 79"/>
        <xdr:cNvSpPr/>
      </xdr:nvSpPr>
      <xdr:spPr>
        <a:xfrm>
          <a:off x="45847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121302</xdr:rowOff>
    </xdr:from>
    <xdr:ext cx="378565" cy="259045"/>
    <xdr:sp macro="" textlink="">
      <xdr:nvSpPr>
        <xdr:cNvPr id="81" name="議会費該当値テキスト"/>
        <xdr:cNvSpPr txBox="1"/>
      </xdr:nvSpPr>
      <xdr:spPr>
        <a:xfrm>
          <a:off x="4686300" y="5779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106045</xdr:rowOff>
    </xdr:from>
    <xdr:to>
      <xdr:col>20</xdr:col>
      <xdr:colOff>38100</xdr:colOff>
      <xdr:row>35</xdr:row>
      <xdr:rowOff>36195</xdr:rowOff>
    </xdr:to>
    <xdr:sp macro="" textlink="">
      <xdr:nvSpPr>
        <xdr:cNvPr id="82" name="楕円 81"/>
        <xdr:cNvSpPr/>
      </xdr:nvSpPr>
      <xdr:spPr>
        <a:xfrm>
          <a:off x="3746500" y="59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52722</xdr:rowOff>
    </xdr:from>
    <xdr:ext cx="378565" cy="259045"/>
    <xdr:sp macro="" textlink="">
      <xdr:nvSpPr>
        <xdr:cNvPr id="83" name="テキスト ボックス 82"/>
        <xdr:cNvSpPr txBox="1"/>
      </xdr:nvSpPr>
      <xdr:spPr>
        <a:xfrm>
          <a:off x="3595317" y="5710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29845</xdr:rowOff>
    </xdr:from>
    <xdr:to>
      <xdr:col>15</xdr:col>
      <xdr:colOff>101600</xdr:colOff>
      <xdr:row>35</xdr:row>
      <xdr:rowOff>131445</xdr:rowOff>
    </xdr:to>
    <xdr:sp macro="" textlink="">
      <xdr:nvSpPr>
        <xdr:cNvPr id="84" name="楕円 83"/>
        <xdr:cNvSpPr/>
      </xdr:nvSpPr>
      <xdr:spPr>
        <a:xfrm>
          <a:off x="28575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147972</xdr:rowOff>
    </xdr:from>
    <xdr:ext cx="378565" cy="259045"/>
    <xdr:sp macro="" textlink="">
      <xdr:nvSpPr>
        <xdr:cNvPr id="85" name="テキスト ボックス 84"/>
        <xdr:cNvSpPr txBox="1"/>
      </xdr:nvSpPr>
      <xdr:spPr>
        <a:xfrm>
          <a:off x="2719017" y="5805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50800</xdr:rowOff>
    </xdr:from>
    <xdr:to>
      <xdr:col>10</xdr:col>
      <xdr:colOff>165100</xdr:colOff>
      <xdr:row>35</xdr:row>
      <xdr:rowOff>152400</xdr:rowOff>
    </xdr:to>
    <xdr:sp macro="" textlink="">
      <xdr:nvSpPr>
        <xdr:cNvPr id="86" name="楕円 85"/>
        <xdr:cNvSpPr/>
      </xdr:nvSpPr>
      <xdr:spPr>
        <a:xfrm>
          <a:off x="1968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168927</xdr:rowOff>
    </xdr:from>
    <xdr:ext cx="378565" cy="259045"/>
    <xdr:sp macro="" textlink="">
      <xdr:nvSpPr>
        <xdr:cNvPr id="87" name="テキスト ボックス 86"/>
        <xdr:cNvSpPr txBox="1"/>
      </xdr:nvSpPr>
      <xdr:spPr>
        <a:xfrm>
          <a:off x="1830017" y="5826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24130</xdr:rowOff>
    </xdr:from>
    <xdr:to>
      <xdr:col>6</xdr:col>
      <xdr:colOff>38100</xdr:colOff>
      <xdr:row>35</xdr:row>
      <xdr:rowOff>125730</xdr:rowOff>
    </xdr:to>
    <xdr:sp macro="" textlink="">
      <xdr:nvSpPr>
        <xdr:cNvPr id="88" name="楕円 87"/>
        <xdr:cNvSpPr/>
      </xdr:nvSpPr>
      <xdr:spPr>
        <a:xfrm>
          <a:off x="1079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142257</xdr:rowOff>
    </xdr:from>
    <xdr:ext cx="378565" cy="259045"/>
    <xdr:sp macro="" textlink="">
      <xdr:nvSpPr>
        <xdr:cNvPr id="89" name="テキスト ボックス 88"/>
        <xdr:cNvSpPr txBox="1"/>
      </xdr:nvSpPr>
      <xdr:spPr>
        <a:xfrm>
          <a:off x="941017" y="5800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53583</xdr:rowOff>
    </xdr:from>
    <xdr:to>
      <xdr:col>24</xdr:col>
      <xdr:colOff>62865</xdr:colOff>
      <xdr:row>59</xdr:row>
      <xdr:rowOff>138492</xdr:rowOff>
    </xdr:to>
    <xdr:cxnSp macro="">
      <xdr:nvCxnSpPr>
        <xdr:cNvPr id="114" name="直線コネクタ 113"/>
        <xdr:cNvCxnSpPr/>
      </xdr:nvCxnSpPr>
      <xdr:spPr>
        <a:xfrm flipV="1">
          <a:off x="4633595" y="8626083"/>
          <a:ext cx="127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142319</xdr:rowOff>
    </xdr:from>
    <xdr:ext cx="469744" cy="259045"/>
    <xdr:sp macro="" textlink="">
      <xdr:nvSpPr>
        <xdr:cNvPr id="115" name="総務費最小値テキスト"/>
        <xdr:cNvSpPr txBox="1"/>
      </xdr:nvSpPr>
      <xdr:spPr>
        <a:xfrm>
          <a:off x="4686300" y="1025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138492</xdr:rowOff>
    </xdr:from>
    <xdr:to>
      <xdr:col>24</xdr:col>
      <xdr:colOff>152400</xdr:colOff>
      <xdr:row>59</xdr:row>
      <xdr:rowOff>138492</xdr:rowOff>
    </xdr:to>
    <xdr:cxnSp macro="">
      <xdr:nvCxnSpPr>
        <xdr:cNvPr id="116" name="直線コネクタ 115"/>
        <xdr:cNvCxnSpPr/>
      </xdr:nvCxnSpPr>
      <xdr:spPr>
        <a:xfrm>
          <a:off x="4546600" y="102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260</xdr:rowOff>
    </xdr:from>
    <xdr:ext cx="534377" cy="259045"/>
    <xdr:sp macro="" textlink="">
      <xdr:nvSpPr>
        <xdr:cNvPr id="117" name="総務費最大値テキスト"/>
        <xdr:cNvSpPr txBox="1"/>
      </xdr:nvSpPr>
      <xdr:spPr>
        <a:xfrm>
          <a:off x="4686300" y="840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53583</xdr:rowOff>
    </xdr:from>
    <xdr:to>
      <xdr:col>24</xdr:col>
      <xdr:colOff>152400</xdr:colOff>
      <xdr:row>50</xdr:row>
      <xdr:rowOff>53583</xdr:rowOff>
    </xdr:to>
    <xdr:cxnSp macro="">
      <xdr:nvCxnSpPr>
        <xdr:cNvPr id="118" name="直線コネクタ 117"/>
        <xdr:cNvCxnSpPr/>
      </xdr:nvCxnSpPr>
      <xdr:spPr>
        <a:xfrm>
          <a:off x="4546600" y="8626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128172</xdr:rowOff>
    </xdr:from>
    <xdr:to>
      <xdr:col>24</xdr:col>
      <xdr:colOff>63500</xdr:colOff>
      <xdr:row>58</xdr:row>
      <xdr:rowOff>155277</xdr:rowOff>
    </xdr:to>
    <xdr:cxnSp macro="">
      <xdr:nvCxnSpPr>
        <xdr:cNvPr id="119" name="直線コネクタ 118"/>
        <xdr:cNvCxnSpPr/>
      </xdr:nvCxnSpPr>
      <xdr:spPr>
        <a:xfrm flipV="1">
          <a:off x="3797300" y="10072272"/>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41629</xdr:rowOff>
    </xdr:from>
    <xdr:ext cx="534377" cy="259045"/>
    <xdr:sp macro="" textlink="">
      <xdr:nvSpPr>
        <xdr:cNvPr id="120" name="総務費平均値テキスト"/>
        <xdr:cNvSpPr txBox="1"/>
      </xdr:nvSpPr>
      <xdr:spPr>
        <a:xfrm>
          <a:off x="4686300" y="9814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18752</xdr:rowOff>
    </xdr:from>
    <xdr:to>
      <xdr:col>24</xdr:col>
      <xdr:colOff>114300</xdr:colOff>
      <xdr:row>58</xdr:row>
      <xdr:rowOff>120352</xdr:rowOff>
    </xdr:to>
    <xdr:sp macro="" textlink="">
      <xdr:nvSpPr>
        <xdr:cNvPr id="121" name="フローチャート: 判断 120"/>
        <xdr:cNvSpPr/>
      </xdr:nvSpPr>
      <xdr:spPr>
        <a:xfrm>
          <a:off x="4584700" y="99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36863</xdr:rowOff>
    </xdr:from>
    <xdr:to>
      <xdr:col>19</xdr:col>
      <xdr:colOff>177800</xdr:colOff>
      <xdr:row>58</xdr:row>
      <xdr:rowOff>155277</xdr:rowOff>
    </xdr:to>
    <xdr:cxnSp macro="">
      <xdr:nvCxnSpPr>
        <xdr:cNvPr id="122" name="直線コネクタ 121"/>
        <xdr:cNvCxnSpPr/>
      </xdr:nvCxnSpPr>
      <xdr:spPr>
        <a:xfrm>
          <a:off x="2908300" y="9980963"/>
          <a:ext cx="889000" cy="1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39164</xdr:rowOff>
    </xdr:from>
    <xdr:to>
      <xdr:col>20</xdr:col>
      <xdr:colOff>38100</xdr:colOff>
      <xdr:row>58</xdr:row>
      <xdr:rowOff>140764</xdr:rowOff>
    </xdr:to>
    <xdr:sp macro="" textlink="">
      <xdr:nvSpPr>
        <xdr:cNvPr id="123" name="フローチャート: 判断 122"/>
        <xdr:cNvSpPr/>
      </xdr:nvSpPr>
      <xdr:spPr>
        <a:xfrm>
          <a:off x="3746500" y="99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157291</xdr:rowOff>
    </xdr:from>
    <xdr:ext cx="534377" cy="259045"/>
    <xdr:sp macro="" textlink="">
      <xdr:nvSpPr>
        <xdr:cNvPr id="124" name="テキスト ボックス 123"/>
        <xdr:cNvSpPr txBox="1"/>
      </xdr:nvSpPr>
      <xdr:spPr>
        <a:xfrm>
          <a:off x="3517411" y="975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36863</xdr:rowOff>
    </xdr:from>
    <xdr:to>
      <xdr:col>15</xdr:col>
      <xdr:colOff>50800</xdr:colOff>
      <xdr:row>58</xdr:row>
      <xdr:rowOff>60082</xdr:rowOff>
    </xdr:to>
    <xdr:cxnSp macro="">
      <xdr:nvCxnSpPr>
        <xdr:cNvPr id="125" name="直線コネクタ 124"/>
        <xdr:cNvCxnSpPr/>
      </xdr:nvCxnSpPr>
      <xdr:spPr>
        <a:xfrm flipV="1">
          <a:off x="2019300" y="9980963"/>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52422</xdr:rowOff>
    </xdr:from>
    <xdr:to>
      <xdr:col>15</xdr:col>
      <xdr:colOff>101600</xdr:colOff>
      <xdr:row>58</xdr:row>
      <xdr:rowOff>154022</xdr:rowOff>
    </xdr:to>
    <xdr:sp macro="" textlink="">
      <xdr:nvSpPr>
        <xdr:cNvPr id="126" name="フローチャート: 判断 125"/>
        <xdr:cNvSpPr/>
      </xdr:nvSpPr>
      <xdr:spPr>
        <a:xfrm>
          <a:off x="2857500" y="999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145149</xdr:rowOff>
    </xdr:from>
    <xdr:ext cx="534377" cy="259045"/>
    <xdr:sp macro="" textlink="">
      <xdr:nvSpPr>
        <xdr:cNvPr id="127" name="テキスト ボックス 126"/>
        <xdr:cNvSpPr txBox="1"/>
      </xdr:nvSpPr>
      <xdr:spPr>
        <a:xfrm>
          <a:off x="2641111" y="1008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148387</xdr:rowOff>
    </xdr:from>
    <xdr:to>
      <xdr:col>10</xdr:col>
      <xdr:colOff>114300</xdr:colOff>
      <xdr:row>58</xdr:row>
      <xdr:rowOff>60082</xdr:rowOff>
    </xdr:to>
    <xdr:cxnSp macro="">
      <xdr:nvCxnSpPr>
        <xdr:cNvPr id="128" name="直線コネクタ 127"/>
        <xdr:cNvCxnSpPr/>
      </xdr:nvCxnSpPr>
      <xdr:spPr>
        <a:xfrm>
          <a:off x="1130300" y="9749587"/>
          <a:ext cx="889000" cy="25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3861</xdr:rowOff>
    </xdr:from>
    <xdr:to>
      <xdr:col>10</xdr:col>
      <xdr:colOff>165100</xdr:colOff>
      <xdr:row>58</xdr:row>
      <xdr:rowOff>105461</xdr:rowOff>
    </xdr:to>
    <xdr:sp macro="" textlink="">
      <xdr:nvSpPr>
        <xdr:cNvPr id="129" name="フローチャート: 判断 128"/>
        <xdr:cNvSpPr/>
      </xdr:nvSpPr>
      <xdr:spPr>
        <a:xfrm>
          <a:off x="1968500" y="994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121988</xdr:rowOff>
    </xdr:from>
    <xdr:ext cx="534377" cy="259045"/>
    <xdr:sp macro="" textlink="">
      <xdr:nvSpPr>
        <xdr:cNvPr id="130" name="テキスト ボックス 129"/>
        <xdr:cNvSpPr txBox="1"/>
      </xdr:nvSpPr>
      <xdr:spPr>
        <a:xfrm>
          <a:off x="1752111" y="972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130505</xdr:rowOff>
    </xdr:from>
    <xdr:to>
      <xdr:col>6</xdr:col>
      <xdr:colOff>38100</xdr:colOff>
      <xdr:row>58</xdr:row>
      <xdr:rowOff>60655</xdr:rowOff>
    </xdr:to>
    <xdr:sp macro="" textlink="">
      <xdr:nvSpPr>
        <xdr:cNvPr id="131" name="フローチャート: 判断 130"/>
        <xdr:cNvSpPr/>
      </xdr:nvSpPr>
      <xdr:spPr>
        <a:xfrm>
          <a:off x="1079500" y="99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51782</xdr:rowOff>
    </xdr:from>
    <xdr:ext cx="534377" cy="259045"/>
    <xdr:sp macro="" textlink="">
      <xdr:nvSpPr>
        <xdr:cNvPr id="132" name="テキスト ボックス 131"/>
        <xdr:cNvSpPr txBox="1"/>
      </xdr:nvSpPr>
      <xdr:spPr>
        <a:xfrm>
          <a:off x="863111" y="999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77372</xdr:rowOff>
    </xdr:from>
    <xdr:to>
      <xdr:col>24</xdr:col>
      <xdr:colOff>114300</xdr:colOff>
      <xdr:row>59</xdr:row>
      <xdr:rowOff>7522</xdr:rowOff>
    </xdr:to>
    <xdr:sp macro="" textlink="">
      <xdr:nvSpPr>
        <xdr:cNvPr id="138" name="楕円 137"/>
        <xdr:cNvSpPr/>
      </xdr:nvSpPr>
      <xdr:spPr>
        <a:xfrm>
          <a:off x="4584700" y="1002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55799</xdr:rowOff>
    </xdr:from>
    <xdr:ext cx="534377" cy="259045"/>
    <xdr:sp macro="" textlink="">
      <xdr:nvSpPr>
        <xdr:cNvPr id="139" name="総務費該当値テキスト"/>
        <xdr:cNvSpPr txBox="1"/>
      </xdr:nvSpPr>
      <xdr:spPr>
        <a:xfrm>
          <a:off x="4686300" y="999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104477</xdr:rowOff>
    </xdr:from>
    <xdr:to>
      <xdr:col>20</xdr:col>
      <xdr:colOff>38100</xdr:colOff>
      <xdr:row>59</xdr:row>
      <xdr:rowOff>34627</xdr:rowOff>
    </xdr:to>
    <xdr:sp macro="" textlink="">
      <xdr:nvSpPr>
        <xdr:cNvPr id="140" name="楕円 139"/>
        <xdr:cNvSpPr/>
      </xdr:nvSpPr>
      <xdr:spPr>
        <a:xfrm>
          <a:off x="3746500" y="100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59</xdr:row>
      <xdr:rowOff>25754</xdr:rowOff>
    </xdr:from>
    <xdr:ext cx="534377" cy="259045"/>
    <xdr:sp macro="" textlink="">
      <xdr:nvSpPr>
        <xdr:cNvPr id="141" name="テキスト ボックス 140"/>
        <xdr:cNvSpPr txBox="1"/>
      </xdr:nvSpPr>
      <xdr:spPr>
        <a:xfrm>
          <a:off x="3517411" y="101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157513</xdr:rowOff>
    </xdr:from>
    <xdr:to>
      <xdr:col>15</xdr:col>
      <xdr:colOff>101600</xdr:colOff>
      <xdr:row>58</xdr:row>
      <xdr:rowOff>87663</xdr:rowOff>
    </xdr:to>
    <xdr:sp macro="" textlink="">
      <xdr:nvSpPr>
        <xdr:cNvPr id="142" name="楕円 141"/>
        <xdr:cNvSpPr/>
      </xdr:nvSpPr>
      <xdr:spPr>
        <a:xfrm>
          <a:off x="2857500" y="993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104190</xdr:rowOff>
    </xdr:from>
    <xdr:ext cx="534377" cy="259045"/>
    <xdr:sp macro="" textlink="">
      <xdr:nvSpPr>
        <xdr:cNvPr id="143" name="テキスト ボックス 142"/>
        <xdr:cNvSpPr txBox="1"/>
      </xdr:nvSpPr>
      <xdr:spPr>
        <a:xfrm>
          <a:off x="2641111" y="970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9282</xdr:rowOff>
    </xdr:from>
    <xdr:to>
      <xdr:col>10</xdr:col>
      <xdr:colOff>165100</xdr:colOff>
      <xdr:row>58</xdr:row>
      <xdr:rowOff>110882</xdr:rowOff>
    </xdr:to>
    <xdr:sp macro="" textlink="">
      <xdr:nvSpPr>
        <xdr:cNvPr id="144" name="楕円 143"/>
        <xdr:cNvSpPr/>
      </xdr:nvSpPr>
      <xdr:spPr>
        <a:xfrm>
          <a:off x="1968500" y="99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102009</xdr:rowOff>
    </xdr:from>
    <xdr:ext cx="534377" cy="259045"/>
    <xdr:sp macro="" textlink="">
      <xdr:nvSpPr>
        <xdr:cNvPr id="145" name="テキスト ボックス 144"/>
        <xdr:cNvSpPr txBox="1"/>
      </xdr:nvSpPr>
      <xdr:spPr>
        <a:xfrm>
          <a:off x="1752111" y="1004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97587</xdr:rowOff>
    </xdr:from>
    <xdr:to>
      <xdr:col>6</xdr:col>
      <xdr:colOff>38100</xdr:colOff>
      <xdr:row>57</xdr:row>
      <xdr:rowOff>27737</xdr:rowOff>
    </xdr:to>
    <xdr:sp macro="" textlink="">
      <xdr:nvSpPr>
        <xdr:cNvPr id="146" name="楕円 145"/>
        <xdr:cNvSpPr/>
      </xdr:nvSpPr>
      <xdr:spPr>
        <a:xfrm>
          <a:off x="1079500" y="969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44264</xdr:rowOff>
    </xdr:from>
    <xdr:ext cx="534377" cy="259045"/>
    <xdr:sp macro="" textlink="">
      <xdr:nvSpPr>
        <xdr:cNvPr id="147" name="テキスト ボックス 146"/>
        <xdr:cNvSpPr txBox="1"/>
      </xdr:nvSpPr>
      <xdr:spPr>
        <a:xfrm>
          <a:off x="863111" y="947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15951</xdr:rowOff>
    </xdr:from>
    <xdr:to>
      <xdr:col>24</xdr:col>
      <xdr:colOff>62865</xdr:colOff>
      <xdr:row>78</xdr:row>
      <xdr:rowOff>141396</xdr:rowOff>
    </xdr:to>
    <xdr:cxnSp macro="">
      <xdr:nvCxnSpPr>
        <xdr:cNvPr id="170" name="直線コネクタ 169"/>
        <xdr:cNvCxnSpPr/>
      </xdr:nvCxnSpPr>
      <xdr:spPr>
        <a:xfrm flipV="1">
          <a:off x="4633595" y="12017451"/>
          <a:ext cx="1270" cy="149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145223</xdr:rowOff>
    </xdr:from>
    <xdr:ext cx="534377" cy="259045"/>
    <xdr:sp macro="" textlink="">
      <xdr:nvSpPr>
        <xdr:cNvPr id="171" name="民生費最小値テキスト"/>
        <xdr:cNvSpPr txBox="1"/>
      </xdr:nvSpPr>
      <xdr:spPr>
        <a:xfrm>
          <a:off x="4686300" y="135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141396</xdr:rowOff>
    </xdr:from>
    <xdr:to>
      <xdr:col>24</xdr:col>
      <xdr:colOff>152400</xdr:colOff>
      <xdr:row>78</xdr:row>
      <xdr:rowOff>141396</xdr:rowOff>
    </xdr:to>
    <xdr:cxnSp macro="">
      <xdr:nvCxnSpPr>
        <xdr:cNvPr id="172" name="直線コネクタ 171"/>
        <xdr:cNvCxnSpPr/>
      </xdr:nvCxnSpPr>
      <xdr:spPr>
        <a:xfrm>
          <a:off x="4546600" y="13514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134078</xdr:rowOff>
    </xdr:from>
    <xdr:ext cx="599010" cy="259045"/>
    <xdr:sp macro="" textlink="">
      <xdr:nvSpPr>
        <xdr:cNvPr id="173" name="民生費最大値テキスト"/>
        <xdr:cNvSpPr txBox="1"/>
      </xdr:nvSpPr>
      <xdr:spPr>
        <a:xfrm>
          <a:off x="4686300" y="1179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15951</xdr:rowOff>
    </xdr:from>
    <xdr:to>
      <xdr:col>24</xdr:col>
      <xdr:colOff>152400</xdr:colOff>
      <xdr:row>70</xdr:row>
      <xdr:rowOff>15951</xdr:rowOff>
    </xdr:to>
    <xdr:cxnSp macro="">
      <xdr:nvCxnSpPr>
        <xdr:cNvPr id="174" name="直線コネクタ 173"/>
        <xdr:cNvCxnSpPr/>
      </xdr:nvCxnSpPr>
      <xdr:spPr>
        <a:xfrm>
          <a:off x="4546600" y="1201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44583</xdr:rowOff>
    </xdr:from>
    <xdr:to>
      <xdr:col>24</xdr:col>
      <xdr:colOff>63500</xdr:colOff>
      <xdr:row>77</xdr:row>
      <xdr:rowOff>49707</xdr:rowOff>
    </xdr:to>
    <xdr:cxnSp macro="">
      <xdr:nvCxnSpPr>
        <xdr:cNvPr id="175" name="直線コネクタ 174"/>
        <xdr:cNvCxnSpPr/>
      </xdr:nvCxnSpPr>
      <xdr:spPr>
        <a:xfrm>
          <a:off x="3797300" y="13246233"/>
          <a:ext cx="8382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27018</xdr:rowOff>
    </xdr:from>
    <xdr:ext cx="534377" cy="259045"/>
    <xdr:sp macro="" textlink="">
      <xdr:nvSpPr>
        <xdr:cNvPr id="176" name="民生費平均値テキスト"/>
        <xdr:cNvSpPr txBox="1"/>
      </xdr:nvSpPr>
      <xdr:spPr>
        <a:xfrm>
          <a:off x="4686300" y="13228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48591</xdr:rowOff>
    </xdr:from>
    <xdr:to>
      <xdr:col>24</xdr:col>
      <xdr:colOff>114300</xdr:colOff>
      <xdr:row>77</xdr:row>
      <xdr:rowOff>150191</xdr:rowOff>
    </xdr:to>
    <xdr:sp macro="" textlink="">
      <xdr:nvSpPr>
        <xdr:cNvPr id="177" name="フローチャート: 判断 176"/>
        <xdr:cNvSpPr/>
      </xdr:nvSpPr>
      <xdr:spPr>
        <a:xfrm>
          <a:off x="4584700" y="1325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39649</xdr:rowOff>
    </xdr:from>
    <xdr:to>
      <xdr:col>19</xdr:col>
      <xdr:colOff>177800</xdr:colOff>
      <xdr:row>77</xdr:row>
      <xdr:rowOff>44583</xdr:rowOff>
    </xdr:to>
    <xdr:cxnSp macro="">
      <xdr:nvCxnSpPr>
        <xdr:cNvPr id="178" name="直線コネクタ 177"/>
        <xdr:cNvCxnSpPr/>
      </xdr:nvCxnSpPr>
      <xdr:spPr>
        <a:xfrm>
          <a:off x="2908300" y="13241299"/>
          <a:ext cx="8890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170814</xdr:rowOff>
    </xdr:from>
    <xdr:to>
      <xdr:col>20</xdr:col>
      <xdr:colOff>38100</xdr:colOff>
      <xdr:row>77</xdr:row>
      <xdr:rowOff>100964</xdr:rowOff>
    </xdr:to>
    <xdr:sp macro="" textlink="">
      <xdr:nvSpPr>
        <xdr:cNvPr id="179" name="フローチャート: 判断 178"/>
        <xdr:cNvSpPr/>
      </xdr:nvSpPr>
      <xdr:spPr>
        <a:xfrm>
          <a:off x="3746500" y="1320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92091</xdr:rowOff>
    </xdr:from>
    <xdr:ext cx="534377" cy="259045"/>
    <xdr:sp macro="" textlink="">
      <xdr:nvSpPr>
        <xdr:cNvPr id="180" name="テキスト ボックス 179"/>
        <xdr:cNvSpPr txBox="1"/>
      </xdr:nvSpPr>
      <xdr:spPr>
        <a:xfrm>
          <a:off x="3517411" y="1329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39649</xdr:rowOff>
    </xdr:from>
    <xdr:to>
      <xdr:col>15</xdr:col>
      <xdr:colOff>50800</xdr:colOff>
      <xdr:row>77</xdr:row>
      <xdr:rowOff>66948</xdr:rowOff>
    </xdr:to>
    <xdr:cxnSp macro="">
      <xdr:nvCxnSpPr>
        <xdr:cNvPr id="181" name="直線コネクタ 180"/>
        <xdr:cNvCxnSpPr/>
      </xdr:nvCxnSpPr>
      <xdr:spPr>
        <a:xfrm flipV="1">
          <a:off x="2019300" y="13241299"/>
          <a:ext cx="8890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89224</xdr:rowOff>
    </xdr:from>
    <xdr:to>
      <xdr:col>15</xdr:col>
      <xdr:colOff>101600</xdr:colOff>
      <xdr:row>77</xdr:row>
      <xdr:rowOff>19374</xdr:rowOff>
    </xdr:to>
    <xdr:sp macro="" textlink="">
      <xdr:nvSpPr>
        <xdr:cNvPr id="182" name="フローチャート: 判断 181"/>
        <xdr:cNvSpPr/>
      </xdr:nvSpPr>
      <xdr:spPr>
        <a:xfrm>
          <a:off x="2857500" y="13119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35901</xdr:rowOff>
    </xdr:from>
    <xdr:ext cx="534377" cy="259045"/>
    <xdr:sp macro="" textlink="">
      <xdr:nvSpPr>
        <xdr:cNvPr id="183" name="テキスト ボックス 182"/>
        <xdr:cNvSpPr txBox="1"/>
      </xdr:nvSpPr>
      <xdr:spPr>
        <a:xfrm>
          <a:off x="2641111" y="128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66948</xdr:rowOff>
    </xdr:from>
    <xdr:to>
      <xdr:col>10</xdr:col>
      <xdr:colOff>114300</xdr:colOff>
      <xdr:row>77</xdr:row>
      <xdr:rowOff>145910</xdr:rowOff>
    </xdr:to>
    <xdr:cxnSp macro="">
      <xdr:nvCxnSpPr>
        <xdr:cNvPr id="184" name="直線コネクタ 183"/>
        <xdr:cNvCxnSpPr/>
      </xdr:nvCxnSpPr>
      <xdr:spPr>
        <a:xfrm flipV="1">
          <a:off x="1130300" y="13268598"/>
          <a:ext cx="889000" cy="7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139936</xdr:rowOff>
    </xdr:from>
    <xdr:to>
      <xdr:col>10</xdr:col>
      <xdr:colOff>165100</xdr:colOff>
      <xdr:row>77</xdr:row>
      <xdr:rowOff>70086</xdr:rowOff>
    </xdr:to>
    <xdr:sp macro="" textlink="">
      <xdr:nvSpPr>
        <xdr:cNvPr id="185" name="フローチャート: 判断 184"/>
        <xdr:cNvSpPr/>
      </xdr:nvSpPr>
      <xdr:spPr>
        <a:xfrm>
          <a:off x="1968500" y="1317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86612</xdr:rowOff>
    </xdr:from>
    <xdr:ext cx="534377" cy="259045"/>
    <xdr:sp macro="" textlink="">
      <xdr:nvSpPr>
        <xdr:cNvPr id="186" name="テキスト ボックス 185"/>
        <xdr:cNvSpPr txBox="1"/>
      </xdr:nvSpPr>
      <xdr:spPr>
        <a:xfrm>
          <a:off x="1752111" y="129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157728</xdr:rowOff>
    </xdr:from>
    <xdr:to>
      <xdr:col>6</xdr:col>
      <xdr:colOff>38100</xdr:colOff>
      <xdr:row>78</xdr:row>
      <xdr:rowOff>87878</xdr:rowOff>
    </xdr:to>
    <xdr:sp macro="" textlink="">
      <xdr:nvSpPr>
        <xdr:cNvPr id="187" name="フローチャート: 判断 186"/>
        <xdr:cNvSpPr/>
      </xdr:nvSpPr>
      <xdr:spPr>
        <a:xfrm>
          <a:off x="1079500" y="1335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79005</xdr:rowOff>
    </xdr:from>
    <xdr:ext cx="534377" cy="259045"/>
    <xdr:sp macro="" textlink="">
      <xdr:nvSpPr>
        <xdr:cNvPr id="188" name="テキスト ボックス 187"/>
        <xdr:cNvSpPr txBox="1"/>
      </xdr:nvSpPr>
      <xdr:spPr>
        <a:xfrm>
          <a:off x="863111" y="1345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170357</xdr:rowOff>
    </xdr:from>
    <xdr:to>
      <xdr:col>24</xdr:col>
      <xdr:colOff>114300</xdr:colOff>
      <xdr:row>77</xdr:row>
      <xdr:rowOff>100507</xdr:rowOff>
    </xdr:to>
    <xdr:sp macro="" textlink="">
      <xdr:nvSpPr>
        <xdr:cNvPr id="194" name="楕円 193"/>
        <xdr:cNvSpPr/>
      </xdr:nvSpPr>
      <xdr:spPr>
        <a:xfrm>
          <a:off x="4584700" y="132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21784</xdr:rowOff>
    </xdr:from>
    <xdr:ext cx="534377" cy="259045"/>
    <xdr:sp macro="" textlink="">
      <xdr:nvSpPr>
        <xdr:cNvPr id="195" name="民生費該当値テキスト"/>
        <xdr:cNvSpPr txBox="1"/>
      </xdr:nvSpPr>
      <xdr:spPr>
        <a:xfrm>
          <a:off x="4686300" y="130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165233</xdr:rowOff>
    </xdr:from>
    <xdr:to>
      <xdr:col>20</xdr:col>
      <xdr:colOff>38100</xdr:colOff>
      <xdr:row>77</xdr:row>
      <xdr:rowOff>95383</xdr:rowOff>
    </xdr:to>
    <xdr:sp macro="" textlink="">
      <xdr:nvSpPr>
        <xdr:cNvPr id="196" name="楕円 195"/>
        <xdr:cNvSpPr/>
      </xdr:nvSpPr>
      <xdr:spPr>
        <a:xfrm>
          <a:off x="3746500" y="1319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75</xdr:row>
      <xdr:rowOff>111910</xdr:rowOff>
    </xdr:from>
    <xdr:ext cx="534377" cy="259045"/>
    <xdr:sp macro="" textlink="">
      <xdr:nvSpPr>
        <xdr:cNvPr id="197" name="テキスト ボックス 196"/>
        <xdr:cNvSpPr txBox="1"/>
      </xdr:nvSpPr>
      <xdr:spPr>
        <a:xfrm>
          <a:off x="3517411" y="129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160299</xdr:rowOff>
    </xdr:from>
    <xdr:to>
      <xdr:col>15</xdr:col>
      <xdr:colOff>101600</xdr:colOff>
      <xdr:row>77</xdr:row>
      <xdr:rowOff>90449</xdr:rowOff>
    </xdr:to>
    <xdr:sp macro="" textlink="">
      <xdr:nvSpPr>
        <xdr:cNvPr id="198" name="楕円 197"/>
        <xdr:cNvSpPr/>
      </xdr:nvSpPr>
      <xdr:spPr>
        <a:xfrm>
          <a:off x="2857500" y="131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81576</xdr:rowOff>
    </xdr:from>
    <xdr:ext cx="534377" cy="259045"/>
    <xdr:sp macro="" textlink="">
      <xdr:nvSpPr>
        <xdr:cNvPr id="199" name="テキスト ボックス 198"/>
        <xdr:cNvSpPr txBox="1"/>
      </xdr:nvSpPr>
      <xdr:spPr>
        <a:xfrm>
          <a:off x="2641111" y="1328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16148</xdr:rowOff>
    </xdr:from>
    <xdr:to>
      <xdr:col>10</xdr:col>
      <xdr:colOff>165100</xdr:colOff>
      <xdr:row>77</xdr:row>
      <xdr:rowOff>117748</xdr:rowOff>
    </xdr:to>
    <xdr:sp macro="" textlink="">
      <xdr:nvSpPr>
        <xdr:cNvPr id="200" name="楕円 199"/>
        <xdr:cNvSpPr/>
      </xdr:nvSpPr>
      <xdr:spPr>
        <a:xfrm>
          <a:off x="1968500" y="1321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108875</xdr:rowOff>
    </xdr:from>
    <xdr:ext cx="534377" cy="259045"/>
    <xdr:sp macro="" textlink="">
      <xdr:nvSpPr>
        <xdr:cNvPr id="201" name="テキスト ボックス 200"/>
        <xdr:cNvSpPr txBox="1"/>
      </xdr:nvSpPr>
      <xdr:spPr>
        <a:xfrm>
          <a:off x="1752111" y="1331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95110</xdr:rowOff>
    </xdr:from>
    <xdr:to>
      <xdr:col>6</xdr:col>
      <xdr:colOff>38100</xdr:colOff>
      <xdr:row>78</xdr:row>
      <xdr:rowOff>25260</xdr:rowOff>
    </xdr:to>
    <xdr:sp macro="" textlink="">
      <xdr:nvSpPr>
        <xdr:cNvPr id="202" name="楕円 201"/>
        <xdr:cNvSpPr/>
      </xdr:nvSpPr>
      <xdr:spPr>
        <a:xfrm>
          <a:off x="1079500" y="1329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41787</xdr:rowOff>
    </xdr:from>
    <xdr:ext cx="534377" cy="259045"/>
    <xdr:sp macro="" textlink="">
      <xdr:nvSpPr>
        <xdr:cNvPr id="203" name="テキスト ボックス 202"/>
        <xdr:cNvSpPr txBox="1"/>
      </xdr:nvSpPr>
      <xdr:spPr>
        <a:xfrm>
          <a:off x="863111" y="1307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3" name="テキスト ボックス 212"/>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1" name="テキスト ボックス 22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148661</xdr:rowOff>
    </xdr:from>
    <xdr:to>
      <xdr:col>24</xdr:col>
      <xdr:colOff>62865</xdr:colOff>
      <xdr:row>97</xdr:row>
      <xdr:rowOff>46112</xdr:rowOff>
    </xdr:to>
    <xdr:cxnSp macro="">
      <xdr:nvCxnSpPr>
        <xdr:cNvPr id="223" name="直線コネクタ 222"/>
        <xdr:cNvCxnSpPr/>
      </xdr:nvCxnSpPr>
      <xdr:spPr>
        <a:xfrm flipV="1">
          <a:off x="4633595" y="15750611"/>
          <a:ext cx="1270" cy="92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49939</xdr:rowOff>
    </xdr:from>
    <xdr:ext cx="469744" cy="259045"/>
    <xdr:sp macro="" textlink="">
      <xdr:nvSpPr>
        <xdr:cNvPr id="224" name="衛生費最小値テキスト"/>
        <xdr:cNvSpPr txBox="1"/>
      </xdr:nvSpPr>
      <xdr:spPr>
        <a:xfrm>
          <a:off x="4686300" y="1668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46112</xdr:rowOff>
    </xdr:from>
    <xdr:to>
      <xdr:col>24</xdr:col>
      <xdr:colOff>152400</xdr:colOff>
      <xdr:row>97</xdr:row>
      <xdr:rowOff>46112</xdr:rowOff>
    </xdr:to>
    <xdr:cxnSp macro="">
      <xdr:nvCxnSpPr>
        <xdr:cNvPr id="225" name="直線コネクタ 224"/>
        <xdr:cNvCxnSpPr/>
      </xdr:nvCxnSpPr>
      <xdr:spPr>
        <a:xfrm>
          <a:off x="4546600" y="1667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95338</xdr:rowOff>
    </xdr:from>
    <xdr:ext cx="534377" cy="259045"/>
    <xdr:sp macro="" textlink="">
      <xdr:nvSpPr>
        <xdr:cNvPr id="226" name="衛生費最大値テキスト"/>
        <xdr:cNvSpPr txBox="1"/>
      </xdr:nvSpPr>
      <xdr:spPr>
        <a:xfrm>
          <a:off x="4686300" y="155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148661</xdr:rowOff>
    </xdr:from>
    <xdr:to>
      <xdr:col>24</xdr:col>
      <xdr:colOff>152400</xdr:colOff>
      <xdr:row>91</xdr:row>
      <xdr:rowOff>148661</xdr:rowOff>
    </xdr:to>
    <xdr:cxnSp macro="">
      <xdr:nvCxnSpPr>
        <xdr:cNvPr id="227" name="直線コネクタ 226"/>
        <xdr:cNvCxnSpPr/>
      </xdr:nvCxnSpPr>
      <xdr:spPr>
        <a:xfrm>
          <a:off x="4546600" y="1575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1671</xdr:rowOff>
    </xdr:from>
    <xdr:to>
      <xdr:col>24</xdr:col>
      <xdr:colOff>63500</xdr:colOff>
      <xdr:row>96</xdr:row>
      <xdr:rowOff>4735</xdr:rowOff>
    </xdr:to>
    <xdr:cxnSp macro="">
      <xdr:nvCxnSpPr>
        <xdr:cNvPr id="228" name="直線コネクタ 227"/>
        <xdr:cNvCxnSpPr/>
      </xdr:nvCxnSpPr>
      <xdr:spPr>
        <a:xfrm>
          <a:off x="3797300" y="16460871"/>
          <a:ext cx="8382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142353</xdr:rowOff>
    </xdr:from>
    <xdr:ext cx="469744" cy="259045"/>
    <xdr:sp macro="" textlink="">
      <xdr:nvSpPr>
        <xdr:cNvPr id="229" name="衛生費平均値テキスト"/>
        <xdr:cNvSpPr txBox="1"/>
      </xdr:nvSpPr>
      <xdr:spPr>
        <a:xfrm>
          <a:off x="4686300" y="16430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163926</xdr:rowOff>
    </xdr:from>
    <xdr:to>
      <xdr:col>24</xdr:col>
      <xdr:colOff>114300</xdr:colOff>
      <xdr:row>96</xdr:row>
      <xdr:rowOff>94076</xdr:rowOff>
    </xdr:to>
    <xdr:sp macro="" textlink="">
      <xdr:nvSpPr>
        <xdr:cNvPr id="230" name="フローチャート: 判断 229"/>
        <xdr:cNvSpPr/>
      </xdr:nvSpPr>
      <xdr:spPr>
        <a:xfrm>
          <a:off x="4584700" y="1645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145552</xdr:rowOff>
    </xdr:from>
    <xdr:to>
      <xdr:col>19</xdr:col>
      <xdr:colOff>177800</xdr:colOff>
      <xdr:row>96</xdr:row>
      <xdr:rowOff>1671</xdr:rowOff>
    </xdr:to>
    <xdr:cxnSp macro="">
      <xdr:nvCxnSpPr>
        <xdr:cNvPr id="231" name="直線コネクタ 230"/>
        <xdr:cNvCxnSpPr/>
      </xdr:nvCxnSpPr>
      <xdr:spPr>
        <a:xfrm>
          <a:off x="2908300" y="16433302"/>
          <a:ext cx="889000" cy="2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131877</xdr:rowOff>
    </xdr:from>
    <xdr:to>
      <xdr:col>20</xdr:col>
      <xdr:colOff>38100</xdr:colOff>
      <xdr:row>96</xdr:row>
      <xdr:rowOff>62027</xdr:rowOff>
    </xdr:to>
    <xdr:sp macro="" textlink="">
      <xdr:nvSpPr>
        <xdr:cNvPr id="232" name="フローチャート: 判断 231"/>
        <xdr:cNvSpPr/>
      </xdr:nvSpPr>
      <xdr:spPr>
        <a:xfrm>
          <a:off x="3746500" y="1641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53154</xdr:rowOff>
    </xdr:from>
    <xdr:ext cx="534377" cy="259045"/>
    <xdr:sp macro="" textlink="">
      <xdr:nvSpPr>
        <xdr:cNvPr id="233" name="テキスト ボックス 232"/>
        <xdr:cNvSpPr txBox="1"/>
      </xdr:nvSpPr>
      <xdr:spPr>
        <a:xfrm>
          <a:off x="3517411" y="1651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60285</xdr:rowOff>
    </xdr:from>
    <xdr:to>
      <xdr:col>15</xdr:col>
      <xdr:colOff>50800</xdr:colOff>
      <xdr:row>95</xdr:row>
      <xdr:rowOff>145552</xdr:rowOff>
    </xdr:to>
    <xdr:cxnSp macro="">
      <xdr:nvCxnSpPr>
        <xdr:cNvPr id="234" name="直線コネクタ 233"/>
        <xdr:cNvCxnSpPr/>
      </xdr:nvCxnSpPr>
      <xdr:spPr>
        <a:xfrm>
          <a:off x="2019300" y="16348035"/>
          <a:ext cx="889000" cy="8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119396</xdr:rowOff>
    </xdr:from>
    <xdr:to>
      <xdr:col>15</xdr:col>
      <xdr:colOff>101600</xdr:colOff>
      <xdr:row>96</xdr:row>
      <xdr:rowOff>49546</xdr:rowOff>
    </xdr:to>
    <xdr:sp macro="" textlink="">
      <xdr:nvSpPr>
        <xdr:cNvPr id="235" name="フローチャート: 判断 234"/>
        <xdr:cNvSpPr/>
      </xdr:nvSpPr>
      <xdr:spPr>
        <a:xfrm>
          <a:off x="2857500" y="1640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40673</xdr:rowOff>
    </xdr:from>
    <xdr:ext cx="534377" cy="259045"/>
    <xdr:sp macro="" textlink="">
      <xdr:nvSpPr>
        <xdr:cNvPr id="236" name="テキスト ボックス 235"/>
        <xdr:cNvSpPr txBox="1"/>
      </xdr:nvSpPr>
      <xdr:spPr>
        <a:xfrm>
          <a:off x="2641111" y="1649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60285</xdr:rowOff>
    </xdr:from>
    <xdr:to>
      <xdr:col>10</xdr:col>
      <xdr:colOff>114300</xdr:colOff>
      <xdr:row>95</xdr:row>
      <xdr:rowOff>115652</xdr:rowOff>
    </xdr:to>
    <xdr:cxnSp macro="">
      <xdr:nvCxnSpPr>
        <xdr:cNvPr id="237" name="直線コネクタ 236"/>
        <xdr:cNvCxnSpPr/>
      </xdr:nvCxnSpPr>
      <xdr:spPr>
        <a:xfrm flipV="1">
          <a:off x="1130300" y="16348035"/>
          <a:ext cx="8890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107691</xdr:rowOff>
    </xdr:from>
    <xdr:to>
      <xdr:col>10</xdr:col>
      <xdr:colOff>165100</xdr:colOff>
      <xdr:row>96</xdr:row>
      <xdr:rowOff>37841</xdr:rowOff>
    </xdr:to>
    <xdr:sp macro="" textlink="">
      <xdr:nvSpPr>
        <xdr:cNvPr id="238" name="フローチャート: 判断 237"/>
        <xdr:cNvSpPr/>
      </xdr:nvSpPr>
      <xdr:spPr>
        <a:xfrm>
          <a:off x="1968500" y="1639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28968</xdr:rowOff>
    </xdr:from>
    <xdr:ext cx="534377" cy="259045"/>
    <xdr:sp macro="" textlink="">
      <xdr:nvSpPr>
        <xdr:cNvPr id="239" name="テキスト ボックス 238"/>
        <xdr:cNvSpPr txBox="1"/>
      </xdr:nvSpPr>
      <xdr:spPr>
        <a:xfrm>
          <a:off x="1752111" y="164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10674</xdr:rowOff>
    </xdr:from>
    <xdr:to>
      <xdr:col>6</xdr:col>
      <xdr:colOff>38100</xdr:colOff>
      <xdr:row>96</xdr:row>
      <xdr:rowOff>112274</xdr:rowOff>
    </xdr:to>
    <xdr:sp macro="" textlink="">
      <xdr:nvSpPr>
        <xdr:cNvPr id="240" name="フローチャート: 判断 239"/>
        <xdr:cNvSpPr/>
      </xdr:nvSpPr>
      <xdr:spPr>
        <a:xfrm>
          <a:off x="1079500" y="164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96</xdr:row>
      <xdr:rowOff>103401</xdr:rowOff>
    </xdr:from>
    <xdr:ext cx="469744" cy="259045"/>
    <xdr:sp macro="" textlink="">
      <xdr:nvSpPr>
        <xdr:cNvPr id="241" name="テキスト ボックス 240"/>
        <xdr:cNvSpPr txBox="1"/>
      </xdr:nvSpPr>
      <xdr:spPr>
        <a:xfrm>
          <a:off x="895428" y="1656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125385</xdr:rowOff>
    </xdr:from>
    <xdr:to>
      <xdr:col>24</xdr:col>
      <xdr:colOff>114300</xdr:colOff>
      <xdr:row>96</xdr:row>
      <xdr:rowOff>55535</xdr:rowOff>
    </xdr:to>
    <xdr:sp macro="" textlink="">
      <xdr:nvSpPr>
        <xdr:cNvPr id="247" name="楕円 246"/>
        <xdr:cNvSpPr/>
      </xdr:nvSpPr>
      <xdr:spPr>
        <a:xfrm>
          <a:off x="4584700" y="1641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148262</xdr:rowOff>
    </xdr:from>
    <xdr:ext cx="534377" cy="259045"/>
    <xdr:sp macro="" textlink="">
      <xdr:nvSpPr>
        <xdr:cNvPr id="248" name="衛生費該当値テキスト"/>
        <xdr:cNvSpPr txBox="1"/>
      </xdr:nvSpPr>
      <xdr:spPr>
        <a:xfrm>
          <a:off x="4686300" y="1626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122321</xdr:rowOff>
    </xdr:from>
    <xdr:to>
      <xdr:col>20</xdr:col>
      <xdr:colOff>38100</xdr:colOff>
      <xdr:row>96</xdr:row>
      <xdr:rowOff>52471</xdr:rowOff>
    </xdr:to>
    <xdr:sp macro="" textlink="">
      <xdr:nvSpPr>
        <xdr:cNvPr id="249" name="楕円 248"/>
        <xdr:cNvSpPr/>
      </xdr:nvSpPr>
      <xdr:spPr>
        <a:xfrm>
          <a:off x="3746500" y="164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68998</xdr:rowOff>
    </xdr:from>
    <xdr:ext cx="534377" cy="259045"/>
    <xdr:sp macro="" textlink="">
      <xdr:nvSpPr>
        <xdr:cNvPr id="250" name="テキスト ボックス 249"/>
        <xdr:cNvSpPr txBox="1"/>
      </xdr:nvSpPr>
      <xdr:spPr>
        <a:xfrm>
          <a:off x="3517411" y="1618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94752</xdr:rowOff>
    </xdr:from>
    <xdr:to>
      <xdr:col>15</xdr:col>
      <xdr:colOff>101600</xdr:colOff>
      <xdr:row>96</xdr:row>
      <xdr:rowOff>24902</xdr:rowOff>
    </xdr:to>
    <xdr:sp macro="" textlink="">
      <xdr:nvSpPr>
        <xdr:cNvPr id="251" name="楕円 250"/>
        <xdr:cNvSpPr/>
      </xdr:nvSpPr>
      <xdr:spPr>
        <a:xfrm>
          <a:off x="2857500" y="1638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41429</xdr:rowOff>
    </xdr:from>
    <xdr:ext cx="534377" cy="259045"/>
    <xdr:sp macro="" textlink="">
      <xdr:nvSpPr>
        <xdr:cNvPr id="252" name="テキスト ボックス 251"/>
        <xdr:cNvSpPr txBox="1"/>
      </xdr:nvSpPr>
      <xdr:spPr>
        <a:xfrm>
          <a:off x="2641111" y="1615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9485</xdr:rowOff>
    </xdr:from>
    <xdr:to>
      <xdr:col>10</xdr:col>
      <xdr:colOff>165100</xdr:colOff>
      <xdr:row>95</xdr:row>
      <xdr:rowOff>111085</xdr:rowOff>
    </xdr:to>
    <xdr:sp macro="" textlink="">
      <xdr:nvSpPr>
        <xdr:cNvPr id="253" name="楕円 252"/>
        <xdr:cNvSpPr/>
      </xdr:nvSpPr>
      <xdr:spPr>
        <a:xfrm>
          <a:off x="1968500" y="162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127612</xdr:rowOff>
    </xdr:from>
    <xdr:ext cx="534377" cy="259045"/>
    <xdr:sp macro="" textlink="">
      <xdr:nvSpPr>
        <xdr:cNvPr id="254" name="テキスト ボックス 253"/>
        <xdr:cNvSpPr txBox="1"/>
      </xdr:nvSpPr>
      <xdr:spPr>
        <a:xfrm>
          <a:off x="1752111" y="1607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64852</xdr:rowOff>
    </xdr:from>
    <xdr:to>
      <xdr:col>6</xdr:col>
      <xdr:colOff>38100</xdr:colOff>
      <xdr:row>95</xdr:row>
      <xdr:rowOff>166452</xdr:rowOff>
    </xdr:to>
    <xdr:sp macro="" textlink="">
      <xdr:nvSpPr>
        <xdr:cNvPr id="255" name="楕円 254"/>
        <xdr:cNvSpPr/>
      </xdr:nvSpPr>
      <xdr:spPr>
        <a:xfrm>
          <a:off x="1079500" y="163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11529</xdr:rowOff>
    </xdr:from>
    <xdr:ext cx="534377" cy="259045"/>
    <xdr:sp macro="" textlink="">
      <xdr:nvSpPr>
        <xdr:cNvPr id="256" name="テキスト ボックス 255"/>
        <xdr:cNvSpPr txBox="1"/>
      </xdr:nvSpPr>
      <xdr:spPr>
        <a:xfrm>
          <a:off x="863111" y="161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8" name="正方形/長方形 257"/>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9" name="正方形/長方形 258"/>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0" name="正方形/長方形 259"/>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1" name="正方形/長方形 260"/>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6" name="テキスト ボックス 26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8" name="テキスト ボックス 26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0" name="テキスト ボックス 26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2" name="テキスト ボックス 27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4" name="テキスト ボックス 27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69215</xdr:rowOff>
    </xdr:from>
    <xdr:to>
      <xdr:col>54</xdr:col>
      <xdr:colOff>189865</xdr:colOff>
      <xdr:row>38</xdr:row>
      <xdr:rowOff>48641</xdr:rowOff>
    </xdr:to>
    <xdr:cxnSp macro="">
      <xdr:nvCxnSpPr>
        <xdr:cNvPr id="278" name="直線コネクタ 277"/>
        <xdr:cNvCxnSpPr/>
      </xdr:nvCxnSpPr>
      <xdr:spPr>
        <a:xfrm flipV="1">
          <a:off x="10475595" y="5898515"/>
          <a:ext cx="1270" cy="665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52468</xdr:rowOff>
    </xdr:from>
    <xdr:ext cx="378565" cy="259045"/>
    <xdr:sp macro="" textlink="">
      <xdr:nvSpPr>
        <xdr:cNvPr id="279" name="労働費最小値テキスト"/>
        <xdr:cNvSpPr txBox="1"/>
      </xdr:nvSpPr>
      <xdr:spPr>
        <a:xfrm>
          <a:off x="10528300" y="65675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48641</xdr:rowOff>
    </xdr:from>
    <xdr:to>
      <xdr:col>55</xdr:col>
      <xdr:colOff>88900</xdr:colOff>
      <xdr:row>38</xdr:row>
      <xdr:rowOff>48641</xdr:rowOff>
    </xdr:to>
    <xdr:cxnSp macro="">
      <xdr:nvCxnSpPr>
        <xdr:cNvPr id="280" name="直線コネクタ 279"/>
        <xdr:cNvCxnSpPr/>
      </xdr:nvCxnSpPr>
      <xdr:spPr>
        <a:xfrm>
          <a:off x="10388600" y="656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15892</xdr:rowOff>
    </xdr:from>
    <xdr:ext cx="469744" cy="259045"/>
    <xdr:sp macro="" textlink="">
      <xdr:nvSpPr>
        <xdr:cNvPr id="281" name="労働費最大値テキスト"/>
        <xdr:cNvSpPr txBox="1"/>
      </xdr:nvSpPr>
      <xdr:spPr>
        <a:xfrm>
          <a:off x="10528300" y="56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69215</xdr:rowOff>
    </xdr:from>
    <xdr:to>
      <xdr:col>55</xdr:col>
      <xdr:colOff>88900</xdr:colOff>
      <xdr:row>34</xdr:row>
      <xdr:rowOff>69215</xdr:rowOff>
    </xdr:to>
    <xdr:cxnSp macro="">
      <xdr:nvCxnSpPr>
        <xdr:cNvPr id="282" name="直線コネクタ 281"/>
        <xdr:cNvCxnSpPr/>
      </xdr:nvCxnSpPr>
      <xdr:spPr>
        <a:xfrm>
          <a:off x="10388600" y="589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11684</xdr:rowOff>
    </xdr:from>
    <xdr:to>
      <xdr:col>55</xdr:col>
      <xdr:colOff>0</xdr:colOff>
      <xdr:row>37</xdr:row>
      <xdr:rowOff>76835</xdr:rowOff>
    </xdr:to>
    <xdr:cxnSp macro="">
      <xdr:nvCxnSpPr>
        <xdr:cNvPr id="283" name="直線コネクタ 282"/>
        <xdr:cNvCxnSpPr/>
      </xdr:nvCxnSpPr>
      <xdr:spPr>
        <a:xfrm flipV="1">
          <a:off x="9639300" y="6355334"/>
          <a:ext cx="8382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138574</xdr:rowOff>
    </xdr:from>
    <xdr:ext cx="378565" cy="259045"/>
    <xdr:sp macro="" textlink="">
      <xdr:nvSpPr>
        <xdr:cNvPr id="284" name="労働費平均値テキスト"/>
        <xdr:cNvSpPr txBox="1"/>
      </xdr:nvSpPr>
      <xdr:spPr>
        <a:xfrm>
          <a:off x="10528300" y="63107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160147</xdr:rowOff>
    </xdr:from>
    <xdr:to>
      <xdr:col>55</xdr:col>
      <xdr:colOff>50800</xdr:colOff>
      <xdr:row>37</xdr:row>
      <xdr:rowOff>90297</xdr:rowOff>
    </xdr:to>
    <xdr:sp macro="" textlink="">
      <xdr:nvSpPr>
        <xdr:cNvPr id="285" name="フローチャート: 判断 284"/>
        <xdr:cNvSpPr/>
      </xdr:nvSpPr>
      <xdr:spPr>
        <a:xfrm>
          <a:off x="10426700" y="6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106553</xdr:rowOff>
    </xdr:from>
    <xdr:to>
      <xdr:col>50</xdr:col>
      <xdr:colOff>114300</xdr:colOff>
      <xdr:row>37</xdr:row>
      <xdr:rowOff>76835</xdr:rowOff>
    </xdr:to>
    <xdr:cxnSp macro="">
      <xdr:nvCxnSpPr>
        <xdr:cNvPr id="286" name="直線コネクタ 285"/>
        <xdr:cNvCxnSpPr/>
      </xdr:nvCxnSpPr>
      <xdr:spPr>
        <a:xfrm>
          <a:off x="8750300" y="6278753"/>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127762</xdr:rowOff>
    </xdr:from>
    <xdr:to>
      <xdr:col>50</xdr:col>
      <xdr:colOff>165100</xdr:colOff>
      <xdr:row>37</xdr:row>
      <xdr:rowOff>57912</xdr:rowOff>
    </xdr:to>
    <xdr:sp macro="" textlink="">
      <xdr:nvSpPr>
        <xdr:cNvPr id="287" name="フローチャート: 判断 286"/>
        <xdr:cNvSpPr/>
      </xdr:nvSpPr>
      <xdr:spPr>
        <a:xfrm>
          <a:off x="9588500" y="62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35</xdr:row>
      <xdr:rowOff>74439</xdr:rowOff>
    </xdr:from>
    <xdr:ext cx="378565" cy="259045"/>
    <xdr:sp macro="" textlink="">
      <xdr:nvSpPr>
        <xdr:cNvPr id="288" name="テキスト ボックス 287"/>
        <xdr:cNvSpPr txBox="1"/>
      </xdr:nvSpPr>
      <xdr:spPr>
        <a:xfrm>
          <a:off x="9437317" y="6075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92837</xdr:rowOff>
    </xdr:from>
    <xdr:to>
      <xdr:col>45</xdr:col>
      <xdr:colOff>177800</xdr:colOff>
      <xdr:row>36</xdr:row>
      <xdr:rowOff>106553</xdr:rowOff>
    </xdr:to>
    <xdr:cxnSp macro="">
      <xdr:nvCxnSpPr>
        <xdr:cNvPr id="289" name="直線コネクタ 288"/>
        <xdr:cNvCxnSpPr/>
      </xdr:nvCxnSpPr>
      <xdr:spPr>
        <a:xfrm>
          <a:off x="7861300" y="5579237"/>
          <a:ext cx="889000" cy="69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54991</xdr:rowOff>
    </xdr:from>
    <xdr:to>
      <xdr:col>46</xdr:col>
      <xdr:colOff>38100</xdr:colOff>
      <xdr:row>36</xdr:row>
      <xdr:rowOff>156591</xdr:rowOff>
    </xdr:to>
    <xdr:sp macro="" textlink="">
      <xdr:nvSpPr>
        <xdr:cNvPr id="290" name="フローチャート: 判断 289"/>
        <xdr:cNvSpPr/>
      </xdr:nvSpPr>
      <xdr:spPr>
        <a:xfrm>
          <a:off x="8699500" y="62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1668</xdr:rowOff>
    </xdr:from>
    <xdr:ext cx="469744" cy="259045"/>
    <xdr:sp macro="" textlink="">
      <xdr:nvSpPr>
        <xdr:cNvPr id="291" name="テキスト ボックス 290"/>
        <xdr:cNvSpPr txBox="1"/>
      </xdr:nvSpPr>
      <xdr:spPr>
        <a:xfrm>
          <a:off x="85154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150368</xdr:rowOff>
    </xdr:from>
    <xdr:to>
      <xdr:col>41</xdr:col>
      <xdr:colOff>50800</xdr:colOff>
      <xdr:row>32</xdr:row>
      <xdr:rowOff>92837</xdr:rowOff>
    </xdr:to>
    <xdr:cxnSp macro="">
      <xdr:nvCxnSpPr>
        <xdr:cNvPr id="292" name="直線コネクタ 291"/>
        <xdr:cNvCxnSpPr/>
      </xdr:nvCxnSpPr>
      <xdr:spPr>
        <a:xfrm>
          <a:off x="6972300" y="5465318"/>
          <a:ext cx="889000" cy="11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57658</xdr:rowOff>
    </xdr:from>
    <xdr:to>
      <xdr:col>41</xdr:col>
      <xdr:colOff>101600</xdr:colOff>
      <xdr:row>34</xdr:row>
      <xdr:rowOff>159258</xdr:rowOff>
    </xdr:to>
    <xdr:sp macro="" textlink="">
      <xdr:nvSpPr>
        <xdr:cNvPr id="293" name="フローチャート: 判断 292"/>
        <xdr:cNvSpPr/>
      </xdr:nvSpPr>
      <xdr:spPr>
        <a:xfrm>
          <a:off x="7810500" y="588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150385</xdr:rowOff>
    </xdr:from>
    <xdr:ext cx="469744" cy="259045"/>
    <xdr:sp macro="" textlink="">
      <xdr:nvSpPr>
        <xdr:cNvPr id="294" name="テキスト ボックス 293"/>
        <xdr:cNvSpPr txBox="1"/>
      </xdr:nvSpPr>
      <xdr:spPr>
        <a:xfrm>
          <a:off x="7626428" y="597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51562</xdr:rowOff>
    </xdr:from>
    <xdr:to>
      <xdr:col>36</xdr:col>
      <xdr:colOff>165100</xdr:colOff>
      <xdr:row>34</xdr:row>
      <xdr:rowOff>153162</xdr:rowOff>
    </xdr:to>
    <xdr:sp macro="" textlink="">
      <xdr:nvSpPr>
        <xdr:cNvPr id="295" name="フローチャート: 判断 294"/>
        <xdr:cNvSpPr/>
      </xdr:nvSpPr>
      <xdr:spPr>
        <a:xfrm>
          <a:off x="6921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144289</xdr:rowOff>
    </xdr:from>
    <xdr:ext cx="469744" cy="259045"/>
    <xdr:sp macro="" textlink="">
      <xdr:nvSpPr>
        <xdr:cNvPr id="296" name="テキスト ボックス 295"/>
        <xdr:cNvSpPr txBox="1"/>
      </xdr:nvSpPr>
      <xdr:spPr>
        <a:xfrm>
          <a:off x="6737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132334</xdr:rowOff>
    </xdr:from>
    <xdr:to>
      <xdr:col>55</xdr:col>
      <xdr:colOff>50800</xdr:colOff>
      <xdr:row>37</xdr:row>
      <xdr:rowOff>62484</xdr:rowOff>
    </xdr:to>
    <xdr:sp macro="" textlink="">
      <xdr:nvSpPr>
        <xdr:cNvPr id="302" name="楕円 301"/>
        <xdr:cNvSpPr/>
      </xdr:nvSpPr>
      <xdr:spPr>
        <a:xfrm>
          <a:off x="104267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155211</xdr:rowOff>
    </xdr:from>
    <xdr:ext cx="378565" cy="259045"/>
    <xdr:sp macro="" textlink="">
      <xdr:nvSpPr>
        <xdr:cNvPr id="303" name="労働費該当値テキスト"/>
        <xdr:cNvSpPr txBox="1"/>
      </xdr:nvSpPr>
      <xdr:spPr>
        <a:xfrm>
          <a:off x="10528300" y="6155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26035</xdr:rowOff>
    </xdr:from>
    <xdr:to>
      <xdr:col>50</xdr:col>
      <xdr:colOff>165100</xdr:colOff>
      <xdr:row>37</xdr:row>
      <xdr:rowOff>127635</xdr:rowOff>
    </xdr:to>
    <xdr:sp macro="" textlink="">
      <xdr:nvSpPr>
        <xdr:cNvPr id="304" name="楕円 303"/>
        <xdr:cNvSpPr/>
      </xdr:nvSpPr>
      <xdr:spPr>
        <a:xfrm>
          <a:off x="9588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102817</xdr:colOff>
      <xdr:row>37</xdr:row>
      <xdr:rowOff>118762</xdr:rowOff>
    </xdr:from>
    <xdr:ext cx="378565" cy="259045"/>
    <xdr:sp macro="" textlink="">
      <xdr:nvSpPr>
        <xdr:cNvPr id="305" name="テキスト ボックス 304"/>
        <xdr:cNvSpPr txBox="1"/>
      </xdr:nvSpPr>
      <xdr:spPr>
        <a:xfrm>
          <a:off x="9437317" y="6462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55753</xdr:rowOff>
    </xdr:from>
    <xdr:to>
      <xdr:col>46</xdr:col>
      <xdr:colOff>38100</xdr:colOff>
      <xdr:row>36</xdr:row>
      <xdr:rowOff>157353</xdr:rowOff>
    </xdr:to>
    <xdr:sp macro="" textlink="">
      <xdr:nvSpPr>
        <xdr:cNvPr id="306" name="楕円 305"/>
        <xdr:cNvSpPr/>
      </xdr:nvSpPr>
      <xdr:spPr>
        <a:xfrm>
          <a:off x="8699500" y="622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148480</xdr:rowOff>
    </xdr:from>
    <xdr:ext cx="469744" cy="259045"/>
    <xdr:sp macro="" textlink="">
      <xdr:nvSpPr>
        <xdr:cNvPr id="307" name="テキスト ボックス 306"/>
        <xdr:cNvSpPr txBox="1"/>
      </xdr:nvSpPr>
      <xdr:spPr>
        <a:xfrm>
          <a:off x="8515428" y="632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42037</xdr:rowOff>
    </xdr:from>
    <xdr:to>
      <xdr:col>41</xdr:col>
      <xdr:colOff>101600</xdr:colOff>
      <xdr:row>32</xdr:row>
      <xdr:rowOff>143637</xdr:rowOff>
    </xdr:to>
    <xdr:sp macro="" textlink="">
      <xdr:nvSpPr>
        <xdr:cNvPr id="308" name="楕円 307"/>
        <xdr:cNvSpPr/>
      </xdr:nvSpPr>
      <xdr:spPr>
        <a:xfrm>
          <a:off x="7810500" y="55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160164</xdr:rowOff>
    </xdr:from>
    <xdr:ext cx="469744" cy="259045"/>
    <xdr:sp macro="" textlink="">
      <xdr:nvSpPr>
        <xdr:cNvPr id="309" name="テキスト ボックス 308"/>
        <xdr:cNvSpPr txBox="1"/>
      </xdr:nvSpPr>
      <xdr:spPr>
        <a:xfrm>
          <a:off x="7626428" y="53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99568</xdr:rowOff>
    </xdr:from>
    <xdr:to>
      <xdr:col>36</xdr:col>
      <xdr:colOff>165100</xdr:colOff>
      <xdr:row>32</xdr:row>
      <xdr:rowOff>29718</xdr:rowOff>
    </xdr:to>
    <xdr:sp macro="" textlink="">
      <xdr:nvSpPr>
        <xdr:cNvPr id="310" name="楕円 309"/>
        <xdr:cNvSpPr/>
      </xdr:nvSpPr>
      <xdr:spPr>
        <a:xfrm>
          <a:off x="6921500" y="541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46245</xdr:rowOff>
    </xdr:from>
    <xdr:ext cx="469744" cy="259045"/>
    <xdr:sp macro="" textlink="">
      <xdr:nvSpPr>
        <xdr:cNvPr id="311" name="テキスト ボックス 310"/>
        <xdr:cNvSpPr txBox="1"/>
      </xdr:nvSpPr>
      <xdr:spPr>
        <a:xfrm>
          <a:off x="6737428" y="51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0" name="直線コネクタ 31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1" name="テキスト ボックス 32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2" name="直線コネクタ 32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3" name="テキスト ボックス 322"/>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4" name="直線コネクタ 32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5" name="テキスト ボックス 324"/>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6" name="直線コネクタ 32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7" name="テキスト ボックス 326"/>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35504</xdr:rowOff>
    </xdr:from>
    <xdr:to>
      <xdr:col>54</xdr:col>
      <xdr:colOff>189865</xdr:colOff>
      <xdr:row>58</xdr:row>
      <xdr:rowOff>107170</xdr:rowOff>
    </xdr:to>
    <xdr:cxnSp macro="">
      <xdr:nvCxnSpPr>
        <xdr:cNvPr id="331" name="直線コネクタ 330"/>
        <xdr:cNvCxnSpPr/>
      </xdr:nvCxnSpPr>
      <xdr:spPr>
        <a:xfrm flipV="1">
          <a:off x="10475595" y="8608004"/>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110997</xdr:rowOff>
    </xdr:from>
    <xdr:ext cx="469744" cy="259045"/>
    <xdr:sp macro="" textlink="">
      <xdr:nvSpPr>
        <xdr:cNvPr id="332" name="農林水産業費最小値テキスト"/>
        <xdr:cNvSpPr txBox="1"/>
      </xdr:nvSpPr>
      <xdr:spPr>
        <a:xfrm>
          <a:off x="10528300" y="1005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107170</xdr:rowOff>
    </xdr:from>
    <xdr:to>
      <xdr:col>55</xdr:col>
      <xdr:colOff>88900</xdr:colOff>
      <xdr:row>58</xdr:row>
      <xdr:rowOff>107170</xdr:rowOff>
    </xdr:to>
    <xdr:cxnSp macro="">
      <xdr:nvCxnSpPr>
        <xdr:cNvPr id="333" name="直線コネクタ 332"/>
        <xdr:cNvCxnSpPr/>
      </xdr:nvCxnSpPr>
      <xdr:spPr>
        <a:xfrm>
          <a:off x="10388600" y="1005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153631</xdr:rowOff>
    </xdr:from>
    <xdr:ext cx="534377" cy="259045"/>
    <xdr:sp macro="" textlink="">
      <xdr:nvSpPr>
        <xdr:cNvPr id="334" name="農林水産業費最大値テキスト"/>
        <xdr:cNvSpPr txBox="1"/>
      </xdr:nvSpPr>
      <xdr:spPr>
        <a:xfrm>
          <a:off x="10528300" y="838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35504</xdr:rowOff>
    </xdr:from>
    <xdr:to>
      <xdr:col>55</xdr:col>
      <xdr:colOff>88900</xdr:colOff>
      <xdr:row>50</xdr:row>
      <xdr:rowOff>35504</xdr:rowOff>
    </xdr:to>
    <xdr:cxnSp macro="">
      <xdr:nvCxnSpPr>
        <xdr:cNvPr id="335" name="直線コネクタ 334"/>
        <xdr:cNvCxnSpPr/>
      </xdr:nvCxnSpPr>
      <xdr:spPr>
        <a:xfrm>
          <a:off x="10388600" y="860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155999</xdr:rowOff>
    </xdr:from>
    <xdr:to>
      <xdr:col>55</xdr:col>
      <xdr:colOff>0</xdr:colOff>
      <xdr:row>56</xdr:row>
      <xdr:rowOff>161280</xdr:rowOff>
    </xdr:to>
    <xdr:cxnSp macro="">
      <xdr:nvCxnSpPr>
        <xdr:cNvPr id="336" name="直線コネクタ 335"/>
        <xdr:cNvCxnSpPr/>
      </xdr:nvCxnSpPr>
      <xdr:spPr>
        <a:xfrm flipV="1">
          <a:off x="9639300" y="9757199"/>
          <a:ext cx="8382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130146</xdr:rowOff>
    </xdr:from>
    <xdr:ext cx="534377" cy="259045"/>
    <xdr:sp macro="" textlink="">
      <xdr:nvSpPr>
        <xdr:cNvPr id="337" name="農林水産業費平均値テキスト"/>
        <xdr:cNvSpPr txBox="1"/>
      </xdr:nvSpPr>
      <xdr:spPr>
        <a:xfrm>
          <a:off x="10528300" y="9731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151719</xdr:rowOff>
    </xdr:from>
    <xdr:to>
      <xdr:col>55</xdr:col>
      <xdr:colOff>50800</xdr:colOff>
      <xdr:row>57</xdr:row>
      <xdr:rowOff>81869</xdr:rowOff>
    </xdr:to>
    <xdr:sp macro="" textlink="">
      <xdr:nvSpPr>
        <xdr:cNvPr id="338" name="フローチャート: 判断 337"/>
        <xdr:cNvSpPr/>
      </xdr:nvSpPr>
      <xdr:spPr>
        <a:xfrm>
          <a:off x="10426700" y="975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105616</xdr:rowOff>
    </xdr:from>
    <xdr:to>
      <xdr:col>50</xdr:col>
      <xdr:colOff>114300</xdr:colOff>
      <xdr:row>56</xdr:row>
      <xdr:rowOff>161280</xdr:rowOff>
    </xdr:to>
    <xdr:cxnSp macro="">
      <xdr:nvCxnSpPr>
        <xdr:cNvPr id="339" name="直線コネクタ 338"/>
        <xdr:cNvCxnSpPr/>
      </xdr:nvCxnSpPr>
      <xdr:spPr>
        <a:xfrm>
          <a:off x="8750300" y="9706816"/>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154143</xdr:rowOff>
    </xdr:from>
    <xdr:to>
      <xdr:col>50</xdr:col>
      <xdr:colOff>165100</xdr:colOff>
      <xdr:row>57</xdr:row>
      <xdr:rowOff>84293</xdr:rowOff>
    </xdr:to>
    <xdr:sp macro="" textlink="">
      <xdr:nvSpPr>
        <xdr:cNvPr id="340" name="フローチャート: 判断 339"/>
        <xdr:cNvSpPr/>
      </xdr:nvSpPr>
      <xdr:spPr>
        <a:xfrm>
          <a:off x="95885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75420</xdr:rowOff>
    </xdr:from>
    <xdr:ext cx="534377" cy="259045"/>
    <xdr:sp macro="" textlink="">
      <xdr:nvSpPr>
        <xdr:cNvPr id="341" name="テキスト ボックス 340"/>
        <xdr:cNvSpPr txBox="1"/>
      </xdr:nvSpPr>
      <xdr:spPr>
        <a:xfrm>
          <a:off x="9359411" y="984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104198</xdr:rowOff>
    </xdr:from>
    <xdr:to>
      <xdr:col>45</xdr:col>
      <xdr:colOff>177800</xdr:colOff>
      <xdr:row>56</xdr:row>
      <xdr:rowOff>105616</xdr:rowOff>
    </xdr:to>
    <xdr:cxnSp macro="">
      <xdr:nvCxnSpPr>
        <xdr:cNvPr id="342" name="直線コネクタ 341"/>
        <xdr:cNvCxnSpPr/>
      </xdr:nvCxnSpPr>
      <xdr:spPr>
        <a:xfrm>
          <a:off x="7861300" y="9705398"/>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167058</xdr:rowOff>
    </xdr:from>
    <xdr:to>
      <xdr:col>46</xdr:col>
      <xdr:colOff>38100</xdr:colOff>
      <xdr:row>57</xdr:row>
      <xdr:rowOff>97208</xdr:rowOff>
    </xdr:to>
    <xdr:sp macro="" textlink="">
      <xdr:nvSpPr>
        <xdr:cNvPr id="343" name="フローチャート: 判断 342"/>
        <xdr:cNvSpPr/>
      </xdr:nvSpPr>
      <xdr:spPr>
        <a:xfrm>
          <a:off x="8699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88335</xdr:rowOff>
    </xdr:from>
    <xdr:ext cx="534377" cy="259045"/>
    <xdr:sp macro="" textlink="">
      <xdr:nvSpPr>
        <xdr:cNvPr id="344" name="テキスト ボックス 343"/>
        <xdr:cNvSpPr txBox="1"/>
      </xdr:nvSpPr>
      <xdr:spPr>
        <a:xfrm>
          <a:off x="84831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77224</xdr:rowOff>
    </xdr:from>
    <xdr:to>
      <xdr:col>41</xdr:col>
      <xdr:colOff>50800</xdr:colOff>
      <xdr:row>56</xdr:row>
      <xdr:rowOff>104198</xdr:rowOff>
    </xdr:to>
    <xdr:cxnSp macro="">
      <xdr:nvCxnSpPr>
        <xdr:cNvPr id="345" name="直線コネクタ 344"/>
        <xdr:cNvCxnSpPr/>
      </xdr:nvCxnSpPr>
      <xdr:spPr>
        <a:xfrm>
          <a:off x="6972300" y="9678424"/>
          <a:ext cx="889000" cy="2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156794</xdr:rowOff>
    </xdr:from>
    <xdr:to>
      <xdr:col>41</xdr:col>
      <xdr:colOff>101600</xdr:colOff>
      <xdr:row>57</xdr:row>
      <xdr:rowOff>86944</xdr:rowOff>
    </xdr:to>
    <xdr:sp macro="" textlink="">
      <xdr:nvSpPr>
        <xdr:cNvPr id="346" name="フローチャート: 判断 345"/>
        <xdr:cNvSpPr/>
      </xdr:nvSpPr>
      <xdr:spPr>
        <a:xfrm>
          <a:off x="7810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78071</xdr:rowOff>
    </xdr:from>
    <xdr:ext cx="534377" cy="259045"/>
    <xdr:sp macro="" textlink="">
      <xdr:nvSpPr>
        <xdr:cNvPr id="347" name="テキスト ボックス 346"/>
        <xdr:cNvSpPr txBox="1"/>
      </xdr:nvSpPr>
      <xdr:spPr>
        <a:xfrm>
          <a:off x="7594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17988</xdr:rowOff>
    </xdr:from>
    <xdr:to>
      <xdr:col>36</xdr:col>
      <xdr:colOff>165100</xdr:colOff>
      <xdr:row>57</xdr:row>
      <xdr:rowOff>119588</xdr:rowOff>
    </xdr:to>
    <xdr:sp macro="" textlink="">
      <xdr:nvSpPr>
        <xdr:cNvPr id="348" name="フローチャート: 判断 347"/>
        <xdr:cNvSpPr/>
      </xdr:nvSpPr>
      <xdr:spPr>
        <a:xfrm>
          <a:off x="6921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110715</xdr:rowOff>
    </xdr:from>
    <xdr:ext cx="534377" cy="259045"/>
    <xdr:sp macro="" textlink="">
      <xdr:nvSpPr>
        <xdr:cNvPr id="349" name="テキスト ボックス 348"/>
        <xdr:cNvSpPr txBox="1"/>
      </xdr:nvSpPr>
      <xdr:spPr>
        <a:xfrm>
          <a:off x="6705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105199</xdr:rowOff>
    </xdr:from>
    <xdr:to>
      <xdr:col>55</xdr:col>
      <xdr:colOff>50800</xdr:colOff>
      <xdr:row>57</xdr:row>
      <xdr:rowOff>35349</xdr:rowOff>
    </xdr:to>
    <xdr:sp macro="" textlink="">
      <xdr:nvSpPr>
        <xdr:cNvPr id="355" name="楕円 354"/>
        <xdr:cNvSpPr/>
      </xdr:nvSpPr>
      <xdr:spPr>
        <a:xfrm>
          <a:off x="10426700" y="970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128076</xdr:rowOff>
    </xdr:from>
    <xdr:ext cx="534377" cy="259045"/>
    <xdr:sp macro="" textlink="">
      <xdr:nvSpPr>
        <xdr:cNvPr id="356" name="農林水産業費該当値テキスト"/>
        <xdr:cNvSpPr txBox="1"/>
      </xdr:nvSpPr>
      <xdr:spPr>
        <a:xfrm>
          <a:off x="10528300" y="95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110480</xdr:rowOff>
    </xdr:from>
    <xdr:to>
      <xdr:col>50</xdr:col>
      <xdr:colOff>165100</xdr:colOff>
      <xdr:row>57</xdr:row>
      <xdr:rowOff>40630</xdr:rowOff>
    </xdr:to>
    <xdr:sp macro="" textlink="">
      <xdr:nvSpPr>
        <xdr:cNvPr id="357" name="楕円 356"/>
        <xdr:cNvSpPr/>
      </xdr:nvSpPr>
      <xdr:spPr>
        <a:xfrm>
          <a:off x="9588500" y="97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57157</xdr:rowOff>
    </xdr:from>
    <xdr:ext cx="534377" cy="259045"/>
    <xdr:sp macro="" textlink="">
      <xdr:nvSpPr>
        <xdr:cNvPr id="358" name="テキスト ボックス 357"/>
        <xdr:cNvSpPr txBox="1"/>
      </xdr:nvSpPr>
      <xdr:spPr>
        <a:xfrm>
          <a:off x="9359411" y="94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54816</xdr:rowOff>
    </xdr:from>
    <xdr:to>
      <xdr:col>46</xdr:col>
      <xdr:colOff>38100</xdr:colOff>
      <xdr:row>56</xdr:row>
      <xdr:rowOff>156416</xdr:rowOff>
    </xdr:to>
    <xdr:sp macro="" textlink="">
      <xdr:nvSpPr>
        <xdr:cNvPr id="359" name="楕円 358"/>
        <xdr:cNvSpPr/>
      </xdr:nvSpPr>
      <xdr:spPr>
        <a:xfrm>
          <a:off x="8699500" y="965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1493</xdr:rowOff>
    </xdr:from>
    <xdr:ext cx="534377" cy="259045"/>
    <xdr:sp macro="" textlink="">
      <xdr:nvSpPr>
        <xdr:cNvPr id="360" name="テキスト ボックス 359"/>
        <xdr:cNvSpPr txBox="1"/>
      </xdr:nvSpPr>
      <xdr:spPr>
        <a:xfrm>
          <a:off x="8483111" y="943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53398</xdr:rowOff>
    </xdr:from>
    <xdr:to>
      <xdr:col>41</xdr:col>
      <xdr:colOff>101600</xdr:colOff>
      <xdr:row>56</xdr:row>
      <xdr:rowOff>154998</xdr:rowOff>
    </xdr:to>
    <xdr:sp macro="" textlink="">
      <xdr:nvSpPr>
        <xdr:cNvPr id="361" name="楕円 360"/>
        <xdr:cNvSpPr/>
      </xdr:nvSpPr>
      <xdr:spPr>
        <a:xfrm>
          <a:off x="7810500" y="965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xdr:rowOff>
    </xdr:from>
    <xdr:ext cx="534377" cy="259045"/>
    <xdr:sp macro="" textlink="">
      <xdr:nvSpPr>
        <xdr:cNvPr id="362" name="テキスト ボックス 361"/>
        <xdr:cNvSpPr txBox="1"/>
      </xdr:nvSpPr>
      <xdr:spPr>
        <a:xfrm>
          <a:off x="7594111" y="94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26424</xdr:rowOff>
    </xdr:from>
    <xdr:to>
      <xdr:col>36</xdr:col>
      <xdr:colOff>165100</xdr:colOff>
      <xdr:row>56</xdr:row>
      <xdr:rowOff>128024</xdr:rowOff>
    </xdr:to>
    <xdr:sp macro="" textlink="">
      <xdr:nvSpPr>
        <xdr:cNvPr id="363" name="楕円 362"/>
        <xdr:cNvSpPr/>
      </xdr:nvSpPr>
      <xdr:spPr>
        <a:xfrm>
          <a:off x="6921500" y="9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144551</xdr:rowOff>
    </xdr:from>
    <xdr:ext cx="534377" cy="259045"/>
    <xdr:sp macro="" textlink="">
      <xdr:nvSpPr>
        <xdr:cNvPr id="364" name="テキスト ボックス 363"/>
        <xdr:cNvSpPr txBox="1"/>
      </xdr:nvSpPr>
      <xdr:spPr>
        <a:xfrm>
          <a:off x="6705111" y="940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3" name="直線コネクタ 37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4" name="テキスト ボックス 37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5" name="直線コネクタ 37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6" name="テキスト ボックス 37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7" name="直線コネクタ 37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8" name="テキスト ボックス 37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79" name="直線コネクタ 37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0" name="テキスト ボックス 37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1" name="直線コネクタ 38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2" name="テキスト ボックス 38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109113</xdr:rowOff>
    </xdr:from>
    <xdr:to>
      <xdr:col>54</xdr:col>
      <xdr:colOff>189865</xdr:colOff>
      <xdr:row>78</xdr:row>
      <xdr:rowOff>94712</xdr:rowOff>
    </xdr:to>
    <xdr:cxnSp macro="">
      <xdr:nvCxnSpPr>
        <xdr:cNvPr id="384" name="直線コネクタ 383"/>
        <xdr:cNvCxnSpPr/>
      </xdr:nvCxnSpPr>
      <xdr:spPr>
        <a:xfrm flipV="1">
          <a:off x="10475595" y="12282063"/>
          <a:ext cx="1270" cy="118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98539</xdr:rowOff>
    </xdr:from>
    <xdr:ext cx="469744" cy="259045"/>
    <xdr:sp macro="" textlink="">
      <xdr:nvSpPr>
        <xdr:cNvPr id="385" name="商工費最小値テキスト"/>
        <xdr:cNvSpPr txBox="1"/>
      </xdr:nvSpPr>
      <xdr:spPr>
        <a:xfrm>
          <a:off x="10528300" y="134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94712</xdr:rowOff>
    </xdr:from>
    <xdr:to>
      <xdr:col>55</xdr:col>
      <xdr:colOff>88900</xdr:colOff>
      <xdr:row>78</xdr:row>
      <xdr:rowOff>94712</xdr:rowOff>
    </xdr:to>
    <xdr:cxnSp macro="">
      <xdr:nvCxnSpPr>
        <xdr:cNvPr id="386" name="直線コネクタ 385"/>
        <xdr:cNvCxnSpPr/>
      </xdr:nvCxnSpPr>
      <xdr:spPr>
        <a:xfrm>
          <a:off x="10388600" y="134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55790</xdr:rowOff>
    </xdr:from>
    <xdr:ext cx="534377" cy="259045"/>
    <xdr:sp macro="" textlink="">
      <xdr:nvSpPr>
        <xdr:cNvPr id="387" name="商工費最大値テキスト"/>
        <xdr:cNvSpPr txBox="1"/>
      </xdr:nvSpPr>
      <xdr:spPr>
        <a:xfrm>
          <a:off x="10528300" y="1205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109113</xdr:rowOff>
    </xdr:from>
    <xdr:to>
      <xdr:col>55</xdr:col>
      <xdr:colOff>88900</xdr:colOff>
      <xdr:row>71</xdr:row>
      <xdr:rowOff>109113</xdr:rowOff>
    </xdr:to>
    <xdr:cxnSp macro="">
      <xdr:nvCxnSpPr>
        <xdr:cNvPr id="388" name="直線コネクタ 387"/>
        <xdr:cNvCxnSpPr/>
      </xdr:nvCxnSpPr>
      <xdr:spPr>
        <a:xfrm>
          <a:off x="10388600" y="122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83921</xdr:rowOff>
    </xdr:from>
    <xdr:to>
      <xdr:col>55</xdr:col>
      <xdr:colOff>0</xdr:colOff>
      <xdr:row>75</xdr:row>
      <xdr:rowOff>131745</xdr:rowOff>
    </xdr:to>
    <xdr:cxnSp macro="">
      <xdr:nvCxnSpPr>
        <xdr:cNvPr id="389" name="直線コネクタ 388"/>
        <xdr:cNvCxnSpPr/>
      </xdr:nvCxnSpPr>
      <xdr:spPr>
        <a:xfrm>
          <a:off x="9639300" y="12942671"/>
          <a:ext cx="838200" cy="4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119059</xdr:rowOff>
    </xdr:from>
    <xdr:ext cx="534377" cy="259045"/>
    <xdr:sp macro="" textlink="">
      <xdr:nvSpPr>
        <xdr:cNvPr id="390" name="商工費平均値テキスト"/>
        <xdr:cNvSpPr txBox="1"/>
      </xdr:nvSpPr>
      <xdr:spPr>
        <a:xfrm>
          <a:off x="10528300" y="12977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140633</xdr:rowOff>
    </xdr:from>
    <xdr:to>
      <xdr:col>55</xdr:col>
      <xdr:colOff>50800</xdr:colOff>
      <xdr:row>76</xdr:row>
      <xdr:rowOff>70783</xdr:rowOff>
    </xdr:to>
    <xdr:sp macro="" textlink="">
      <xdr:nvSpPr>
        <xdr:cNvPr id="391" name="フローチャート: 判断 390"/>
        <xdr:cNvSpPr/>
      </xdr:nvSpPr>
      <xdr:spPr>
        <a:xfrm>
          <a:off x="10426700" y="129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5146</xdr:rowOff>
    </xdr:from>
    <xdr:to>
      <xdr:col>50</xdr:col>
      <xdr:colOff>114300</xdr:colOff>
      <xdr:row>75</xdr:row>
      <xdr:rowOff>83921</xdr:rowOff>
    </xdr:to>
    <xdr:cxnSp macro="">
      <xdr:nvCxnSpPr>
        <xdr:cNvPr id="392" name="直線コネクタ 391"/>
        <xdr:cNvCxnSpPr/>
      </xdr:nvCxnSpPr>
      <xdr:spPr>
        <a:xfrm>
          <a:off x="8750300" y="12863896"/>
          <a:ext cx="889000" cy="7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119669</xdr:rowOff>
    </xdr:from>
    <xdr:to>
      <xdr:col>50</xdr:col>
      <xdr:colOff>165100</xdr:colOff>
      <xdr:row>76</xdr:row>
      <xdr:rowOff>49820</xdr:rowOff>
    </xdr:to>
    <xdr:sp macro="" textlink="">
      <xdr:nvSpPr>
        <xdr:cNvPr id="393" name="フローチャート: 判断 392"/>
        <xdr:cNvSpPr/>
      </xdr:nvSpPr>
      <xdr:spPr>
        <a:xfrm>
          <a:off x="9588500" y="129784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40947</xdr:rowOff>
    </xdr:from>
    <xdr:ext cx="534377" cy="259045"/>
    <xdr:sp macro="" textlink="">
      <xdr:nvSpPr>
        <xdr:cNvPr id="394" name="テキスト ボックス 393"/>
        <xdr:cNvSpPr txBox="1"/>
      </xdr:nvSpPr>
      <xdr:spPr>
        <a:xfrm>
          <a:off x="9359411" y="1307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167521</xdr:rowOff>
    </xdr:from>
    <xdr:to>
      <xdr:col>45</xdr:col>
      <xdr:colOff>177800</xdr:colOff>
      <xdr:row>75</xdr:row>
      <xdr:rowOff>5146</xdr:rowOff>
    </xdr:to>
    <xdr:cxnSp macro="">
      <xdr:nvCxnSpPr>
        <xdr:cNvPr id="395" name="直線コネクタ 394"/>
        <xdr:cNvCxnSpPr/>
      </xdr:nvCxnSpPr>
      <xdr:spPr>
        <a:xfrm>
          <a:off x="7861300" y="12511921"/>
          <a:ext cx="889000" cy="35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87619</xdr:rowOff>
    </xdr:from>
    <xdr:to>
      <xdr:col>46</xdr:col>
      <xdr:colOff>38100</xdr:colOff>
      <xdr:row>76</xdr:row>
      <xdr:rowOff>17769</xdr:rowOff>
    </xdr:to>
    <xdr:sp macro="" textlink="">
      <xdr:nvSpPr>
        <xdr:cNvPr id="396" name="フローチャート: 判断 395"/>
        <xdr:cNvSpPr/>
      </xdr:nvSpPr>
      <xdr:spPr>
        <a:xfrm>
          <a:off x="8699500" y="1294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8896</xdr:rowOff>
    </xdr:from>
    <xdr:ext cx="534377" cy="259045"/>
    <xdr:sp macro="" textlink="">
      <xdr:nvSpPr>
        <xdr:cNvPr id="397" name="テキスト ボックス 396"/>
        <xdr:cNvSpPr txBox="1"/>
      </xdr:nvSpPr>
      <xdr:spPr>
        <a:xfrm>
          <a:off x="8483111" y="1303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167521</xdr:rowOff>
    </xdr:from>
    <xdr:to>
      <xdr:col>41</xdr:col>
      <xdr:colOff>50800</xdr:colOff>
      <xdr:row>74</xdr:row>
      <xdr:rowOff>120041</xdr:rowOff>
    </xdr:to>
    <xdr:cxnSp macro="">
      <xdr:nvCxnSpPr>
        <xdr:cNvPr id="398" name="直線コネクタ 397"/>
        <xdr:cNvCxnSpPr/>
      </xdr:nvCxnSpPr>
      <xdr:spPr>
        <a:xfrm flipV="1">
          <a:off x="6972300" y="12511921"/>
          <a:ext cx="889000" cy="29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26309</xdr:rowOff>
    </xdr:from>
    <xdr:to>
      <xdr:col>41</xdr:col>
      <xdr:colOff>101600</xdr:colOff>
      <xdr:row>75</xdr:row>
      <xdr:rowOff>127909</xdr:rowOff>
    </xdr:to>
    <xdr:sp macro="" textlink="">
      <xdr:nvSpPr>
        <xdr:cNvPr id="399" name="フローチャート: 判断 398"/>
        <xdr:cNvSpPr/>
      </xdr:nvSpPr>
      <xdr:spPr>
        <a:xfrm>
          <a:off x="7810500" y="1288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119037</xdr:rowOff>
    </xdr:from>
    <xdr:ext cx="534377" cy="259045"/>
    <xdr:sp macro="" textlink="">
      <xdr:nvSpPr>
        <xdr:cNvPr id="400" name="テキスト ボックス 399"/>
        <xdr:cNvSpPr txBox="1"/>
      </xdr:nvSpPr>
      <xdr:spPr>
        <a:xfrm>
          <a:off x="7594111" y="1297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32779</xdr:rowOff>
    </xdr:from>
    <xdr:to>
      <xdr:col>36</xdr:col>
      <xdr:colOff>165100</xdr:colOff>
      <xdr:row>75</xdr:row>
      <xdr:rowOff>134379</xdr:rowOff>
    </xdr:to>
    <xdr:sp macro="" textlink="">
      <xdr:nvSpPr>
        <xdr:cNvPr id="401" name="フローチャート: 判断 400"/>
        <xdr:cNvSpPr/>
      </xdr:nvSpPr>
      <xdr:spPr>
        <a:xfrm>
          <a:off x="6921500" y="128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125506</xdr:rowOff>
    </xdr:from>
    <xdr:ext cx="534377" cy="259045"/>
    <xdr:sp macro="" textlink="">
      <xdr:nvSpPr>
        <xdr:cNvPr id="402" name="テキスト ボックス 401"/>
        <xdr:cNvSpPr txBox="1"/>
      </xdr:nvSpPr>
      <xdr:spPr>
        <a:xfrm>
          <a:off x="6705111" y="1298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3" name="テキスト ボックス 40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4" name="テキスト ボックス 40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5" name="テキスト ボックス 40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6" name="テキスト ボックス 40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7" name="テキスト ボックス 40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80945</xdr:rowOff>
    </xdr:from>
    <xdr:to>
      <xdr:col>55</xdr:col>
      <xdr:colOff>50800</xdr:colOff>
      <xdr:row>76</xdr:row>
      <xdr:rowOff>11094</xdr:rowOff>
    </xdr:to>
    <xdr:sp macro="" textlink="">
      <xdr:nvSpPr>
        <xdr:cNvPr id="408" name="楕円 407"/>
        <xdr:cNvSpPr/>
      </xdr:nvSpPr>
      <xdr:spPr>
        <a:xfrm>
          <a:off x="10426700" y="1293969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103822</xdr:rowOff>
    </xdr:from>
    <xdr:ext cx="534377" cy="259045"/>
    <xdr:sp macro="" textlink="">
      <xdr:nvSpPr>
        <xdr:cNvPr id="409" name="商工費該当値テキスト"/>
        <xdr:cNvSpPr txBox="1"/>
      </xdr:nvSpPr>
      <xdr:spPr>
        <a:xfrm>
          <a:off x="10528300" y="1279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33121</xdr:rowOff>
    </xdr:from>
    <xdr:to>
      <xdr:col>50</xdr:col>
      <xdr:colOff>165100</xdr:colOff>
      <xdr:row>75</xdr:row>
      <xdr:rowOff>134721</xdr:rowOff>
    </xdr:to>
    <xdr:sp macro="" textlink="">
      <xdr:nvSpPr>
        <xdr:cNvPr id="410" name="楕円 409"/>
        <xdr:cNvSpPr/>
      </xdr:nvSpPr>
      <xdr:spPr>
        <a:xfrm>
          <a:off x="9588500" y="1289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151248</xdr:rowOff>
    </xdr:from>
    <xdr:ext cx="534377" cy="259045"/>
    <xdr:sp macro="" textlink="">
      <xdr:nvSpPr>
        <xdr:cNvPr id="411" name="テキスト ボックス 410"/>
        <xdr:cNvSpPr txBox="1"/>
      </xdr:nvSpPr>
      <xdr:spPr>
        <a:xfrm>
          <a:off x="9359411" y="126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125796</xdr:rowOff>
    </xdr:from>
    <xdr:to>
      <xdr:col>46</xdr:col>
      <xdr:colOff>38100</xdr:colOff>
      <xdr:row>75</xdr:row>
      <xdr:rowOff>55946</xdr:rowOff>
    </xdr:to>
    <xdr:sp macro="" textlink="">
      <xdr:nvSpPr>
        <xdr:cNvPr id="412" name="楕円 411"/>
        <xdr:cNvSpPr/>
      </xdr:nvSpPr>
      <xdr:spPr>
        <a:xfrm>
          <a:off x="8699500" y="128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72473</xdr:rowOff>
    </xdr:from>
    <xdr:ext cx="534377" cy="259045"/>
    <xdr:sp macro="" textlink="">
      <xdr:nvSpPr>
        <xdr:cNvPr id="413" name="テキスト ボックス 412"/>
        <xdr:cNvSpPr txBox="1"/>
      </xdr:nvSpPr>
      <xdr:spPr>
        <a:xfrm>
          <a:off x="8483111" y="1258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116721</xdr:rowOff>
    </xdr:from>
    <xdr:to>
      <xdr:col>41</xdr:col>
      <xdr:colOff>101600</xdr:colOff>
      <xdr:row>73</xdr:row>
      <xdr:rowOff>46871</xdr:rowOff>
    </xdr:to>
    <xdr:sp macro="" textlink="">
      <xdr:nvSpPr>
        <xdr:cNvPr id="414" name="楕円 413"/>
        <xdr:cNvSpPr/>
      </xdr:nvSpPr>
      <xdr:spPr>
        <a:xfrm>
          <a:off x="7810500" y="1246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63398</xdr:rowOff>
    </xdr:from>
    <xdr:ext cx="534377" cy="259045"/>
    <xdr:sp macro="" textlink="">
      <xdr:nvSpPr>
        <xdr:cNvPr id="415" name="テキスト ボックス 414"/>
        <xdr:cNvSpPr txBox="1"/>
      </xdr:nvSpPr>
      <xdr:spPr>
        <a:xfrm>
          <a:off x="7594111" y="1223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69241</xdr:rowOff>
    </xdr:from>
    <xdr:to>
      <xdr:col>36</xdr:col>
      <xdr:colOff>165100</xdr:colOff>
      <xdr:row>74</xdr:row>
      <xdr:rowOff>170841</xdr:rowOff>
    </xdr:to>
    <xdr:sp macro="" textlink="">
      <xdr:nvSpPr>
        <xdr:cNvPr id="416" name="楕円 415"/>
        <xdr:cNvSpPr/>
      </xdr:nvSpPr>
      <xdr:spPr>
        <a:xfrm>
          <a:off x="6921500" y="127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15918</xdr:rowOff>
    </xdr:from>
    <xdr:ext cx="534377" cy="259045"/>
    <xdr:sp macro="" textlink="">
      <xdr:nvSpPr>
        <xdr:cNvPr id="417" name="テキスト ボックス 416"/>
        <xdr:cNvSpPr txBox="1"/>
      </xdr:nvSpPr>
      <xdr:spPr>
        <a:xfrm>
          <a:off x="6705111" y="1253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9" name="正方形/長方形 418"/>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0" name="正方形/長方形 419"/>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1" name="正方形/長方形 420"/>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2" name="正方形/長方形 421"/>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26" name="直線コネクタ 42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27" name="テキスト ボックス 42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28" name="直線コネクタ 42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29" name="テキスト ボックス 42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0" name="直線コネクタ 42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1" name="テキスト ボックス 43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2" name="直線コネクタ 43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33" name="テキスト ボックス 43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34" name="直線コネクタ 43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35" name="テキスト ボックス 43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36" name="直線コネクタ 43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37" name="テキスト ボックス 43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24927</xdr:rowOff>
    </xdr:from>
    <xdr:to>
      <xdr:col>54</xdr:col>
      <xdr:colOff>189865</xdr:colOff>
      <xdr:row>98</xdr:row>
      <xdr:rowOff>91286</xdr:rowOff>
    </xdr:to>
    <xdr:cxnSp macro="">
      <xdr:nvCxnSpPr>
        <xdr:cNvPr id="441" name="直線コネクタ 440"/>
        <xdr:cNvCxnSpPr/>
      </xdr:nvCxnSpPr>
      <xdr:spPr>
        <a:xfrm flipV="1">
          <a:off x="10475595" y="15455427"/>
          <a:ext cx="1270" cy="143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95113</xdr:rowOff>
    </xdr:from>
    <xdr:ext cx="534377" cy="259045"/>
    <xdr:sp macro="" textlink="">
      <xdr:nvSpPr>
        <xdr:cNvPr id="442" name="土木費最小値テキスト"/>
        <xdr:cNvSpPr txBox="1"/>
      </xdr:nvSpPr>
      <xdr:spPr>
        <a:xfrm>
          <a:off x="10528300" y="1689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91286</xdr:rowOff>
    </xdr:from>
    <xdr:to>
      <xdr:col>55</xdr:col>
      <xdr:colOff>88900</xdr:colOff>
      <xdr:row>98</xdr:row>
      <xdr:rowOff>91286</xdr:rowOff>
    </xdr:to>
    <xdr:cxnSp macro="">
      <xdr:nvCxnSpPr>
        <xdr:cNvPr id="443" name="直線コネクタ 442"/>
        <xdr:cNvCxnSpPr/>
      </xdr:nvCxnSpPr>
      <xdr:spPr>
        <a:xfrm>
          <a:off x="10388600" y="1689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143054</xdr:rowOff>
    </xdr:from>
    <xdr:ext cx="534377" cy="259045"/>
    <xdr:sp macro="" textlink="">
      <xdr:nvSpPr>
        <xdr:cNvPr id="444" name="土木費最大値テキスト"/>
        <xdr:cNvSpPr txBox="1"/>
      </xdr:nvSpPr>
      <xdr:spPr>
        <a:xfrm>
          <a:off x="10528300" y="15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24927</xdr:rowOff>
    </xdr:from>
    <xdr:to>
      <xdr:col>55</xdr:col>
      <xdr:colOff>88900</xdr:colOff>
      <xdr:row>90</xdr:row>
      <xdr:rowOff>24927</xdr:rowOff>
    </xdr:to>
    <xdr:cxnSp macro="">
      <xdr:nvCxnSpPr>
        <xdr:cNvPr id="445" name="直線コネクタ 444"/>
        <xdr:cNvCxnSpPr/>
      </xdr:nvCxnSpPr>
      <xdr:spPr>
        <a:xfrm>
          <a:off x="10388600" y="1545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53697</xdr:rowOff>
    </xdr:from>
    <xdr:to>
      <xdr:col>55</xdr:col>
      <xdr:colOff>0</xdr:colOff>
      <xdr:row>95</xdr:row>
      <xdr:rowOff>99467</xdr:rowOff>
    </xdr:to>
    <xdr:cxnSp macro="">
      <xdr:nvCxnSpPr>
        <xdr:cNvPr id="446" name="直線コネクタ 445"/>
        <xdr:cNvCxnSpPr/>
      </xdr:nvCxnSpPr>
      <xdr:spPr>
        <a:xfrm flipV="1">
          <a:off x="9639300" y="16341447"/>
          <a:ext cx="838200" cy="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44941</xdr:rowOff>
    </xdr:from>
    <xdr:ext cx="534377" cy="259045"/>
    <xdr:sp macro="" textlink="">
      <xdr:nvSpPr>
        <xdr:cNvPr id="447" name="土木費平均値テキスト"/>
        <xdr:cNvSpPr txBox="1"/>
      </xdr:nvSpPr>
      <xdr:spPr>
        <a:xfrm>
          <a:off x="10528300" y="16504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66514</xdr:rowOff>
    </xdr:from>
    <xdr:to>
      <xdr:col>55</xdr:col>
      <xdr:colOff>50800</xdr:colOff>
      <xdr:row>96</xdr:row>
      <xdr:rowOff>168114</xdr:rowOff>
    </xdr:to>
    <xdr:sp macro="" textlink="">
      <xdr:nvSpPr>
        <xdr:cNvPr id="448" name="フローチャート: 判断 447"/>
        <xdr:cNvSpPr/>
      </xdr:nvSpPr>
      <xdr:spPr>
        <a:xfrm>
          <a:off x="10426700" y="1652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73227</xdr:rowOff>
    </xdr:from>
    <xdr:to>
      <xdr:col>50</xdr:col>
      <xdr:colOff>114300</xdr:colOff>
      <xdr:row>95</xdr:row>
      <xdr:rowOff>99467</xdr:rowOff>
    </xdr:to>
    <xdr:cxnSp macro="">
      <xdr:nvCxnSpPr>
        <xdr:cNvPr id="449" name="直線コネクタ 448"/>
        <xdr:cNvCxnSpPr/>
      </xdr:nvCxnSpPr>
      <xdr:spPr>
        <a:xfrm>
          <a:off x="8750300" y="16360977"/>
          <a:ext cx="889000" cy="2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68849</xdr:rowOff>
    </xdr:from>
    <xdr:to>
      <xdr:col>50</xdr:col>
      <xdr:colOff>165100</xdr:colOff>
      <xdr:row>96</xdr:row>
      <xdr:rowOff>170449</xdr:rowOff>
    </xdr:to>
    <xdr:sp macro="" textlink="">
      <xdr:nvSpPr>
        <xdr:cNvPr id="450" name="フローチャート: 判断 449"/>
        <xdr:cNvSpPr/>
      </xdr:nvSpPr>
      <xdr:spPr>
        <a:xfrm>
          <a:off x="9588500" y="1652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161576</xdr:rowOff>
    </xdr:from>
    <xdr:ext cx="534377" cy="259045"/>
    <xdr:sp macro="" textlink="">
      <xdr:nvSpPr>
        <xdr:cNvPr id="451" name="テキスト ボックス 450"/>
        <xdr:cNvSpPr txBox="1"/>
      </xdr:nvSpPr>
      <xdr:spPr>
        <a:xfrm>
          <a:off x="9359411" y="1662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73227</xdr:rowOff>
    </xdr:from>
    <xdr:to>
      <xdr:col>45</xdr:col>
      <xdr:colOff>177800</xdr:colOff>
      <xdr:row>95</xdr:row>
      <xdr:rowOff>145202</xdr:rowOff>
    </xdr:to>
    <xdr:cxnSp macro="">
      <xdr:nvCxnSpPr>
        <xdr:cNvPr id="452" name="直線コネクタ 451"/>
        <xdr:cNvCxnSpPr/>
      </xdr:nvCxnSpPr>
      <xdr:spPr>
        <a:xfrm flipV="1">
          <a:off x="7861300" y="16360977"/>
          <a:ext cx="889000" cy="7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77355</xdr:rowOff>
    </xdr:from>
    <xdr:to>
      <xdr:col>46</xdr:col>
      <xdr:colOff>38100</xdr:colOff>
      <xdr:row>97</xdr:row>
      <xdr:rowOff>7505</xdr:rowOff>
    </xdr:to>
    <xdr:sp macro="" textlink="">
      <xdr:nvSpPr>
        <xdr:cNvPr id="453" name="フローチャート: 判断 452"/>
        <xdr:cNvSpPr/>
      </xdr:nvSpPr>
      <xdr:spPr>
        <a:xfrm>
          <a:off x="8699500" y="1653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170082</xdr:rowOff>
    </xdr:from>
    <xdr:ext cx="534377" cy="259045"/>
    <xdr:sp macro="" textlink="">
      <xdr:nvSpPr>
        <xdr:cNvPr id="454" name="テキスト ボックス 453"/>
        <xdr:cNvSpPr txBox="1"/>
      </xdr:nvSpPr>
      <xdr:spPr>
        <a:xfrm>
          <a:off x="8483111" y="1662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64458</xdr:rowOff>
    </xdr:from>
    <xdr:to>
      <xdr:col>41</xdr:col>
      <xdr:colOff>50800</xdr:colOff>
      <xdr:row>95</xdr:row>
      <xdr:rowOff>145202</xdr:rowOff>
    </xdr:to>
    <xdr:cxnSp macro="">
      <xdr:nvCxnSpPr>
        <xdr:cNvPr id="455" name="直線コネクタ 454"/>
        <xdr:cNvCxnSpPr/>
      </xdr:nvCxnSpPr>
      <xdr:spPr>
        <a:xfrm>
          <a:off x="6972300" y="16180758"/>
          <a:ext cx="889000" cy="25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105832</xdr:rowOff>
    </xdr:from>
    <xdr:to>
      <xdr:col>41</xdr:col>
      <xdr:colOff>101600</xdr:colOff>
      <xdr:row>97</xdr:row>
      <xdr:rowOff>35982</xdr:rowOff>
    </xdr:to>
    <xdr:sp macro="" textlink="">
      <xdr:nvSpPr>
        <xdr:cNvPr id="456" name="フローチャート: 判断 455"/>
        <xdr:cNvSpPr/>
      </xdr:nvSpPr>
      <xdr:spPr>
        <a:xfrm>
          <a:off x="7810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27109</xdr:rowOff>
    </xdr:from>
    <xdr:ext cx="534377" cy="259045"/>
    <xdr:sp macro="" textlink="">
      <xdr:nvSpPr>
        <xdr:cNvPr id="457" name="テキスト ボックス 456"/>
        <xdr:cNvSpPr txBox="1"/>
      </xdr:nvSpPr>
      <xdr:spPr>
        <a:xfrm>
          <a:off x="7594111" y="1665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93227</xdr:rowOff>
    </xdr:from>
    <xdr:to>
      <xdr:col>36</xdr:col>
      <xdr:colOff>165100</xdr:colOff>
      <xdr:row>97</xdr:row>
      <xdr:rowOff>23377</xdr:rowOff>
    </xdr:to>
    <xdr:sp macro="" textlink="">
      <xdr:nvSpPr>
        <xdr:cNvPr id="458" name="フローチャート: 判断 457"/>
        <xdr:cNvSpPr/>
      </xdr:nvSpPr>
      <xdr:spPr>
        <a:xfrm>
          <a:off x="6921500" y="165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14504</xdr:rowOff>
    </xdr:from>
    <xdr:ext cx="534377" cy="259045"/>
    <xdr:sp macro="" textlink="">
      <xdr:nvSpPr>
        <xdr:cNvPr id="459" name="テキスト ボックス 458"/>
        <xdr:cNvSpPr txBox="1"/>
      </xdr:nvSpPr>
      <xdr:spPr>
        <a:xfrm>
          <a:off x="6705111" y="166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2897</xdr:rowOff>
    </xdr:from>
    <xdr:to>
      <xdr:col>55</xdr:col>
      <xdr:colOff>50800</xdr:colOff>
      <xdr:row>95</xdr:row>
      <xdr:rowOff>104497</xdr:rowOff>
    </xdr:to>
    <xdr:sp macro="" textlink="">
      <xdr:nvSpPr>
        <xdr:cNvPr id="465" name="楕円 464"/>
        <xdr:cNvSpPr/>
      </xdr:nvSpPr>
      <xdr:spPr>
        <a:xfrm>
          <a:off x="10426700" y="1629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25774</xdr:rowOff>
    </xdr:from>
    <xdr:ext cx="534377" cy="259045"/>
    <xdr:sp macro="" textlink="">
      <xdr:nvSpPr>
        <xdr:cNvPr id="466" name="土木費該当値テキスト"/>
        <xdr:cNvSpPr txBox="1"/>
      </xdr:nvSpPr>
      <xdr:spPr>
        <a:xfrm>
          <a:off x="10528300" y="1614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48667</xdr:rowOff>
    </xdr:from>
    <xdr:to>
      <xdr:col>50</xdr:col>
      <xdr:colOff>165100</xdr:colOff>
      <xdr:row>95</xdr:row>
      <xdr:rowOff>150267</xdr:rowOff>
    </xdr:to>
    <xdr:sp macro="" textlink="">
      <xdr:nvSpPr>
        <xdr:cNvPr id="467" name="楕円 466"/>
        <xdr:cNvSpPr/>
      </xdr:nvSpPr>
      <xdr:spPr>
        <a:xfrm>
          <a:off x="9588500" y="1633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166794</xdr:rowOff>
    </xdr:from>
    <xdr:ext cx="534377" cy="259045"/>
    <xdr:sp macro="" textlink="">
      <xdr:nvSpPr>
        <xdr:cNvPr id="468" name="テキスト ボックス 467"/>
        <xdr:cNvSpPr txBox="1"/>
      </xdr:nvSpPr>
      <xdr:spPr>
        <a:xfrm>
          <a:off x="9359411" y="161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22427</xdr:rowOff>
    </xdr:from>
    <xdr:to>
      <xdr:col>46</xdr:col>
      <xdr:colOff>38100</xdr:colOff>
      <xdr:row>95</xdr:row>
      <xdr:rowOff>124027</xdr:rowOff>
    </xdr:to>
    <xdr:sp macro="" textlink="">
      <xdr:nvSpPr>
        <xdr:cNvPr id="469" name="楕円 468"/>
        <xdr:cNvSpPr/>
      </xdr:nvSpPr>
      <xdr:spPr>
        <a:xfrm>
          <a:off x="8699500" y="163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140554</xdr:rowOff>
    </xdr:from>
    <xdr:ext cx="534377" cy="259045"/>
    <xdr:sp macro="" textlink="">
      <xdr:nvSpPr>
        <xdr:cNvPr id="470" name="テキスト ボックス 469"/>
        <xdr:cNvSpPr txBox="1"/>
      </xdr:nvSpPr>
      <xdr:spPr>
        <a:xfrm>
          <a:off x="8483111" y="1608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94402</xdr:rowOff>
    </xdr:from>
    <xdr:to>
      <xdr:col>41</xdr:col>
      <xdr:colOff>101600</xdr:colOff>
      <xdr:row>96</xdr:row>
      <xdr:rowOff>24552</xdr:rowOff>
    </xdr:to>
    <xdr:sp macro="" textlink="">
      <xdr:nvSpPr>
        <xdr:cNvPr id="471" name="楕円 470"/>
        <xdr:cNvSpPr/>
      </xdr:nvSpPr>
      <xdr:spPr>
        <a:xfrm>
          <a:off x="7810500" y="1638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41079</xdr:rowOff>
    </xdr:from>
    <xdr:ext cx="534377" cy="259045"/>
    <xdr:sp macro="" textlink="">
      <xdr:nvSpPr>
        <xdr:cNvPr id="472" name="テキスト ボックス 471"/>
        <xdr:cNvSpPr txBox="1"/>
      </xdr:nvSpPr>
      <xdr:spPr>
        <a:xfrm>
          <a:off x="7594111" y="1615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13658</xdr:rowOff>
    </xdr:from>
    <xdr:to>
      <xdr:col>36</xdr:col>
      <xdr:colOff>165100</xdr:colOff>
      <xdr:row>94</xdr:row>
      <xdr:rowOff>115258</xdr:rowOff>
    </xdr:to>
    <xdr:sp macro="" textlink="">
      <xdr:nvSpPr>
        <xdr:cNvPr id="473" name="楕円 472"/>
        <xdr:cNvSpPr/>
      </xdr:nvSpPr>
      <xdr:spPr>
        <a:xfrm>
          <a:off x="6921500" y="1612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131785</xdr:rowOff>
    </xdr:from>
    <xdr:ext cx="534377" cy="259045"/>
    <xdr:sp macro="" textlink="">
      <xdr:nvSpPr>
        <xdr:cNvPr id="474" name="テキスト ボックス 473"/>
        <xdr:cNvSpPr txBox="1"/>
      </xdr:nvSpPr>
      <xdr:spPr>
        <a:xfrm>
          <a:off x="6705111" y="1590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3" name="テキスト ボックス 482"/>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5" name="テキスト ボックス 48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58384</xdr:rowOff>
    </xdr:from>
    <xdr:to>
      <xdr:col>85</xdr:col>
      <xdr:colOff>126364</xdr:colOff>
      <xdr:row>38</xdr:row>
      <xdr:rowOff>66874</xdr:rowOff>
    </xdr:to>
    <xdr:cxnSp macro="">
      <xdr:nvCxnSpPr>
        <xdr:cNvPr id="499" name="直線コネクタ 498"/>
        <xdr:cNvCxnSpPr/>
      </xdr:nvCxnSpPr>
      <xdr:spPr>
        <a:xfrm flipV="1">
          <a:off x="16317595" y="5373334"/>
          <a:ext cx="1269" cy="1208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70701</xdr:rowOff>
    </xdr:from>
    <xdr:ext cx="534377" cy="259045"/>
    <xdr:sp macro="" textlink="">
      <xdr:nvSpPr>
        <xdr:cNvPr id="500" name="警察費最小値テキスト"/>
        <xdr:cNvSpPr txBox="1"/>
      </xdr:nvSpPr>
      <xdr:spPr>
        <a:xfrm>
          <a:off x="16370300" y="658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66874</xdr:rowOff>
    </xdr:from>
    <xdr:to>
      <xdr:col>86</xdr:col>
      <xdr:colOff>25400</xdr:colOff>
      <xdr:row>38</xdr:row>
      <xdr:rowOff>66874</xdr:rowOff>
    </xdr:to>
    <xdr:cxnSp macro="">
      <xdr:nvCxnSpPr>
        <xdr:cNvPr id="501" name="直線コネクタ 500"/>
        <xdr:cNvCxnSpPr/>
      </xdr:nvCxnSpPr>
      <xdr:spPr>
        <a:xfrm>
          <a:off x="16230600" y="658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5061</xdr:rowOff>
    </xdr:from>
    <xdr:ext cx="534377" cy="259045"/>
    <xdr:sp macro="" textlink="">
      <xdr:nvSpPr>
        <xdr:cNvPr id="502" name="警察費最大値テキスト"/>
        <xdr:cNvSpPr txBox="1"/>
      </xdr:nvSpPr>
      <xdr:spPr>
        <a:xfrm>
          <a:off x="16370300" y="514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58384</xdr:rowOff>
    </xdr:from>
    <xdr:to>
      <xdr:col>86</xdr:col>
      <xdr:colOff>25400</xdr:colOff>
      <xdr:row>31</xdr:row>
      <xdr:rowOff>58384</xdr:rowOff>
    </xdr:to>
    <xdr:cxnSp macro="">
      <xdr:nvCxnSpPr>
        <xdr:cNvPr id="503" name="直線コネクタ 502"/>
        <xdr:cNvCxnSpPr/>
      </xdr:nvCxnSpPr>
      <xdr:spPr>
        <a:xfrm>
          <a:off x="16230600" y="5373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157226</xdr:rowOff>
    </xdr:from>
    <xdr:to>
      <xdr:col>85</xdr:col>
      <xdr:colOff>127000</xdr:colOff>
      <xdr:row>38</xdr:row>
      <xdr:rowOff>67745</xdr:rowOff>
    </xdr:to>
    <xdr:cxnSp macro="">
      <xdr:nvCxnSpPr>
        <xdr:cNvPr id="504" name="直線コネクタ 503"/>
        <xdr:cNvCxnSpPr/>
      </xdr:nvCxnSpPr>
      <xdr:spPr>
        <a:xfrm flipV="1">
          <a:off x="15481300" y="6500876"/>
          <a:ext cx="838200" cy="8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23494</xdr:rowOff>
    </xdr:from>
    <xdr:ext cx="534377" cy="259045"/>
    <xdr:sp macro="" textlink="">
      <xdr:nvSpPr>
        <xdr:cNvPr id="505" name="警察費平均値テキスト"/>
        <xdr:cNvSpPr txBox="1"/>
      </xdr:nvSpPr>
      <xdr:spPr>
        <a:xfrm>
          <a:off x="16370300" y="6024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617</xdr:rowOff>
    </xdr:from>
    <xdr:to>
      <xdr:col>85</xdr:col>
      <xdr:colOff>177800</xdr:colOff>
      <xdr:row>36</xdr:row>
      <xdr:rowOff>102217</xdr:rowOff>
    </xdr:to>
    <xdr:sp macro="" textlink="">
      <xdr:nvSpPr>
        <xdr:cNvPr id="506" name="フローチャート: 判断 505"/>
        <xdr:cNvSpPr/>
      </xdr:nvSpPr>
      <xdr:spPr>
        <a:xfrm>
          <a:off x="16268700" y="6172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135781</xdr:rowOff>
    </xdr:from>
    <xdr:to>
      <xdr:col>81</xdr:col>
      <xdr:colOff>50800</xdr:colOff>
      <xdr:row>38</xdr:row>
      <xdr:rowOff>67745</xdr:rowOff>
    </xdr:to>
    <xdr:cxnSp macro="">
      <xdr:nvCxnSpPr>
        <xdr:cNvPr id="507" name="直線コネクタ 506"/>
        <xdr:cNvCxnSpPr/>
      </xdr:nvCxnSpPr>
      <xdr:spPr>
        <a:xfrm>
          <a:off x="14592300" y="647943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39152</xdr:rowOff>
    </xdr:from>
    <xdr:to>
      <xdr:col>81</xdr:col>
      <xdr:colOff>101600</xdr:colOff>
      <xdr:row>36</xdr:row>
      <xdr:rowOff>140752</xdr:rowOff>
    </xdr:to>
    <xdr:sp macro="" textlink="">
      <xdr:nvSpPr>
        <xdr:cNvPr id="508" name="フローチャート: 判断 507"/>
        <xdr:cNvSpPr/>
      </xdr:nvSpPr>
      <xdr:spPr>
        <a:xfrm>
          <a:off x="15430500" y="621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157279</xdr:rowOff>
    </xdr:from>
    <xdr:ext cx="534377" cy="259045"/>
    <xdr:sp macro="" textlink="">
      <xdr:nvSpPr>
        <xdr:cNvPr id="509" name="テキスト ボックス 508"/>
        <xdr:cNvSpPr txBox="1"/>
      </xdr:nvSpPr>
      <xdr:spPr>
        <a:xfrm>
          <a:off x="15201411" y="59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135781</xdr:rowOff>
    </xdr:from>
    <xdr:to>
      <xdr:col>76</xdr:col>
      <xdr:colOff>114300</xdr:colOff>
      <xdr:row>38</xdr:row>
      <xdr:rowOff>66657</xdr:rowOff>
    </xdr:to>
    <xdr:cxnSp macro="">
      <xdr:nvCxnSpPr>
        <xdr:cNvPr id="510" name="直線コネクタ 509"/>
        <xdr:cNvCxnSpPr/>
      </xdr:nvCxnSpPr>
      <xdr:spPr>
        <a:xfrm flipV="1">
          <a:off x="13703300" y="6479431"/>
          <a:ext cx="889000" cy="10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40350</xdr:rowOff>
    </xdr:from>
    <xdr:to>
      <xdr:col>76</xdr:col>
      <xdr:colOff>165100</xdr:colOff>
      <xdr:row>36</xdr:row>
      <xdr:rowOff>141950</xdr:rowOff>
    </xdr:to>
    <xdr:sp macro="" textlink="">
      <xdr:nvSpPr>
        <xdr:cNvPr id="511" name="フローチャート: 判断 510"/>
        <xdr:cNvSpPr/>
      </xdr:nvSpPr>
      <xdr:spPr>
        <a:xfrm>
          <a:off x="14541500" y="621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158477</xdr:rowOff>
    </xdr:from>
    <xdr:ext cx="534377" cy="259045"/>
    <xdr:sp macro="" textlink="">
      <xdr:nvSpPr>
        <xdr:cNvPr id="512" name="テキスト ボックス 511"/>
        <xdr:cNvSpPr txBox="1"/>
      </xdr:nvSpPr>
      <xdr:spPr>
        <a:xfrm>
          <a:off x="14325111" y="598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66657</xdr:rowOff>
    </xdr:from>
    <xdr:to>
      <xdr:col>71</xdr:col>
      <xdr:colOff>177800</xdr:colOff>
      <xdr:row>38</xdr:row>
      <xdr:rowOff>117384</xdr:rowOff>
    </xdr:to>
    <xdr:cxnSp macro="">
      <xdr:nvCxnSpPr>
        <xdr:cNvPr id="513" name="直線コネクタ 512"/>
        <xdr:cNvCxnSpPr/>
      </xdr:nvCxnSpPr>
      <xdr:spPr>
        <a:xfrm flipV="1">
          <a:off x="12814300" y="6581757"/>
          <a:ext cx="889000" cy="5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52868</xdr:rowOff>
    </xdr:from>
    <xdr:to>
      <xdr:col>72</xdr:col>
      <xdr:colOff>38100</xdr:colOff>
      <xdr:row>36</xdr:row>
      <xdr:rowOff>154468</xdr:rowOff>
    </xdr:to>
    <xdr:sp macro="" textlink="">
      <xdr:nvSpPr>
        <xdr:cNvPr id="514" name="フローチャート: 判断 513"/>
        <xdr:cNvSpPr/>
      </xdr:nvSpPr>
      <xdr:spPr>
        <a:xfrm>
          <a:off x="13652500" y="622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170995</xdr:rowOff>
    </xdr:from>
    <xdr:ext cx="534377" cy="259045"/>
    <xdr:sp macro="" textlink="">
      <xdr:nvSpPr>
        <xdr:cNvPr id="515" name="テキスト ボックス 514"/>
        <xdr:cNvSpPr txBox="1"/>
      </xdr:nvSpPr>
      <xdr:spPr>
        <a:xfrm>
          <a:off x="13436111" y="600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87158</xdr:rowOff>
    </xdr:from>
    <xdr:to>
      <xdr:col>67</xdr:col>
      <xdr:colOff>101600</xdr:colOff>
      <xdr:row>37</xdr:row>
      <xdr:rowOff>17308</xdr:rowOff>
    </xdr:to>
    <xdr:sp macro="" textlink="">
      <xdr:nvSpPr>
        <xdr:cNvPr id="516" name="フローチャート: 判断 515"/>
        <xdr:cNvSpPr/>
      </xdr:nvSpPr>
      <xdr:spPr>
        <a:xfrm>
          <a:off x="12763500" y="62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33835</xdr:rowOff>
    </xdr:from>
    <xdr:ext cx="534377" cy="259045"/>
    <xdr:sp macro="" textlink="">
      <xdr:nvSpPr>
        <xdr:cNvPr id="517" name="テキスト ボックス 516"/>
        <xdr:cNvSpPr txBox="1"/>
      </xdr:nvSpPr>
      <xdr:spPr>
        <a:xfrm>
          <a:off x="12547111" y="60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106426</xdr:rowOff>
    </xdr:from>
    <xdr:to>
      <xdr:col>85</xdr:col>
      <xdr:colOff>177800</xdr:colOff>
      <xdr:row>38</xdr:row>
      <xdr:rowOff>36576</xdr:rowOff>
    </xdr:to>
    <xdr:sp macro="" textlink="">
      <xdr:nvSpPr>
        <xdr:cNvPr id="523" name="楕円 522"/>
        <xdr:cNvSpPr/>
      </xdr:nvSpPr>
      <xdr:spPr>
        <a:xfrm>
          <a:off x="16268700" y="645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21353</xdr:rowOff>
    </xdr:from>
    <xdr:ext cx="534377" cy="259045"/>
    <xdr:sp macro="" textlink="">
      <xdr:nvSpPr>
        <xdr:cNvPr id="524" name="警察費該当値テキスト"/>
        <xdr:cNvSpPr txBox="1"/>
      </xdr:nvSpPr>
      <xdr:spPr>
        <a:xfrm>
          <a:off x="16370300" y="636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16945</xdr:rowOff>
    </xdr:from>
    <xdr:to>
      <xdr:col>81</xdr:col>
      <xdr:colOff>101600</xdr:colOff>
      <xdr:row>38</xdr:row>
      <xdr:rowOff>118545</xdr:rowOff>
    </xdr:to>
    <xdr:sp macro="" textlink="">
      <xdr:nvSpPr>
        <xdr:cNvPr id="525" name="楕円 524"/>
        <xdr:cNvSpPr/>
      </xdr:nvSpPr>
      <xdr:spPr>
        <a:xfrm>
          <a:off x="15430500" y="653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109672</xdr:rowOff>
    </xdr:from>
    <xdr:ext cx="534377" cy="259045"/>
    <xdr:sp macro="" textlink="">
      <xdr:nvSpPr>
        <xdr:cNvPr id="526" name="テキスト ボックス 525"/>
        <xdr:cNvSpPr txBox="1"/>
      </xdr:nvSpPr>
      <xdr:spPr>
        <a:xfrm>
          <a:off x="15201411" y="662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84981</xdr:rowOff>
    </xdr:from>
    <xdr:to>
      <xdr:col>76</xdr:col>
      <xdr:colOff>165100</xdr:colOff>
      <xdr:row>38</xdr:row>
      <xdr:rowOff>15131</xdr:rowOff>
    </xdr:to>
    <xdr:sp macro="" textlink="">
      <xdr:nvSpPr>
        <xdr:cNvPr id="527" name="楕円 526"/>
        <xdr:cNvSpPr/>
      </xdr:nvSpPr>
      <xdr:spPr>
        <a:xfrm>
          <a:off x="14541500" y="642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6258</xdr:rowOff>
    </xdr:from>
    <xdr:ext cx="534377" cy="259045"/>
    <xdr:sp macro="" textlink="">
      <xdr:nvSpPr>
        <xdr:cNvPr id="528" name="テキスト ボックス 527"/>
        <xdr:cNvSpPr txBox="1"/>
      </xdr:nvSpPr>
      <xdr:spPr>
        <a:xfrm>
          <a:off x="14325111" y="652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15857</xdr:rowOff>
    </xdr:from>
    <xdr:to>
      <xdr:col>72</xdr:col>
      <xdr:colOff>38100</xdr:colOff>
      <xdr:row>38</xdr:row>
      <xdr:rowOff>117457</xdr:rowOff>
    </xdr:to>
    <xdr:sp macro="" textlink="">
      <xdr:nvSpPr>
        <xdr:cNvPr id="529" name="楕円 528"/>
        <xdr:cNvSpPr/>
      </xdr:nvSpPr>
      <xdr:spPr>
        <a:xfrm>
          <a:off x="13652500" y="653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108584</xdr:rowOff>
    </xdr:from>
    <xdr:ext cx="534377" cy="259045"/>
    <xdr:sp macro="" textlink="">
      <xdr:nvSpPr>
        <xdr:cNvPr id="530" name="テキスト ボックス 529"/>
        <xdr:cNvSpPr txBox="1"/>
      </xdr:nvSpPr>
      <xdr:spPr>
        <a:xfrm>
          <a:off x="13436111" y="66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66584</xdr:rowOff>
    </xdr:from>
    <xdr:to>
      <xdr:col>67</xdr:col>
      <xdr:colOff>101600</xdr:colOff>
      <xdr:row>38</xdr:row>
      <xdr:rowOff>168184</xdr:rowOff>
    </xdr:to>
    <xdr:sp macro="" textlink="">
      <xdr:nvSpPr>
        <xdr:cNvPr id="531" name="楕円 530"/>
        <xdr:cNvSpPr/>
      </xdr:nvSpPr>
      <xdr:spPr>
        <a:xfrm>
          <a:off x="12763500" y="65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159311</xdr:rowOff>
    </xdr:from>
    <xdr:ext cx="534377" cy="259045"/>
    <xdr:sp macro="" textlink="">
      <xdr:nvSpPr>
        <xdr:cNvPr id="532" name="テキスト ボックス 531"/>
        <xdr:cNvSpPr txBox="1"/>
      </xdr:nvSpPr>
      <xdr:spPr>
        <a:xfrm>
          <a:off x="12547111" y="667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45" name="テキスト ボックス 54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47" name="テキスト ボックス 54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79273</xdr:rowOff>
    </xdr:from>
    <xdr:to>
      <xdr:col>85</xdr:col>
      <xdr:colOff>126364</xdr:colOff>
      <xdr:row>58</xdr:row>
      <xdr:rowOff>166732</xdr:rowOff>
    </xdr:to>
    <xdr:cxnSp macro="">
      <xdr:nvCxnSpPr>
        <xdr:cNvPr id="555" name="直線コネクタ 554"/>
        <xdr:cNvCxnSpPr/>
      </xdr:nvCxnSpPr>
      <xdr:spPr>
        <a:xfrm flipV="1">
          <a:off x="16317595" y="8651773"/>
          <a:ext cx="1269" cy="1459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170559</xdr:rowOff>
    </xdr:from>
    <xdr:ext cx="534377" cy="259045"/>
    <xdr:sp macro="" textlink="">
      <xdr:nvSpPr>
        <xdr:cNvPr id="556" name="教育費最小値テキスト"/>
        <xdr:cNvSpPr txBox="1"/>
      </xdr:nvSpPr>
      <xdr:spPr>
        <a:xfrm>
          <a:off x="16370300" y="10114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166732</xdr:rowOff>
    </xdr:from>
    <xdr:to>
      <xdr:col>86</xdr:col>
      <xdr:colOff>25400</xdr:colOff>
      <xdr:row>58</xdr:row>
      <xdr:rowOff>166732</xdr:rowOff>
    </xdr:to>
    <xdr:cxnSp macro="">
      <xdr:nvCxnSpPr>
        <xdr:cNvPr id="557" name="直線コネクタ 556"/>
        <xdr:cNvCxnSpPr/>
      </xdr:nvCxnSpPr>
      <xdr:spPr>
        <a:xfrm>
          <a:off x="16230600" y="1011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25950</xdr:rowOff>
    </xdr:from>
    <xdr:ext cx="599010" cy="259045"/>
    <xdr:sp macro="" textlink="">
      <xdr:nvSpPr>
        <xdr:cNvPr id="558" name="教育費最大値テキスト"/>
        <xdr:cNvSpPr txBox="1"/>
      </xdr:nvSpPr>
      <xdr:spPr>
        <a:xfrm>
          <a:off x="16370300" y="842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79273</xdr:rowOff>
    </xdr:from>
    <xdr:to>
      <xdr:col>86</xdr:col>
      <xdr:colOff>25400</xdr:colOff>
      <xdr:row>50</xdr:row>
      <xdr:rowOff>79273</xdr:rowOff>
    </xdr:to>
    <xdr:cxnSp macro="">
      <xdr:nvCxnSpPr>
        <xdr:cNvPr id="559" name="直線コネクタ 558"/>
        <xdr:cNvCxnSpPr/>
      </xdr:nvCxnSpPr>
      <xdr:spPr>
        <a:xfrm>
          <a:off x="16230600" y="8651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29687</xdr:rowOff>
    </xdr:from>
    <xdr:to>
      <xdr:col>85</xdr:col>
      <xdr:colOff>127000</xdr:colOff>
      <xdr:row>53</xdr:row>
      <xdr:rowOff>52146</xdr:rowOff>
    </xdr:to>
    <xdr:cxnSp macro="">
      <xdr:nvCxnSpPr>
        <xdr:cNvPr id="560" name="直線コネクタ 559"/>
        <xdr:cNvCxnSpPr/>
      </xdr:nvCxnSpPr>
      <xdr:spPr>
        <a:xfrm>
          <a:off x="15481300" y="9116537"/>
          <a:ext cx="838200" cy="2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98950</xdr:rowOff>
    </xdr:from>
    <xdr:ext cx="534377" cy="259045"/>
    <xdr:sp macro="" textlink="">
      <xdr:nvSpPr>
        <xdr:cNvPr id="561" name="教育費平均値テキスト"/>
        <xdr:cNvSpPr txBox="1"/>
      </xdr:nvSpPr>
      <xdr:spPr>
        <a:xfrm>
          <a:off x="16370300" y="952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120523</xdr:rowOff>
    </xdr:from>
    <xdr:to>
      <xdr:col>85</xdr:col>
      <xdr:colOff>177800</xdr:colOff>
      <xdr:row>56</xdr:row>
      <xdr:rowOff>50673</xdr:rowOff>
    </xdr:to>
    <xdr:sp macro="" textlink="">
      <xdr:nvSpPr>
        <xdr:cNvPr id="562" name="フローチャート: 判断 561"/>
        <xdr:cNvSpPr/>
      </xdr:nvSpPr>
      <xdr:spPr>
        <a:xfrm>
          <a:off x="16268700" y="955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29687</xdr:rowOff>
    </xdr:from>
    <xdr:to>
      <xdr:col>81</xdr:col>
      <xdr:colOff>50800</xdr:colOff>
      <xdr:row>53</xdr:row>
      <xdr:rowOff>70148</xdr:rowOff>
    </xdr:to>
    <xdr:cxnSp macro="">
      <xdr:nvCxnSpPr>
        <xdr:cNvPr id="563" name="直線コネクタ 562"/>
        <xdr:cNvCxnSpPr/>
      </xdr:nvCxnSpPr>
      <xdr:spPr>
        <a:xfrm flipV="1">
          <a:off x="14592300" y="9116537"/>
          <a:ext cx="889000" cy="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122142</xdr:rowOff>
    </xdr:from>
    <xdr:to>
      <xdr:col>81</xdr:col>
      <xdr:colOff>101600</xdr:colOff>
      <xdr:row>56</xdr:row>
      <xdr:rowOff>52292</xdr:rowOff>
    </xdr:to>
    <xdr:sp macro="" textlink="">
      <xdr:nvSpPr>
        <xdr:cNvPr id="564" name="フローチャート: 判断 563"/>
        <xdr:cNvSpPr/>
      </xdr:nvSpPr>
      <xdr:spPr>
        <a:xfrm>
          <a:off x="154305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56</xdr:row>
      <xdr:rowOff>43419</xdr:rowOff>
    </xdr:from>
    <xdr:ext cx="534377" cy="259045"/>
    <xdr:sp macro="" textlink="">
      <xdr:nvSpPr>
        <xdr:cNvPr id="565" name="テキスト ボックス 564"/>
        <xdr:cNvSpPr txBox="1"/>
      </xdr:nvSpPr>
      <xdr:spPr>
        <a:xfrm>
          <a:off x="15201411" y="96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70148</xdr:rowOff>
    </xdr:from>
    <xdr:to>
      <xdr:col>76</xdr:col>
      <xdr:colOff>114300</xdr:colOff>
      <xdr:row>53</xdr:row>
      <xdr:rowOff>76302</xdr:rowOff>
    </xdr:to>
    <xdr:cxnSp macro="">
      <xdr:nvCxnSpPr>
        <xdr:cNvPr id="566" name="直線コネクタ 565"/>
        <xdr:cNvCxnSpPr/>
      </xdr:nvCxnSpPr>
      <xdr:spPr>
        <a:xfrm flipV="1">
          <a:off x="13703300" y="9156998"/>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82976</xdr:rowOff>
    </xdr:from>
    <xdr:to>
      <xdr:col>76</xdr:col>
      <xdr:colOff>165100</xdr:colOff>
      <xdr:row>55</xdr:row>
      <xdr:rowOff>13126</xdr:rowOff>
    </xdr:to>
    <xdr:sp macro="" textlink="">
      <xdr:nvSpPr>
        <xdr:cNvPr id="567" name="フローチャート: 判断 566"/>
        <xdr:cNvSpPr/>
      </xdr:nvSpPr>
      <xdr:spPr>
        <a:xfrm>
          <a:off x="14541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4253</xdr:rowOff>
    </xdr:from>
    <xdr:ext cx="534377" cy="259045"/>
    <xdr:sp macro="" textlink="">
      <xdr:nvSpPr>
        <xdr:cNvPr id="568" name="テキスト ボックス 567"/>
        <xdr:cNvSpPr txBox="1"/>
      </xdr:nvSpPr>
      <xdr:spPr>
        <a:xfrm>
          <a:off x="143251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67672</xdr:rowOff>
    </xdr:from>
    <xdr:to>
      <xdr:col>71</xdr:col>
      <xdr:colOff>177800</xdr:colOff>
      <xdr:row>53</xdr:row>
      <xdr:rowOff>76302</xdr:rowOff>
    </xdr:to>
    <xdr:cxnSp macro="">
      <xdr:nvCxnSpPr>
        <xdr:cNvPr id="569" name="直線コネクタ 568"/>
        <xdr:cNvCxnSpPr/>
      </xdr:nvCxnSpPr>
      <xdr:spPr>
        <a:xfrm>
          <a:off x="12814300" y="9154522"/>
          <a:ext cx="889000" cy="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84652</xdr:rowOff>
    </xdr:from>
    <xdr:to>
      <xdr:col>72</xdr:col>
      <xdr:colOff>38100</xdr:colOff>
      <xdr:row>55</xdr:row>
      <xdr:rowOff>14802</xdr:rowOff>
    </xdr:to>
    <xdr:sp macro="" textlink="">
      <xdr:nvSpPr>
        <xdr:cNvPr id="570" name="フローチャート: 判断 569"/>
        <xdr:cNvSpPr/>
      </xdr:nvSpPr>
      <xdr:spPr>
        <a:xfrm>
          <a:off x="13652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5929</xdr:rowOff>
    </xdr:from>
    <xdr:ext cx="534377" cy="259045"/>
    <xdr:sp macro="" textlink="">
      <xdr:nvSpPr>
        <xdr:cNvPr id="571" name="テキスト ボックス 570"/>
        <xdr:cNvSpPr txBox="1"/>
      </xdr:nvSpPr>
      <xdr:spPr>
        <a:xfrm>
          <a:off x="13436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119418</xdr:rowOff>
    </xdr:from>
    <xdr:to>
      <xdr:col>67</xdr:col>
      <xdr:colOff>101600</xdr:colOff>
      <xdr:row>55</xdr:row>
      <xdr:rowOff>49568</xdr:rowOff>
    </xdr:to>
    <xdr:sp macro="" textlink="">
      <xdr:nvSpPr>
        <xdr:cNvPr id="572" name="フローチャート: 判断 571"/>
        <xdr:cNvSpPr/>
      </xdr:nvSpPr>
      <xdr:spPr>
        <a:xfrm>
          <a:off x="12763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40695</xdr:rowOff>
    </xdr:from>
    <xdr:ext cx="534377" cy="259045"/>
    <xdr:sp macro="" textlink="">
      <xdr:nvSpPr>
        <xdr:cNvPr id="573" name="テキスト ボックス 572"/>
        <xdr:cNvSpPr txBox="1"/>
      </xdr:nvSpPr>
      <xdr:spPr>
        <a:xfrm>
          <a:off x="12547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1346</xdr:rowOff>
    </xdr:from>
    <xdr:to>
      <xdr:col>85</xdr:col>
      <xdr:colOff>177800</xdr:colOff>
      <xdr:row>53</xdr:row>
      <xdr:rowOff>102946</xdr:rowOff>
    </xdr:to>
    <xdr:sp macro="" textlink="">
      <xdr:nvSpPr>
        <xdr:cNvPr id="579" name="楕円 578"/>
        <xdr:cNvSpPr/>
      </xdr:nvSpPr>
      <xdr:spPr>
        <a:xfrm>
          <a:off x="16268700" y="90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24223</xdr:rowOff>
    </xdr:from>
    <xdr:ext cx="534377" cy="259045"/>
    <xdr:sp macro="" textlink="">
      <xdr:nvSpPr>
        <xdr:cNvPr id="580" name="教育費該当値テキスト"/>
        <xdr:cNvSpPr txBox="1"/>
      </xdr:nvSpPr>
      <xdr:spPr>
        <a:xfrm>
          <a:off x="16370300" y="893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150337</xdr:rowOff>
    </xdr:from>
    <xdr:to>
      <xdr:col>81</xdr:col>
      <xdr:colOff>101600</xdr:colOff>
      <xdr:row>53</xdr:row>
      <xdr:rowOff>80487</xdr:rowOff>
    </xdr:to>
    <xdr:sp macro="" textlink="">
      <xdr:nvSpPr>
        <xdr:cNvPr id="581" name="楕円 580"/>
        <xdr:cNvSpPr/>
      </xdr:nvSpPr>
      <xdr:spPr>
        <a:xfrm>
          <a:off x="15430500" y="906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97014</xdr:rowOff>
    </xdr:from>
    <xdr:ext cx="534377" cy="259045"/>
    <xdr:sp macro="" textlink="">
      <xdr:nvSpPr>
        <xdr:cNvPr id="582" name="テキスト ボックス 581"/>
        <xdr:cNvSpPr txBox="1"/>
      </xdr:nvSpPr>
      <xdr:spPr>
        <a:xfrm>
          <a:off x="15201411" y="884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19348</xdr:rowOff>
    </xdr:from>
    <xdr:to>
      <xdr:col>76</xdr:col>
      <xdr:colOff>165100</xdr:colOff>
      <xdr:row>53</xdr:row>
      <xdr:rowOff>120948</xdr:rowOff>
    </xdr:to>
    <xdr:sp macro="" textlink="">
      <xdr:nvSpPr>
        <xdr:cNvPr id="583" name="楕円 582"/>
        <xdr:cNvSpPr/>
      </xdr:nvSpPr>
      <xdr:spPr>
        <a:xfrm>
          <a:off x="14541500" y="910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137475</xdr:rowOff>
    </xdr:from>
    <xdr:ext cx="534377" cy="259045"/>
    <xdr:sp macro="" textlink="">
      <xdr:nvSpPr>
        <xdr:cNvPr id="584" name="テキスト ボックス 583"/>
        <xdr:cNvSpPr txBox="1"/>
      </xdr:nvSpPr>
      <xdr:spPr>
        <a:xfrm>
          <a:off x="14325111" y="888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25502</xdr:rowOff>
    </xdr:from>
    <xdr:to>
      <xdr:col>72</xdr:col>
      <xdr:colOff>38100</xdr:colOff>
      <xdr:row>53</xdr:row>
      <xdr:rowOff>127102</xdr:rowOff>
    </xdr:to>
    <xdr:sp macro="" textlink="">
      <xdr:nvSpPr>
        <xdr:cNvPr id="585" name="楕円 584"/>
        <xdr:cNvSpPr/>
      </xdr:nvSpPr>
      <xdr:spPr>
        <a:xfrm>
          <a:off x="13652500" y="91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143629</xdr:rowOff>
    </xdr:from>
    <xdr:ext cx="534377" cy="259045"/>
    <xdr:sp macro="" textlink="">
      <xdr:nvSpPr>
        <xdr:cNvPr id="586" name="テキスト ボックス 585"/>
        <xdr:cNvSpPr txBox="1"/>
      </xdr:nvSpPr>
      <xdr:spPr>
        <a:xfrm>
          <a:off x="13436111" y="88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16872</xdr:rowOff>
    </xdr:from>
    <xdr:to>
      <xdr:col>67</xdr:col>
      <xdr:colOff>101600</xdr:colOff>
      <xdr:row>53</xdr:row>
      <xdr:rowOff>118472</xdr:rowOff>
    </xdr:to>
    <xdr:sp macro="" textlink="">
      <xdr:nvSpPr>
        <xdr:cNvPr id="587" name="楕円 586"/>
        <xdr:cNvSpPr/>
      </xdr:nvSpPr>
      <xdr:spPr>
        <a:xfrm>
          <a:off x="12763500" y="91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134999</xdr:rowOff>
    </xdr:from>
    <xdr:ext cx="534377" cy="259045"/>
    <xdr:sp macro="" textlink="">
      <xdr:nvSpPr>
        <xdr:cNvPr id="588" name="テキスト ボックス 587"/>
        <xdr:cNvSpPr txBox="1"/>
      </xdr:nvSpPr>
      <xdr:spPr>
        <a:xfrm>
          <a:off x="12547111" y="887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124978</xdr:rowOff>
    </xdr:from>
    <xdr:to>
      <xdr:col>85</xdr:col>
      <xdr:colOff>126364</xdr:colOff>
      <xdr:row>78</xdr:row>
      <xdr:rowOff>139174</xdr:rowOff>
    </xdr:to>
    <xdr:cxnSp macro="">
      <xdr:nvCxnSpPr>
        <xdr:cNvPr id="608" name="直線コネクタ 607"/>
        <xdr:cNvCxnSpPr/>
      </xdr:nvCxnSpPr>
      <xdr:spPr>
        <a:xfrm flipV="1">
          <a:off x="16317595" y="12297928"/>
          <a:ext cx="1269" cy="121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143001</xdr:rowOff>
    </xdr:from>
    <xdr:ext cx="313932" cy="259045"/>
    <xdr:sp macro="" textlink="">
      <xdr:nvSpPr>
        <xdr:cNvPr id="609" name="災害復旧費最小値テキスト"/>
        <xdr:cNvSpPr txBox="1"/>
      </xdr:nvSpPr>
      <xdr:spPr>
        <a:xfrm>
          <a:off x="16370300" y="13516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139174</xdr:rowOff>
    </xdr:from>
    <xdr:to>
      <xdr:col>86</xdr:col>
      <xdr:colOff>25400</xdr:colOff>
      <xdr:row>78</xdr:row>
      <xdr:rowOff>139174</xdr:rowOff>
    </xdr:to>
    <xdr:cxnSp macro="">
      <xdr:nvCxnSpPr>
        <xdr:cNvPr id="610" name="直線コネクタ 609"/>
        <xdr:cNvCxnSpPr/>
      </xdr:nvCxnSpPr>
      <xdr:spPr>
        <a:xfrm>
          <a:off x="16230600" y="13512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71655</xdr:rowOff>
    </xdr:from>
    <xdr:ext cx="534377" cy="259045"/>
    <xdr:sp macro="" textlink="">
      <xdr:nvSpPr>
        <xdr:cNvPr id="611" name="災害復旧費最大値テキスト"/>
        <xdr:cNvSpPr txBox="1"/>
      </xdr:nvSpPr>
      <xdr:spPr>
        <a:xfrm>
          <a:off x="16370300" y="1207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124978</xdr:rowOff>
    </xdr:from>
    <xdr:to>
      <xdr:col>86</xdr:col>
      <xdr:colOff>25400</xdr:colOff>
      <xdr:row>71</xdr:row>
      <xdr:rowOff>124978</xdr:rowOff>
    </xdr:to>
    <xdr:cxnSp macro="">
      <xdr:nvCxnSpPr>
        <xdr:cNvPr id="612" name="直線コネクタ 611"/>
        <xdr:cNvCxnSpPr/>
      </xdr:nvCxnSpPr>
      <xdr:spPr>
        <a:xfrm>
          <a:off x="16230600" y="1229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130282</xdr:rowOff>
    </xdr:from>
    <xdr:to>
      <xdr:col>85</xdr:col>
      <xdr:colOff>127000</xdr:colOff>
      <xdr:row>78</xdr:row>
      <xdr:rowOff>136134</xdr:rowOff>
    </xdr:to>
    <xdr:cxnSp macro="">
      <xdr:nvCxnSpPr>
        <xdr:cNvPr id="613" name="直線コネクタ 612"/>
        <xdr:cNvCxnSpPr/>
      </xdr:nvCxnSpPr>
      <xdr:spPr>
        <a:xfrm>
          <a:off x="15481300" y="13503382"/>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29390</xdr:rowOff>
    </xdr:from>
    <xdr:ext cx="469744" cy="259045"/>
    <xdr:sp macro="" textlink="">
      <xdr:nvSpPr>
        <xdr:cNvPr id="614" name="災害復旧費平均値テキスト"/>
        <xdr:cNvSpPr txBox="1"/>
      </xdr:nvSpPr>
      <xdr:spPr>
        <a:xfrm>
          <a:off x="16370300" y="13231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6513</xdr:rowOff>
    </xdr:from>
    <xdr:to>
      <xdr:col>85</xdr:col>
      <xdr:colOff>177800</xdr:colOff>
      <xdr:row>78</xdr:row>
      <xdr:rowOff>108113</xdr:rowOff>
    </xdr:to>
    <xdr:sp macro="" textlink="">
      <xdr:nvSpPr>
        <xdr:cNvPr id="615" name="フローチャート: 判断 614"/>
        <xdr:cNvSpPr/>
      </xdr:nvSpPr>
      <xdr:spPr>
        <a:xfrm>
          <a:off x="16268700" y="1337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96769</xdr:rowOff>
    </xdr:from>
    <xdr:to>
      <xdr:col>81</xdr:col>
      <xdr:colOff>50800</xdr:colOff>
      <xdr:row>78</xdr:row>
      <xdr:rowOff>130282</xdr:rowOff>
    </xdr:to>
    <xdr:cxnSp macro="">
      <xdr:nvCxnSpPr>
        <xdr:cNvPr id="616" name="直線コネクタ 615"/>
        <xdr:cNvCxnSpPr/>
      </xdr:nvCxnSpPr>
      <xdr:spPr>
        <a:xfrm>
          <a:off x="14592300" y="13469869"/>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11657</xdr:rowOff>
    </xdr:from>
    <xdr:to>
      <xdr:col>81</xdr:col>
      <xdr:colOff>101600</xdr:colOff>
      <xdr:row>78</xdr:row>
      <xdr:rowOff>113257</xdr:rowOff>
    </xdr:to>
    <xdr:sp macro="" textlink="">
      <xdr:nvSpPr>
        <xdr:cNvPr id="617" name="フローチャート: 判断 616"/>
        <xdr:cNvSpPr/>
      </xdr:nvSpPr>
      <xdr:spPr>
        <a:xfrm>
          <a:off x="15430500" y="133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129784</xdr:rowOff>
    </xdr:from>
    <xdr:ext cx="469744" cy="259045"/>
    <xdr:sp macro="" textlink="">
      <xdr:nvSpPr>
        <xdr:cNvPr id="618" name="テキスト ボックス 617"/>
        <xdr:cNvSpPr txBox="1"/>
      </xdr:nvSpPr>
      <xdr:spPr>
        <a:xfrm>
          <a:off x="15233728" y="1315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95786</xdr:rowOff>
    </xdr:from>
    <xdr:to>
      <xdr:col>76</xdr:col>
      <xdr:colOff>114300</xdr:colOff>
      <xdr:row>78</xdr:row>
      <xdr:rowOff>96769</xdr:rowOff>
    </xdr:to>
    <xdr:cxnSp macro="">
      <xdr:nvCxnSpPr>
        <xdr:cNvPr id="619" name="直線コネクタ 618"/>
        <xdr:cNvCxnSpPr/>
      </xdr:nvCxnSpPr>
      <xdr:spPr>
        <a:xfrm>
          <a:off x="13703300" y="13468886"/>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170670</xdr:rowOff>
    </xdr:from>
    <xdr:to>
      <xdr:col>76</xdr:col>
      <xdr:colOff>165100</xdr:colOff>
      <xdr:row>78</xdr:row>
      <xdr:rowOff>100820</xdr:rowOff>
    </xdr:to>
    <xdr:sp macro="" textlink="">
      <xdr:nvSpPr>
        <xdr:cNvPr id="620" name="フローチャート: 判断 619"/>
        <xdr:cNvSpPr/>
      </xdr:nvSpPr>
      <xdr:spPr>
        <a:xfrm>
          <a:off x="14541500" y="1337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117347</xdr:rowOff>
    </xdr:from>
    <xdr:ext cx="469744" cy="259045"/>
    <xdr:sp macro="" textlink="">
      <xdr:nvSpPr>
        <xdr:cNvPr id="621" name="テキスト ボックス 620"/>
        <xdr:cNvSpPr txBox="1"/>
      </xdr:nvSpPr>
      <xdr:spPr>
        <a:xfrm>
          <a:off x="14357428" y="1314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95786</xdr:rowOff>
    </xdr:from>
    <xdr:to>
      <xdr:col>71</xdr:col>
      <xdr:colOff>177800</xdr:colOff>
      <xdr:row>78</xdr:row>
      <xdr:rowOff>99307</xdr:rowOff>
    </xdr:to>
    <xdr:cxnSp macro="">
      <xdr:nvCxnSpPr>
        <xdr:cNvPr id="622" name="直線コネクタ 621"/>
        <xdr:cNvCxnSpPr/>
      </xdr:nvCxnSpPr>
      <xdr:spPr>
        <a:xfrm flipV="1">
          <a:off x="12814300" y="13468886"/>
          <a:ext cx="889000" cy="3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2192</xdr:rowOff>
    </xdr:from>
    <xdr:to>
      <xdr:col>72</xdr:col>
      <xdr:colOff>38100</xdr:colOff>
      <xdr:row>78</xdr:row>
      <xdr:rowOff>103792</xdr:rowOff>
    </xdr:to>
    <xdr:sp macro="" textlink="">
      <xdr:nvSpPr>
        <xdr:cNvPr id="623" name="フローチャート: 判断 622"/>
        <xdr:cNvSpPr/>
      </xdr:nvSpPr>
      <xdr:spPr>
        <a:xfrm>
          <a:off x="13652500" y="1337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120319</xdr:rowOff>
    </xdr:from>
    <xdr:ext cx="469744" cy="259045"/>
    <xdr:sp macro="" textlink="">
      <xdr:nvSpPr>
        <xdr:cNvPr id="624" name="テキスト ボックス 623"/>
        <xdr:cNvSpPr txBox="1"/>
      </xdr:nvSpPr>
      <xdr:spPr>
        <a:xfrm>
          <a:off x="13468428" y="1315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31178</xdr:rowOff>
    </xdr:from>
    <xdr:to>
      <xdr:col>67</xdr:col>
      <xdr:colOff>101600</xdr:colOff>
      <xdr:row>78</xdr:row>
      <xdr:rowOff>132778</xdr:rowOff>
    </xdr:to>
    <xdr:sp macro="" textlink="">
      <xdr:nvSpPr>
        <xdr:cNvPr id="625" name="フローチャート: 判断 624"/>
        <xdr:cNvSpPr/>
      </xdr:nvSpPr>
      <xdr:spPr>
        <a:xfrm>
          <a:off x="12763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149305</xdr:rowOff>
    </xdr:from>
    <xdr:ext cx="469744" cy="259045"/>
    <xdr:sp macro="" textlink="">
      <xdr:nvSpPr>
        <xdr:cNvPr id="626" name="テキスト ボックス 625"/>
        <xdr:cNvSpPr txBox="1"/>
      </xdr:nvSpPr>
      <xdr:spPr>
        <a:xfrm>
          <a:off x="12579428"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85334</xdr:rowOff>
    </xdr:from>
    <xdr:to>
      <xdr:col>85</xdr:col>
      <xdr:colOff>177800</xdr:colOff>
      <xdr:row>79</xdr:row>
      <xdr:rowOff>15484</xdr:rowOff>
    </xdr:to>
    <xdr:sp macro="" textlink="">
      <xdr:nvSpPr>
        <xdr:cNvPr id="632" name="楕円 631"/>
        <xdr:cNvSpPr/>
      </xdr:nvSpPr>
      <xdr:spPr>
        <a:xfrm>
          <a:off x="16268700" y="1345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261</xdr:rowOff>
    </xdr:from>
    <xdr:ext cx="378565" cy="259045"/>
    <xdr:sp macro="" textlink="">
      <xdr:nvSpPr>
        <xdr:cNvPr id="633" name="災害復旧費該当値テキスト"/>
        <xdr:cNvSpPr txBox="1"/>
      </xdr:nvSpPr>
      <xdr:spPr>
        <a:xfrm>
          <a:off x="16370300" y="13373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79482</xdr:rowOff>
    </xdr:from>
    <xdr:to>
      <xdr:col>81</xdr:col>
      <xdr:colOff>101600</xdr:colOff>
      <xdr:row>79</xdr:row>
      <xdr:rowOff>9632</xdr:rowOff>
    </xdr:to>
    <xdr:sp macro="" textlink="">
      <xdr:nvSpPr>
        <xdr:cNvPr id="634" name="楕円 633"/>
        <xdr:cNvSpPr/>
      </xdr:nvSpPr>
      <xdr:spPr>
        <a:xfrm>
          <a:off x="15430500" y="1345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39317</xdr:colOff>
      <xdr:row>79</xdr:row>
      <xdr:rowOff>759</xdr:rowOff>
    </xdr:from>
    <xdr:ext cx="378565" cy="259045"/>
    <xdr:sp macro="" textlink="">
      <xdr:nvSpPr>
        <xdr:cNvPr id="635" name="テキスト ボックス 634"/>
        <xdr:cNvSpPr txBox="1"/>
      </xdr:nvSpPr>
      <xdr:spPr>
        <a:xfrm>
          <a:off x="15279317" y="13545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45969</xdr:rowOff>
    </xdr:from>
    <xdr:to>
      <xdr:col>76</xdr:col>
      <xdr:colOff>165100</xdr:colOff>
      <xdr:row>78</xdr:row>
      <xdr:rowOff>147569</xdr:rowOff>
    </xdr:to>
    <xdr:sp macro="" textlink="">
      <xdr:nvSpPr>
        <xdr:cNvPr id="636" name="楕円 635"/>
        <xdr:cNvSpPr/>
      </xdr:nvSpPr>
      <xdr:spPr>
        <a:xfrm>
          <a:off x="14541500" y="1341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138696</xdr:rowOff>
    </xdr:from>
    <xdr:ext cx="469744" cy="259045"/>
    <xdr:sp macro="" textlink="">
      <xdr:nvSpPr>
        <xdr:cNvPr id="637" name="テキスト ボックス 636"/>
        <xdr:cNvSpPr txBox="1"/>
      </xdr:nvSpPr>
      <xdr:spPr>
        <a:xfrm>
          <a:off x="14357428" y="13511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44986</xdr:rowOff>
    </xdr:from>
    <xdr:to>
      <xdr:col>72</xdr:col>
      <xdr:colOff>38100</xdr:colOff>
      <xdr:row>78</xdr:row>
      <xdr:rowOff>146586</xdr:rowOff>
    </xdr:to>
    <xdr:sp macro="" textlink="">
      <xdr:nvSpPr>
        <xdr:cNvPr id="638" name="楕円 637"/>
        <xdr:cNvSpPr/>
      </xdr:nvSpPr>
      <xdr:spPr>
        <a:xfrm>
          <a:off x="13652500" y="1341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137713</xdr:rowOff>
    </xdr:from>
    <xdr:ext cx="469744" cy="259045"/>
    <xdr:sp macro="" textlink="">
      <xdr:nvSpPr>
        <xdr:cNvPr id="639" name="テキスト ボックス 638"/>
        <xdr:cNvSpPr txBox="1"/>
      </xdr:nvSpPr>
      <xdr:spPr>
        <a:xfrm>
          <a:off x="13468428" y="1351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48507</xdr:rowOff>
    </xdr:from>
    <xdr:to>
      <xdr:col>67</xdr:col>
      <xdr:colOff>101600</xdr:colOff>
      <xdr:row>78</xdr:row>
      <xdr:rowOff>150107</xdr:rowOff>
    </xdr:to>
    <xdr:sp macro="" textlink="">
      <xdr:nvSpPr>
        <xdr:cNvPr id="640" name="楕円 639"/>
        <xdr:cNvSpPr/>
      </xdr:nvSpPr>
      <xdr:spPr>
        <a:xfrm>
          <a:off x="12763500" y="1342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141234</xdr:rowOff>
    </xdr:from>
    <xdr:ext cx="469744" cy="259045"/>
    <xdr:sp macro="" textlink="">
      <xdr:nvSpPr>
        <xdr:cNvPr id="641" name="テキスト ボックス 640"/>
        <xdr:cNvSpPr txBox="1"/>
      </xdr:nvSpPr>
      <xdr:spPr>
        <a:xfrm>
          <a:off x="12579428" y="1351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1" name="直線コネクタ 65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52" name="テキスト ボックス 651"/>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3" name="直線コネクタ 65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54" name="テキスト ボックス 65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5" name="直線コネクタ 65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56" name="テキスト ボックス 65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7" name="直線コネクタ 65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8" name="テキスト ボックス 65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9" name="直線コネクタ 65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60" name="テキスト ボックス 659"/>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1" name="直線コネクタ 66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62" name="テキスト ボックス 661"/>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4" name="テキスト ボックス 66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152535</xdr:rowOff>
    </xdr:from>
    <xdr:to>
      <xdr:col>85</xdr:col>
      <xdr:colOff>126364</xdr:colOff>
      <xdr:row>98</xdr:row>
      <xdr:rowOff>157531</xdr:rowOff>
    </xdr:to>
    <xdr:cxnSp macro="">
      <xdr:nvCxnSpPr>
        <xdr:cNvPr id="666" name="直線コネクタ 665"/>
        <xdr:cNvCxnSpPr/>
      </xdr:nvCxnSpPr>
      <xdr:spPr>
        <a:xfrm flipV="1">
          <a:off x="16317595" y="15411585"/>
          <a:ext cx="1269" cy="154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161358</xdr:rowOff>
    </xdr:from>
    <xdr:ext cx="534377" cy="259045"/>
    <xdr:sp macro="" textlink="">
      <xdr:nvSpPr>
        <xdr:cNvPr id="667" name="公債費最小値テキスト"/>
        <xdr:cNvSpPr txBox="1"/>
      </xdr:nvSpPr>
      <xdr:spPr>
        <a:xfrm>
          <a:off x="16370300" y="169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157531</xdr:rowOff>
    </xdr:from>
    <xdr:to>
      <xdr:col>86</xdr:col>
      <xdr:colOff>25400</xdr:colOff>
      <xdr:row>98</xdr:row>
      <xdr:rowOff>157531</xdr:rowOff>
    </xdr:to>
    <xdr:cxnSp macro="">
      <xdr:nvCxnSpPr>
        <xdr:cNvPr id="668" name="直線コネクタ 667"/>
        <xdr:cNvCxnSpPr/>
      </xdr:nvCxnSpPr>
      <xdr:spPr>
        <a:xfrm>
          <a:off x="16230600" y="1695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99212</xdr:rowOff>
    </xdr:from>
    <xdr:ext cx="534377" cy="259045"/>
    <xdr:sp macro="" textlink="">
      <xdr:nvSpPr>
        <xdr:cNvPr id="669" name="公債費最大値テキスト"/>
        <xdr:cNvSpPr txBox="1"/>
      </xdr:nvSpPr>
      <xdr:spPr>
        <a:xfrm>
          <a:off x="16370300" y="15186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152535</xdr:rowOff>
    </xdr:from>
    <xdr:to>
      <xdr:col>86</xdr:col>
      <xdr:colOff>25400</xdr:colOff>
      <xdr:row>89</xdr:row>
      <xdr:rowOff>152535</xdr:rowOff>
    </xdr:to>
    <xdr:cxnSp macro="">
      <xdr:nvCxnSpPr>
        <xdr:cNvPr id="670" name="直線コネクタ 669"/>
        <xdr:cNvCxnSpPr/>
      </xdr:nvCxnSpPr>
      <xdr:spPr>
        <a:xfrm>
          <a:off x="16230600" y="1541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91661</xdr:rowOff>
    </xdr:from>
    <xdr:to>
      <xdr:col>85</xdr:col>
      <xdr:colOff>127000</xdr:colOff>
      <xdr:row>95</xdr:row>
      <xdr:rowOff>152208</xdr:rowOff>
    </xdr:to>
    <xdr:cxnSp macro="">
      <xdr:nvCxnSpPr>
        <xdr:cNvPr id="671" name="直線コネクタ 670"/>
        <xdr:cNvCxnSpPr/>
      </xdr:nvCxnSpPr>
      <xdr:spPr>
        <a:xfrm flipV="1">
          <a:off x="15481300" y="16379411"/>
          <a:ext cx="838200" cy="6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169739</xdr:rowOff>
    </xdr:from>
    <xdr:ext cx="534377" cy="259045"/>
    <xdr:sp macro="" textlink="">
      <xdr:nvSpPr>
        <xdr:cNvPr id="672" name="公債費平均値テキスト"/>
        <xdr:cNvSpPr txBox="1"/>
      </xdr:nvSpPr>
      <xdr:spPr>
        <a:xfrm>
          <a:off x="16370300" y="1645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19862</xdr:rowOff>
    </xdr:from>
    <xdr:to>
      <xdr:col>85</xdr:col>
      <xdr:colOff>177800</xdr:colOff>
      <xdr:row>96</xdr:row>
      <xdr:rowOff>121462</xdr:rowOff>
    </xdr:to>
    <xdr:sp macro="" textlink="">
      <xdr:nvSpPr>
        <xdr:cNvPr id="673" name="フローチャート: 判断 672"/>
        <xdr:cNvSpPr/>
      </xdr:nvSpPr>
      <xdr:spPr>
        <a:xfrm>
          <a:off x="16268700" y="1647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152208</xdr:rowOff>
    </xdr:from>
    <xdr:to>
      <xdr:col>81</xdr:col>
      <xdr:colOff>50800</xdr:colOff>
      <xdr:row>95</xdr:row>
      <xdr:rowOff>170430</xdr:rowOff>
    </xdr:to>
    <xdr:cxnSp macro="">
      <xdr:nvCxnSpPr>
        <xdr:cNvPr id="674" name="直線コネクタ 673"/>
        <xdr:cNvCxnSpPr/>
      </xdr:nvCxnSpPr>
      <xdr:spPr>
        <a:xfrm flipV="1">
          <a:off x="14592300" y="16439958"/>
          <a:ext cx="8890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160320</xdr:rowOff>
    </xdr:from>
    <xdr:to>
      <xdr:col>81</xdr:col>
      <xdr:colOff>101600</xdr:colOff>
      <xdr:row>96</xdr:row>
      <xdr:rowOff>90470</xdr:rowOff>
    </xdr:to>
    <xdr:sp macro="" textlink="">
      <xdr:nvSpPr>
        <xdr:cNvPr id="675" name="フローチャート: 判断 674"/>
        <xdr:cNvSpPr/>
      </xdr:nvSpPr>
      <xdr:spPr>
        <a:xfrm>
          <a:off x="154305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81597</xdr:rowOff>
    </xdr:from>
    <xdr:ext cx="534377" cy="259045"/>
    <xdr:sp macro="" textlink="">
      <xdr:nvSpPr>
        <xdr:cNvPr id="676" name="テキスト ボックス 675"/>
        <xdr:cNvSpPr txBox="1"/>
      </xdr:nvSpPr>
      <xdr:spPr>
        <a:xfrm>
          <a:off x="15201411" y="165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166250</xdr:rowOff>
    </xdr:from>
    <xdr:to>
      <xdr:col>76</xdr:col>
      <xdr:colOff>114300</xdr:colOff>
      <xdr:row>95</xdr:row>
      <xdr:rowOff>170430</xdr:rowOff>
    </xdr:to>
    <xdr:cxnSp macro="">
      <xdr:nvCxnSpPr>
        <xdr:cNvPr id="677" name="直線コネクタ 676"/>
        <xdr:cNvCxnSpPr/>
      </xdr:nvCxnSpPr>
      <xdr:spPr>
        <a:xfrm>
          <a:off x="13703300" y="16454000"/>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58300</xdr:rowOff>
    </xdr:from>
    <xdr:to>
      <xdr:col>76</xdr:col>
      <xdr:colOff>165100</xdr:colOff>
      <xdr:row>96</xdr:row>
      <xdr:rowOff>159900</xdr:rowOff>
    </xdr:to>
    <xdr:sp macro="" textlink="">
      <xdr:nvSpPr>
        <xdr:cNvPr id="678" name="フローチャート: 判断 677"/>
        <xdr:cNvSpPr/>
      </xdr:nvSpPr>
      <xdr:spPr>
        <a:xfrm>
          <a:off x="14541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151027</xdr:rowOff>
    </xdr:from>
    <xdr:ext cx="534377" cy="259045"/>
    <xdr:sp macro="" textlink="">
      <xdr:nvSpPr>
        <xdr:cNvPr id="679" name="テキスト ボックス 678"/>
        <xdr:cNvSpPr txBox="1"/>
      </xdr:nvSpPr>
      <xdr:spPr>
        <a:xfrm>
          <a:off x="143251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166250</xdr:rowOff>
    </xdr:from>
    <xdr:to>
      <xdr:col>71</xdr:col>
      <xdr:colOff>177800</xdr:colOff>
      <xdr:row>96</xdr:row>
      <xdr:rowOff>4794</xdr:rowOff>
    </xdr:to>
    <xdr:cxnSp macro="">
      <xdr:nvCxnSpPr>
        <xdr:cNvPr id="680" name="直線コネクタ 679"/>
        <xdr:cNvCxnSpPr/>
      </xdr:nvCxnSpPr>
      <xdr:spPr>
        <a:xfrm flipV="1">
          <a:off x="12814300" y="16454000"/>
          <a:ext cx="889000" cy="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38021</xdr:rowOff>
    </xdr:from>
    <xdr:to>
      <xdr:col>72</xdr:col>
      <xdr:colOff>38100</xdr:colOff>
      <xdr:row>96</xdr:row>
      <xdr:rowOff>139621</xdr:rowOff>
    </xdr:to>
    <xdr:sp macro="" textlink="">
      <xdr:nvSpPr>
        <xdr:cNvPr id="681" name="フローチャート: 判断 680"/>
        <xdr:cNvSpPr/>
      </xdr:nvSpPr>
      <xdr:spPr>
        <a:xfrm>
          <a:off x="13652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130748</xdr:rowOff>
    </xdr:from>
    <xdr:ext cx="534377" cy="259045"/>
    <xdr:sp macro="" textlink="">
      <xdr:nvSpPr>
        <xdr:cNvPr id="682" name="テキスト ボックス 681"/>
        <xdr:cNvSpPr txBox="1"/>
      </xdr:nvSpPr>
      <xdr:spPr>
        <a:xfrm>
          <a:off x="13436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53663</xdr:rowOff>
    </xdr:from>
    <xdr:to>
      <xdr:col>67</xdr:col>
      <xdr:colOff>101600</xdr:colOff>
      <xdr:row>96</xdr:row>
      <xdr:rowOff>155263</xdr:rowOff>
    </xdr:to>
    <xdr:sp macro="" textlink="">
      <xdr:nvSpPr>
        <xdr:cNvPr id="683" name="フローチャート: 判断 682"/>
        <xdr:cNvSpPr/>
      </xdr:nvSpPr>
      <xdr:spPr>
        <a:xfrm>
          <a:off x="12763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146390</xdr:rowOff>
    </xdr:from>
    <xdr:ext cx="534377" cy="259045"/>
    <xdr:sp macro="" textlink="">
      <xdr:nvSpPr>
        <xdr:cNvPr id="684" name="テキスト ボックス 683"/>
        <xdr:cNvSpPr txBox="1"/>
      </xdr:nvSpPr>
      <xdr:spPr>
        <a:xfrm>
          <a:off x="12547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40861</xdr:rowOff>
    </xdr:from>
    <xdr:to>
      <xdr:col>85</xdr:col>
      <xdr:colOff>177800</xdr:colOff>
      <xdr:row>95</xdr:row>
      <xdr:rowOff>142461</xdr:rowOff>
    </xdr:to>
    <xdr:sp macro="" textlink="">
      <xdr:nvSpPr>
        <xdr:cNvPr id="690" name="楕円 689"/>
        <xdr:cNvSpPr/>
      </xdr:nvSpPr>
      <xdr:spPr>
        <a:xfrm>
          <a:off x="16268700" y="1632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63738</xdr:rowOff>
    </xdr:from>
    <xdr:ext cx="534377" cy="259045"/>
    <xdr:sp macro="" textlink="">
      <xdr:nvSpPr>
        <xdr:cNvPr id="691" name="公債費該当値テキスト"/>
        <xdr:cNvSpPr txBox="1"/>
      </xdr:nvSpPr>
      <xdr:spPr>
        <a:xfrm>
          <a:off x="16370300" y="161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101408</xdr:rowOff>
    </xdr:from>
    <xdr:to>
      <xdr:col>81</xdr:col>
      <xdr:colOff>101600</xdr:colOff>
      <xdr:row>96</xdr:row>
      <xdr:rowOff>31558</xdr:rowOff>
    </xdr:to>
    <xdr:sp macro="" textlink="">
      <xdr:nvSpPr>
        <xdr:cNvPr id="692" name="楕円 691"/>
        <xdr:cNvSpPr/>
      </xdr:nvSpPr>
      <xdr:spPr>
        <a:xfrm>
          <a:off x="15430500" y="163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48085</xdr:rowOff>
    </xdr:from>
    <xdr:ext cx="534377" cy="259045"/>
    <xdr:sp macro="" textlink="">
      <xdr:nvSpPr>
        <xdr:cNvPr id="693" name="テキスト ボックス 692"/>
        <xdr:cNvSpPr txBox="1"/>
      </xdr:nvSpPr>
      <xdr:spPr>
        <a:xfrm>
          <a:off x="15201411" y="1616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119630</xdr:rowOff>
    </xdr:from>
    <xdr:to>
      <xdr:col>76</xdr:col>
      <xdr:colOff>165100</xdr:colOff>
      <xdr:row>96</xdr:row>
      <xdr:rowOff>49780</xdr:rowOff>
    </xdr:to>
    <xdr:sp macro="" textlink="">
      <xdr:nvSpPr>
        <xdr:cNvPr id="694" name="楕円 693"/>
        <xdr:cNvSpPr/>
      </xdr:nvSpPr>
      <xdr:spPr>
        <a:xfrm>
          <a:off x="14541500" y="164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66307</xdr:rowOff>
    </xdr:from>
    <xdr:ext cx="534377" cy="259045"/>
    <xdr:sp macro="" textlink="">
      <xdr:nvSpPr>
        <xdr:cNvPr id="695" name="テキスト ボックス 694"/>
        <xdr:cNvSpPr txBox="1"/>
      </xdr:nvSpPr>
      <xdr:spPr>
        <a:xfrm>
          <a:off x="14325111" y="1618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115450</xdr:rowOff>
    </xdr:from>
    <xdr:to>
      <xdr:col>72</xdr:col>
      <xdr:colOff>38100</xdr:colOff>
      <xdr:row>96</xdr:row>
      <xdr:rowOff>45600</xdr:rowOff>
    </xdr:to>
    <xdr:sp macro="" textlink="">
      <xdr:nvSpPr>
        <xdr:cNvPr id="696" name="楕円 695"/>
        <xdr:cNvSpPr/>
      </xdr:nvSpPr>
      <xdr:spPr>
        <a:xfrm>
          <a:off x="13652500" y="1640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62127</xdr:rowOff>
    </xdr:from>
    <xdr:ext cx="534377" cy="259045"/>
    <xdr:sp macro="" textlink="">
      <xdr:nvSpPr>
        <xdr:cNvPr id="697" name="テキスト ボックス 696"/>
        <xdr:cNvSpPr txBox="1"/>
      </xdr:nvSpPr>
      <xdr:spPr>
        <a:xfrm>
          <a:off x="13436111" y="1617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125444</xdr:rowOff>
    </xdr:from>
    <xdr:to>
      <xdr:col>67</xdr:col>
      <xdr:colOff>101600</xdr:colOff>
      <xdr:row>96</xdr:row>
      <xdr:rowOff>55594</xdr:rowOff>
    </xdr:to>
    <xdr:sp macro="" textlink="">
      <xdr:nvSpPr>
        <xdr:cNvPr id="698" name="楕円 697"/>
        <xdr:cNvSpPr/>
      </xdr:nvSpPr>
      <xdr:spPr>
        <a:xfrm>
          <a:off x="12763500" y="1641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72121</xdr:rowOff>
    </xdr:from>
    <xdr:ext cx="534377" cy="259045"/>
    <xdr:sp macro="" textlink="">
      <xdr:nvSpPr>
        <xdr:cNvPr id="699" name="テキスト ボックス 698"/>
        <xdr:cNvSpPr txBox="1"/>
      </xdr:nvSpPr>
      <xdr:spPr>
        <a:xfrm>
          <a:off x="12547111" y="1618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1" name="正方形/長方形 700"/>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2" name="正方形/長方形 701"/>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3" name="正方形/長方形 702"/>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4" name="正方形/長方形 703"/>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08" name="直線コネクタ 70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09" name="テキスト ボックス 70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1" name="テキスト ボックス 710"/>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2" name="直線コネクタ 71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30</xdr:row>
      <xdr:rowOff>111777</xdr:rowOff>
    </xdr:from>
    <xdr:ext cx="312906" cy="259045"/>
    <xdr:sp macro="" textlink="">
      <xdr:nvSpPr>
        <xdr:cNvPr id="713" name="テキスト ボックス 712"/>
        <xdr:cNvSpPr txBox="1"/>
      </xdr:nvSpPr>
      <xdr:spPr>
        <a:xfrm>
          <a:off x="17975094" y="5255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15" name="テキスト ボックス 714"/>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139700</xdr:rowOff>
    </xdr:from>
    <xdr:to>
      <xdr:col>116</xdr:col>
      <xdr:colOff>62864</xdr:colOff>
      <xdr:row>38</xdr:row>
      <xdr:rowOff>25400</xdr:rowOff>
    </xdr:to>
    <xdr:cxnSp macro="">
      <xdr:nvCxnSpPr>
        <xdr:cNvPr id="717" name="直線コネクタ 716"/>
        <xdr:cNvCxnSpPr/>
      </xdr:nvCxnSpPr>
      <xdr:spPr>
        <a:xfrm flipV="1">
          <a:off x="22159595" y="5283200"/>
          <a:ext cx="1269"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18"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19" name="直線コネクタ 71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86377</xdr:rowOff>
    </xdr:from>
    <xdr:ext cx="313932" cy="259045"/>
    <xdr:sp macro="" textlink="">
      <xdr:nvSpPr>
        <xdr:cNvPr id="720" name="諸支出金最大値テキスト"/>
        <xdr:cNvSpPr txBox="1"/>
      </xdr:nvSpPr>
      <xdr:spPr>
        <a:xfrm>
          <a:off x="22212300" y="5058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139700</xdr:rowOff>
    </xdr:from>
    <xdr:to>
      <xdr:col>116</xdr:col>
      <xdr:colOff>152400</xdr:colOff>
      <xdr:row>30</xdr:row>
      <xdr:rowOff>139700</xdr:rowOff>
    </xdr:to>
    <xdr:cxnSp macro="">
      <xdr:nvCxnSpPr>
        <xdr:cNvPr id="721" name="直線コネクタ 720"/>
        <xdr:cNvCxnSpPr/>
      </xdr:nvCxnSpPr>
      <xdr:spPr>
        <a:xfrm>
          <a:off x="22072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2" name="直線コネクタ 72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249299" cy="259045"/>
    <xdr:sp macro="" textlink="">
      <xdr:nvSpPr>
        <xdr:cNvPr id="723" name="諸支出金平均値テキスト"/>
        <xdr:cNvSpPr txBox="1"/>
      </xdr:nvSpPr>
      <xdr:spPr>
        <a:xfrm>
          <a:off x="22212300" y="62839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4" name="フローチャート: 判断 723"/>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25" name="直線コネクタ 72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88900</xdr:rowOff>
    </xdr:from>
    <xdr:to>
      <xdr:col>112</xdr:col>
      <xdr:colOff>38100</xdr:colOff>
      <xdr:row>36</xdr:row>
      <xdr:rowOff>19050</xdr:rowOff>
    </xdr:to>
    <xdr:sp macro="" textlink="">
      <xdr:nvSpPr>
        <xdr:cNvPr id="726" name="フローチャート: 判断 725"/>
        <xdr:cNvSpPr/>
      </xdr:nvSpPr>
      <xdr:spPr>
        <a:xfrm>
          <a:off x="21272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34</xdr:row>
      <xdr:rowOff>35577</xdr:rowOff>
    </xdr:from>
    <xdr:ext cx="249299" cy="259045"/>
    <xdr:sp macro="" textlink="">
      <xdr:nvSpPr>
        <xdr:cNvPr id="727" name="テキスト ボックス 726"/>
        <xdr:cNvSpPr txBox="1"/>
      </xdr:nvSpPr>
      <xdr:spPr>
        <a:xfrm>
          <a:off x="21185950" y="5864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28" name="直線コネクタ 72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146050</xdr:rowOff>
    </xdr:from>
    <xdr:to>
      <xdr:col>107</xdr:col>
      <xdr:colOff>101600</xdr:colOff>
      <xdr:row>38</xdr:row>
      <xdr:rowOff>76200</xdr:rowOff>
    </xdr:to>
    <xdr:sp macro="" textlink="">
      <xdr:nvSpPr>
        <xdr:cNvPr id="729" name="フローチャート: 判断 728"/>
        <xdr:cNvSpPr/>
      </xdr:nvSpPr>
      <xdr:spPr>
        <a:xfrm>
          <a:off x="20383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30" name="テキスト ボックス 72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1" name="直線コネクタ 73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146050</xdr:rowOff>
    </xdr:from>
    <xdr:to>
      <xdr:col>102</xdr:col>
      <xdr:colOff>165100</xdr:colOff>
      <xdr:row>38</xdr:row>
      <xdr:rowOff>76200</xdr:rowOff>
    </xdr:to>
    <xdr:sp macro="" textlink="">
      <xdr:nvSpPr>
        <xdr:cNvPr id="732" name="フローチャート: 判断 731"/>
        <xdr:cNvSpPr/>
      </xdr:nvSpPr>
      <xdr:spPr>
        <a:xfrm>
          <a:off x="19494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33" name="テキスト ボックス 73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34" name="フローチャート: 判断 733"/>
        <xdr:cNvSpPr/>
      </xdr:nvSpPr>
      <xdr:spPr>
        <a:xfrm>
          <a:off x="186055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35" name="テキスト ボックス 73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1" name="楕円 74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67327</xdr:rowOff>
    </xdr:from>
    <xdr:ext cx="249299" cy="259045"/>
    <xdr:sp macro="" textlink="">
      <xdr:nvSpPr>
        <xdr:cNvPr id="742" name="諸支出金該当値テキスト"/>
        <xdr:cNvSpPr txBox="1"/>
      </xdr:nvSpPr>
      <xdr:spPr>
        <a:xfrm>
          <a:off x="22212300" y="6410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3" name="楕円 74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67327</xdr:rowOff>
    </xdr:from>
    <xdr:ext cx="249299" cy="259045"/>
    <xdr:sp macro="" textlink="">
      <xdr:nvSpPr>
        <xdr:cNvPr id="744" name="テキスト ボックス 743"/>
        <xdr:cNvSpPr txBox="1"/>
      </xdr:nvSpPr>
      <xdr:spPr>
        <a:xfrm>
          <a:off x="211859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45" name="楕円 74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36</xdr:row>
      <xdr:rowOff>92727</xdr:rowOff>
    </xdr:from>
    <xdr:ext cx="249299" cy="259045"/>
    <xdr:sp macro="" textlink="">
      <xdr:nvSpPr>
        <xdr:cNvPr id="746" name="テキスト ボックス 745"/>
        <xdr:cNvSpPr txBox="1"/>
      </xdr:nvSpPr>
      <xdr:spPr>
        <a:xfrm>
          <a:off x="20309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47" name="楕円 74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92727</xdr:rowOff>
    </xdr:from>
    <xdr:ext cx="249299" cy="259045"/>
    <xdr:sp macro="" textlink="">
      <xdr:nvSpPr>
        <xdr:cNvPr id="748" name="テキスト ボックス 747"/>
        <xdr:cNvSpPr txBox="1"/>
      </xdr:nvSpPr>
      <xdr:spPr>
        <a:xfrm>
          <a:off x="19420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49" name="楕円 74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92727</xdr:rowOff>
    </xdr:from>
    <xdr:ext cx="249299" cy="259045"/>
    <xdr:sp macro="" textlink="">
      <xdr:nvSpPr>
        <xdr:cNvPr id="750" name="テキスト ボックス 749"/>
        <xdr:cNvSpPr txBox="1"/>
      </xdr:nvSpPr>
      <xdr:spPr>
        <a:xfrm>
          <a:off x="18531650" y="626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2" name="正方形/長方形 751"/>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3" name="正方形/長方形 752"/>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4" name="正方形/長方形 753"/>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5" name="正方形/長方形 754"/>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4" name="テキスト ボックス 773"/>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1" name="テキスト ボックス 790"/>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商工費については，グループの平均上回っているが，近年減少しており，平成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年度は，中小企業融資資金貸付金（東日本大震災復興緊急融資分）の減等により，昨年度と比較して</a:t>
          </a:r>
          <a:r>
            <a:rPr kumimoji="1" lang="en-US" altLang="ja-JP" sz="1300">
              <a:latin typeface="ＭＳ Ｐゴシック" panose="020B0600070205080204" pitchFamily="50" charset="-128"/>
              <a:ea typeface="ＭＳ Ｐゴシック" panose="020B0600070205080204" pitchFamily="50" charset="-128"/>
            </a:rPr>
            <a:t>2,092</a:t>
          </a:r>
          <a:r>
            <a:rPr kumimoji="1" lang="ja-JP" altLang="en-US" sz="1300">
              <a:latin typeface="ＭＳ Ｐゴシック" panose="020B0600070205080204" pitchFamily="50" charset="-128"/>
              <a:ea typeface="ＭＳ Ｐゴシック" panose="020B0600070205080204" pitchFamily="50" charset="-128"/>
            </a:rPr>
            <a:t>円減少している。</a:t>
          </a:r>
        </a:p>
        <a:p>
          <a:r>
            <a:rPr kumimoji="1" lang="ja-JP" altLang="en-US" sz="1300">
              <a:latin typeface="ＭＳ Ｐゴシック" panose="020B0600070205080204" pitchFamily="50" charset="-128"/>
              <a:ea typeface="ＭＳ Ｐゴシック" panose="020B0600070205080204" pitchFamily="50" charset="-128"/>
            </a:rPr>
            <a:t>土木費については，グループの平均を上回って推移しており，平成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年度は，国の３か年緊急対策の実施に伴う地方道路整備の増等により，昨年度と比較して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教育費については，グループの平均を上回って推移しており，平成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年度は，教職員退職者増による退職金の減等により，昨年度</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1,179</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費については，グループの平均を上回って推移しており，平成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臨時財政対策債に係る償還額の増等により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○現状</a:t>
          </a:r>
        </a:p>
        <a:p>
          <a:r>
            <a:rPr kumimoji="1" lang="ja-JP" altLang="en-US" sz="1200">
              <a:latin typeface="ＭＳ ゴシック" pitchFamily="49" charset="-128"/>
              <a:ea typeface="ＭＳ ゴシック" pitchFamily="49" charset="-128"/>
            </a:rPr>
            <a:t>　公債費の増等により，実質収支が減少しており，</a:t>
          </a:r>
          <a:r>
            <a:rPr kumimoji="1" lang="en-US" altLang="ja-JP" sz="1200">
              <a:latin typeface="ＭＳ ゴシック" pitchFamily="49" charset="-128"/>
              <a:ea typeface="ＭＳ ゴシック" pitchFamily="49" charset="-128"/>
            </a:rPr>
            <a:t>0.02</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1.08%</a:t>
          </a:r>
          <a:r>
            <a:rPr kumimoji="1" lang="ja-JP" altLang="en-US" sz="1200">
              <a:latin typeface="ＭＳ ゴシック" pitchFamily="49" charset="-128"/>
              <a:ea typeface="ＭＳ ゴシック" pitchFamily="49" charset="-128"/>
            </a:rPr>
            <a:t>となっている。</a:t>
          </a:r>
        </a:p>
        <a:p>
          <a:r>
            <a:rPr kumimoji="1" lang="ja-JP" altLang="en-US" sz="1200">
              <a:latin typeface="ＭＳ ゴシック" pitchFamily="49" charset="-128"/>
              <a:ea typeface="ＭＳ ゴシック" pitchFamily="49" charset="-128"/>
            </a:rPr>
            <a:t>　積立金が増加したため，財政調整基金残高は，</a:t>
          </a:r>
          <a:r>
            <a:rPr kumimoji="1" lang="en-US" altLang="ja-JP" sz="1200">
              <a:latin typeface="ＭＳ ゴシック" pitchFamily="49" charset="-128"/>
              <a:ea typeface="ＭＳ ゴシック" pitchFamily="49" charset="-128"/>
            </a:rPr>
            <a:t>0.44</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3.31%</a:t>
          </a:r>
          <a:r>
            <a:rPr kumimoji="1" lang="ja-JP" altLang="en-US" sz="1200">
              <a:latin typeface="ＭＳ ゴシック" pitchFamily="49" charset="-128"/>
              <a:ea typeface="ＭＳ ゴシック" pitchFamily="49" charset="-128"/>
            </a:rPr>
            <a:t>となり，実質単年度収支は</a:t>
          </a:r>
          <a:r>
            <a:rPr kumimoji="1" lang="en-US" altLang="ja-JP" sz="1200">
              <a:latin typeface="ＭＳ ゴシック" pitchFamily="49" charset="-128"/>
              <a:ea typeface="ＭＳ ゴシック" pitchFamily="49" charset="-128"/>
            </a:rPr>
            <a:t>0.53</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1.40%</a:t>
          </a:r>
          <a:r>
            <a:rPr kumimoji="1" lang="ja-JP" altLang="en-US" sz="1200">
              <a:latin typeface="ＭＳ ゴシック" pitchFamily="49" charset="-128"/>
              <a:ea typeface="ＭＳ ゴシック" pitchFamily="49" charset="-128"/>
            </a:rPr>
            <a:t>となっている。</a:t>
          </a:r>
        </a:p>
        <a:p>
          <a:r>
            <a:rPr kumimoji="1" lang="ja-JP" altLang="en-US" sz="1200">
              <a:latin typeface="ＭＳ ゴシック" pitchFamily="49" charset="-128"/>
              <a:ea typeface="ＭＳ ゴシック" pitchFamily="49" charset="-128"/>
            </a:rPr>
            <a:t> ○今後の対応</a:t>
          </a:r>
        </a:p>
        <a:p>
          <a:r>
            <a:rPr kumimoji="1" lang="ja-JP" altLang="en-US" sz="1200">
              <a:latin typeface="ＭＳ ゴシック" pitchFamily="49" charset="-128"/>
              <a:ea typeface="ＭＳ ゴシック" pitchFamily="49" charset="-128"/>
            </a:rPr>
            <a:t>　引き続き，課税の適正化や県有財産の有効活用などにより自主財源確保に努めていくとともに，職員数の適正化による人件費総額の抑制や，公共投資の重点化・効率化などにより，県債残高をさらに縮小させ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茨城県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一般会計及び全ての特別会計で赤字が生じていない。</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引き続き，各会計で適正な財政運営，企業経営を行っていく。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年度以降，公共投資の重点化に務めてきた結果，公共投資等に充てた県債に係る公債費は減少傾向にあるが，臨時財政対策債に係る元利償還金は，平成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年度以降増加傾向にある。</a:t>
          </a:r>
        </a:p>
        <a:p>
          <a:r>
            <a:rPr kumimoji="1" lang="ja-JP" altLang="en-US" sz="1400">
              <a:latin typeface="ＭＳ ゴシック" pitchFamily="49" charset="-128"/>
              <a:ea typeface="ＭＳ ゴシック" pitchFamily="49" charset="-128"/>
            </a:rPr>
            <a:t>　一方で，減債基金不足率が改善したことや，国営土地改良事業負担金などの公債費に準ずる債務負担の減により，実質公債費比率の分子（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）は前年度から減少している。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引き続き公共投資の重点化・効率化に努め，県債の新規発行を適切にコントロールすることにより，実質公債費比率の改善を図る。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6BD9E7F-E751-4397-BDCD-25007D9DFED8}"/>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FD624700-7F91-4A5A-A5F3-1DC4F4AC821C}"/>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DFFECDEF-E359-4287-89D4-26C57DA4FC13}"/>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DAE8DD91-2927-4E5B-9865-87754BDBA17C}"/>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本県償還ルール（</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年据置後，</a:t>
          </a:r>
          <a:r>
            <a:rPr kumimoji="1" lang="en-US" altLang="ja-JP" sz="1000">
              <a:latin typeface="ＭＳ ゴシック" pitchFamily="49" charset="-128"/>
              <a:ea typeface="ＭＳ ゴシック" pitchFamily="49" charset="-128"/>
            </a:rPr>
            <a:t>1/27</a:t>
          </a:r>
          <a:r>
            <a:rPr kumimoji="1" lang="ja-JP" altLang="en-US" sz="1000">
              <a:latin typeface="ＭＳ ゴシック" pitchFamily="49" charset="-128"/>
              <a:ea typeface="ＭＳ ゴシック" pitchFamily="49" charset="-128"/>
            </a:rPr>
            <a:t>償還）で積み立てているため，減債基金積立相当額との差が生じている。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・一般会計等に係る地方債現在高</a:t>
          </a:r>
        </a:p>
        <a:p>
          <a:r>
            <a:rPr kumimoji="1" lang="ja-JP" altLang="en-US" sz="1400">
              <a:latin typeface="ＭＳ ゴシック" pitchFamily="49" charset="-128"/>
              <a:ea typeface="ＭＳ ゴシック" pitchFamily="49" charset="-128"/>
            </a:rPr>
            <a:t>　地方交付税の代替財源とされる臨時財政対策債の残高は増加したものの，通常県債の残高が減少しており，全体でも減少している。</a:t>
          </a:r>
        </a:p>
        <a:p>
          <a:r>
            <a:rPr kumimoji="1" lang="ja-JP" altLang="en-US" sz="1400">
              <a:latin typeface="ＭＳ ゴシック" pitchFamily="49" charset="-128"/>
              <a:ea typeface="ＭＳ ゴシック" pitchFamily="49" charset="-128"/>
            </a:rPr>
            <a:t>・退職手当負担見込額</a:t>
          </a:r>
        </a:p>
        <a:p>
          <a:r>
            <a:rPr kumimoji="1" lang="ja-JP" altLang="en-US" sz="1400">
              <a:latin typeface="ＭＳ ゴシック" pitchFamily="49" charset="-128"/>
              <a:ea typeface="ＭＳ ゴシック" pitchFamily="49" charset="-128"/>
            </a:rPr>
            <a:t>　新陳代謝により，見込額が減少している。</a:t>
          </a:r>
        </a:p>
        <a:p>
          <a:r>
            <a:rPr kumimoji="1" lang="ja-JP" altLang="en-US" sz="1400">
              <a:latin typeface="ＭＳ ゴシック" pitchFamily="49" charset="-128"/>
              <a:ea typeface="ＭＳ ゴシック" pitchFamily="49" charset="-128"/>
            </a:rPr>
            <a:t>・充当可能財源</a:t>
          </a:r>
        </a:p>
        <a:p>
          <a:r>
            <a:rPr kumimoji="1" lang="ja-JP" altLang="en-US" sz="1400">
              <a:latin typeface="ＭＳ ゴシック" pitchFamily="49" charset="-128"/>
              <a:ea typeface="ＭＳ ゴシック" pitchFamily="49" charset="-128"/>
            </a:rPr>
            <a:t>　減債基金等の増により，充当可能基金が増となっている。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公共投資の重点化・効率化により，県債の新規発行を適切にコントロールするとともに，職員数の適正化，保有土地等に係る将来負担額の計画的な解消を進め，比率の更なる改善を図っていく。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企業誘致を進めるための企業立地促進基金の造成や，地域医療介護総合確保基金を積み増したこと等により，特定目的基金が約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億円増加し，基金全体も増加している。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積立の規模については，今後の収支見通し等を踏まえ，安定的に事業を実施し，県民生活をしっかり支えていけるよう残高を確保していく。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そのため，行財政改革，経費節減等の取組みを進めることにより，財源を確保していく。また，国費関連の基金は，必要額の確保に向け国へ要望を行っていく。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は，短期では，国民体育大会・障害者スポーツ大会開催基金を令和元年度に全額取り崩すことから減少が見込まれる。一方，中長期では，公共施設等の老朽化への対応のため，公共施設長寿命化等推進基金などを確保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災害対応，社会保障関係施策，教育・文化振興，環境保全，産業振興や公共施設等の老朽化対策など使途に応じた基金を設置している。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企業誘致を進めるための企業立地促進基金の造成や，地域医療介護総合確保基金を積み増したこと等により，特定目的基金が約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億円増加し，基金全体も増加している。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積立の規模については，各基金の目的に沿って，関連する事業が安定的に実施できるよう，事業計画を踏まえながら管理・運営していく。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そのため，行財政改革，経費節減等の取組みを進めることにより，財源を確保していく。また，国の施策に基づく基金については，本県の必要額を確保できるよう国へ要望していく。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は，短期では，国民体育大会・障害者スポーツ大会開催基金を令和元年度に全額取り崩すことから減少が見込まれる。一方，中長期では，公共施設等の老朽化への対応のため，公共施設長寿命化等推進基金などを確保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年度中の財源確保額の積立を行ったことにより，増加している。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積立の規模については，今後の収支見通し等を踏まえ，安定的に事業を実施し，県民生活をしっかり支えていけるよう残高を確保していく。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年度までの収支見通しにおいて約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億円の財源不足が見込まれていることから，毎年度の予算編成で必要な場合には取崩しを行っていく。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年度中の運用益の積立を行ったことにより，増加している。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積立の規模については，今後の収支見通し等を踏まえ，県債の計画的な償還に備え残高を確保していく。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そのため，行財政改革，経費節減等の取組みを進めることにより，財源を確保していく。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増減の見込については，令和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年度までの収支見通しにおいて約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億円の財源不足が見込まれていることから，毎年度の予算編成で必要な場合には取崩しを行っていく。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2,936,184
2,871,183
6,097.33
1,062,741,989
1,035,274,650
6,913,023
638,993,969
2,164,779,532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本県では，平成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年度に策定した茨城県公共施設等総合管理計画における基本方針において，「施設の長寿命化」，「資産総量の適正化」及び「資産の有効活用」を掲げている。</a:t>
          </a:r>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有形固定資産減価償却率は類似団体より低い水準にあるが，主な要因としては，事業用資産のうち建物及びインフラ資産のうち漁港港湾施設の減価償却率が低いことが挙げられる。　　　</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引き続き，公共施設等総合計画等に基づき，老朽化対策に積極的に取り組んでいく。　</a:t>
          </a:r>
        </a:p>
        <a:p>
          <a:r>
            <a:rPr kumimoji="1" lang="en-US" altLang="ja-JP" sz="1100">
              <a:latin typeface="ＭＳ Ｐゴシック" panose="020B0600070205080204" pitchFamily="50" charset="-128"/>
              <a:ea typeface="ＭＳ Ｐゴシック" panose="020B0600070205080204" pitchFamily="50" charset="-128"/>
            </a:rPr>
            <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82169</xdr:rowOff>
    </xdr:from>
    <xdr:to>
      <xdr:col>23</xdr:col>
      <xdr:colOff>85090</xdr:colOff>
      <xdr:row>32</xdr:row>
      <xdr:rowOff>132969</xdr:rowOff>
    </xdr:to>
    <xdr:cxnSp macro="">
      <xdr:nvCxnSpPr>
        <xdr:cNvPr id="61" name="直線コネクタ 60"/>
        <xdr:cNvCxnSpPr/>
      </xdr:nvCxnSpPr>
      <xdr:spPr>
        <a:xfrm flipV="1">
          <a:off x="4300220" y="5155819"/>
          <a:ext cx="1270" cy="1041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136796</xdr:rowOff>
    </xdr:from>
    <xdr:ext cx="405111" cy="259045"/>
    <xdr:sp macro="" textlink="">
      <xdr:nvSpPr>
        <xdr:cNvPr id="62" name="有形固定資産減価償却率最小値テキスト"/>
        <xdr:cNvSpPr txBox="1"/>
      </xdr:nvSpPr>
      <xdr:spPr>
        <a:xfrm>
          <a:off x="4352925"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132969</xdr:rowOff>
    </xdr:from>
    <xdr:to>
      <xdr:col>23</xdr:col>
      <xdr:colOff>174625</xdr:colOff>
      <xdr:row>32</xdr:row>
      <xdr:rowOff>132969</xdr:rowOff>
    </xdr:to>
    <xdr:cxnSp macro="">
      <xdr:nvCxnSpPr>
        <xdr:cNvPr id="63" name="直線コネクタ 62"/>
        <xdr:cNvCxnSpPr/>
      </xdr:nvCxnSpPr>
      <xdr:spPr>
        <a:xfrm>
          <a:off x="4213225" y="61972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28846</xdr:rowOff>
    </xdr:from>
    <xdr:ext cx="405111" cy="259045"/>
    <xdr:sp macro="" textlink="">
      <xdr:nvSpPr>
        <xdr:cNvPr id="64" name="有形固定資産減価償却率最大値テキスト"/>
        <xdr:cNvSpPr txBox="1"/>
      </xdr:nvSpPr>
      <xdr:spPr>
        <a:xfrm>
          <a:off x="4352925" y="49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82169</xdr:rowOff>
    </xdr:from>
    <xdr:to>
      <xdr:col>23</xdr:col>
      <xdr:colOff>174625</xdr:colOff>
      <xdr:row>26</xdr:row>
      <xdr:rowOff>82169</xdr:rowOff>
    </xdr:to>
    <xdr:cxnSp macro="">
      <xdr:nvCxnSpPr>
        <xdr:cNvPr id="65" name="直線コネクタ 64"/>
        <xdr:cNvCxnSpPr/>
      </xdr:nvCxnSpPr>
      <xdr:spPr>
        <a:xfrm>
          <a:off x="4213225" y="515581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14876</xdr:rowOff>
    </xdr:from>
    <xdr:ext cx="405111" cy="259045"/>
    <xdr:sp macro="" textlink="">
      <xdr:nvSpPr>
        <xdr:cNvPr id="66" name="有形固定資産減価償却率平均値テキスト"/>
        <xdr:cNvSpPr txBox="1"/>
      </xdr:nvSpPr>
      <xdr:spPr>
        <a:xfrm>
          <a:off x="4352925" y="5418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163449</xdr:rowOff>
    </xdr:from>
    <xdr:to>
      <xdr:col>23</xdr:col>
      <xdr:colOff>136525</xdr:colOff>
      <xdr:row>29</xdr:row>
      <xdr:rowOff>93599</xdr:rowOff>
    </xdr:to>
    <xdr:sp macro="" textlink="">
      <xdr:nvSpPr>
        <xdr:cNvPr id="67" name="フローチャート: 判断 66"/>
        <xdr:cNvSpPr/>
      </xdr:nvSpPr>
      <xdr:spPr>
        <a:xfrm>
          <a:off x="4251325" y="556729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17907</xdr:rowOff>
    </xdr:from>
    <xdr:to>
      <xdr:col>19</xdr:col>
      <xdr:colOff>187325</xdr:colOff>
      <xdr:row>29</xdr:row>
      <xdr:rowOff>119507</xdr:rowOff>
    </xdr:to>
    <xdr:sp macro="" textlink="">
      <xdr:nvSpPr>
        <xdr:cNvPr id="68" name="フローチャート: 判断 67"/>
        <xdr:cNvSpPr/>
      </xdr:nvSpPr>
      <xdr:spPr>
        <a:xfrm>
          <a:off x="3616325" y="5586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138811</xdr:rowOff>
    </xdr:from>
    <xdr:to>
      <xdr:col>15</xdr:col>
      <xdr:colOff>187325</xdr:colOff>
      <xdr:row>30</xdr:row>
      <xdr:rowOff>68961</xdr:rowOff>
    </xdr:to>
    <xdr:sp macro="" textlink="">
      <xdr:nvSpPr>
        <xdr:cNvPr id="69" name="フローチャート: 判断 68"/>
        <xdr:cNvSpPr/>
      </xdr:nvSpPr>
      <xdr:spPr>
        <a:xfrm>
          <a:off x="2930525" y="570776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19177</xdr:rowOff>
    </xdr:from>
    <xdr:to>
      <xdr:col>11</xdr:col>
      <xdr:colOff>187325</xdr:colOff>
      <xdr:row>30</xdr:row>
      <xdr:rowOff>120777</xdr:rowOff>
    </xdr:to>
    <xdr:sp macro="" textlink="">
      <xdr:nvSpPr>
        <xdr:cNvPr id="70" name="フローチャート: 判断 69"/>
        <xdr:cNvSpPr/>
      </xdr:nvSpPr>
      <xdr:spPr>
        <a:xfrm>
          <a:off x="2244725" y="57532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76" name="楕円 75"/>
        <xdr:cNvSpPr/>
      </xdr:nvSpPr>
      <xdr:spPr>
        <a:xfrm>
          <a:off x="4251325" y="59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16146</xdr:rowOff>
    </xdr:from>
    <xdr:ext cx="405111" cy="259045"/>
    <xdr:sp macro="" textlink="">
      <xdr:nvSpPr>
        <xdr:cNvPr id="77" name="有形固定資産減価償却率該当値テキスト"/>
        <xdr:cNvSpPr txBox="1"/>
      </xdr:nvSpPr>
      <xdr:spPr>
        <a:xfrm>
          <a:off x="4352925" y="591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80899</xdr:rowOff>
    </xdr:from>
    <xdr:to>
      <xdr:col>19</xdr:col>
      <xdr:colOff>187325</xdr:colOff>
      <xdr:row>32</xdr:row>
      <xdr:rowOff>11049</xdr:rowOff>
    </xdr:to>
    <xdr:sp macro="" textlink="">
      <xdr:nvSpPr>
        <xdr:cNvPr id="78" name="楕円 77"/>
        <xdr:cNvSpPr/>
      </xdr:nvSpPr>
      <xdr:spPr>
        <a:xfrm>
          <a:off x="3616325" y="59800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88519</xdr:rowOff>
    </xdr:from>
    <xdr:to>
      <xdr:col>23</xdr:col>
      <xdr:colOff>85725</xdr:colOff>
      <xdr:row>31</xdr:row>
      <xdr:rowOff>131699</xdr:rowOff>
    </xdr:to>
    <xdr:cxnSp macro="">
      <xdr:nvCxnSpPr>
        <xdr:cNvPr id="79" name="直線コネクタ 78"/>
        <xdr:cNvCxnSpPr/>
      </xdr:nvCxnSpPr>
      <xdr:spPr>
        <a:xfrm flipV="1">
          <a:off x="3667125" y="5987669"/>
          <a:ext cx="635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136034</xdr:rowOff>
    </xdr:from>
    <xdr:ext cx="405111" cy="259045"/>
    <xdr:sp macro="" textlink="">
      <xdr:nvSpPr>
        <xdr:cNvPr id="80" name="n_1aveValue有形固定資産減価償却率"/>
        <xdr:cNvSpPr txBox="1"/>
      </xdr:nvSpPr>
      <xdr:spPr>
        <a:xfrm>
          <a:off x="3470919" y="537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85488</xdr:rowOff>
    </xdr:from>
    <xdr:ext cx="405111" cy="259045"/>
    <xdr:sp macro="" textlink="">
      <xdr:nvSpPr>
        <xdr:cNvPr id="81" name="n_2aveValue有形固定資産減価償却率"/>
        <xdr:cNvSpPr txBox="1"/>
      </xdr:nvSpPr>
      <xdr:spPr>
        <a:xfrm>
          <a:off x="2797819" y="548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137304</xdr:rowOff>
    </xdr:from>
    <xdr:ext cx="405111" cy="259045"/>
    <xdr:sp macro="" textlink="">
      <xdr:nvSpPr>
        <xdr:cNvPr id="82" name="n_3aveValue有形固定資産減価償却率"/>
        <xdr:cNvSpPr txBox="1"/>
      </xdr:nvSpPr>
      <xdr:spPr>
        <a:xfrm>
          <a:off x="2112019" y="5541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2176</xdr:rowOff>
    </xdr:from>
    <xdr:ext cx="405111" cy="259045"/>
    <xdr:sp macro="" textlink="">
      <xdr:nvSpPr>
        <xdr:cNvPr id="83" name="n_1mainValue有形固定資産減価償却率"/>
        <xdr:cNvSpPr txBox="1"/>
      </xdr:nvSpPr>
      <xdr:spPr>
        <a:xfrm>
          <a:off x="3470919" y="6066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4" name="正方形/長方形 83"/>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5" name="正方形/長方形 84"/>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6" name="正方形/長方形 85"/>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[ 1,404.3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7" name="正方形/長方形 86"/>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8" name="正方形/長方形 87"/>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9" name="正方形/長方形 88"/>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0" name="正方形/長方形 89"/>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4" name="テキスト ボックス 93"/>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債務償還比率は類似団体平均と同程度でやや下回っており，減少傾向にある。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主な要因としては，一般会計等地方債現在高の減や退職手当支給予定額の減等が挙げられる。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引き続き公共投資の重点化・効率化に努め，県債の新規発行を適切にコントロールするなど，将来負担額等の縮減に取り組んでいく。</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97" name="テキスト ボックス 96"/>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8" name="直線コネクタ 97"/>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99" name="テキスト ボックス 98"/>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0" name="直線コネクタ 99"/>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1" name="テキスト ボックス 100"/>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2" name="直線コネクタ 101"/>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6438</xdr:rowOff>
    </xdr:from>
    <xdr:ext cx="482824" cy="225703"/>
    <xdr:sp macro="" textlink="">
      <xdr:nvSpPr>
        <xdr:cNvPr id="103" name="テキスト ボックス 102"/>
        <xdr:cNvSpPr txBox="1"/>
      </xdr:nvSpPr>
      <xdr:spPr>
        <a:xfrm>
          <a:off x="9705751" y="5905588"/>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4" name="直線コネクタ 103"/>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05" name="テキスト ボックス 104"/>
        <xdr:cNvSpPr txBox="1"/>
      </xdr:nvSpPr>
      <xdr:spPr>
        <a:xfrm>
          <a:off x="9705751" y="560986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6" name="直線コネクタ 105"/>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07" name="テキスト ボックス 106"/>
        <xdr:cNvSpPr txBox="1"/>
      </xdr:nvSpPr>
      <xdr:spPr>
        <a:xfrm>
          <a:off x="9705751" y="53141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8" name="直線コネクタ 107"/>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09" name="テキスト ボックス 108"/>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1" name="テキスト ボックス 110"/>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63854</xdr:rowOff>
    </xdr:from>
    <xdr:to>
      <xdr:col>76</xdr:col>
      <xdr:colOff>21589</xdr:colOff>
      <xdr:row>35</xdr:row>
      <xdr:rowOff>16184</xdr:rowOff>
    </xdr:to>
    <xdr:cxnSp macro="">
      <xdr:nvCxnSpPr>
        <xdr:cNvPr id="113" name="直線コネクタ 112"/>
        <xdr:cNvCxnSpPr/>
      </xdr:nvCxnSpPr>
      <xdr:spPr>
        <a:xfrm flipV="1">
          <a:off x="13323570" y="5302604"/>
          <a:ext cx="1269" cy="127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20011</xdr:rowOff>
    </xdr:from>
    <xdr:ext cx="560923" cy="259045"/>
    <xdr:sp macro="" textlink="">
      <xdr:nvSpPr>
        <xdr:cNvPr id="114" name="債務償還比率最小値テキスト"/>
        <xdr:cNvSpPr txBox="1"/>
      </xdr:nvSpPr>
      <xdr:spPr>
        <a:xfrm>
          <a:off x="13376275" y="657956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16184</xdr:rowOff>
    </xdr:from>
    <xdr:to>
      <xdr:col>76</xdr:col>
      <xdr:colOff>111125</xdr:colOff>
      <xdr:row>35</xdr:row>
      <xdr:rowOff>16184</xdr:rowOff>
    </xdr:to>
    <xdr:cxnSp macro="">
      <xdr:nvCxnSpPr>
        <xdr:cNvPr id="115" name="直線コネクタ 114"/>
        <xdr:cNvCxnSpPr/>
      </xdr:nvCxnSpPr>
      <xdr:spPr>
        <a:xfrm>
          <a:off x="13255625" y="65757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10531</xdr:rowOff>
    </xdr:from>
    <xdr:ext cx="560923" cy="259045"/>
    <xdr:sp macro="" textlink="">
      <xdr:nvSpPr>
        <xdr:cNvPr id="116" name="債務償還比率最大値テキスト"/>
        <xdr:cNvSpPr txBox="1"/>
      </xdr:nvSpPr>
      <xdr:spPr>
        <a:xfrm>
          <a:off x="13376275" y="508418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63854</xdr:rowOff>
    </xdr:from>
    <xdr:to>
      <xdr:col>76</xdr:col>
      <xdr:colOff>111125</xdr:colOff>
      <xdr:row>27</xdr:row>
      <xdr:rowOff>63854</xdr:rowOff>
    </xdr:to>
    <xdr:cxnSp macro="">
      <xdr:nvCxnSpPr>
        <xdr:cNvPr id="117" name="直線コネクタ 116"/>
        <xdr:cNvCxnSpPr/>
      </xdr:nvCxnSpPr>
      <xdr:spPr>
        <a:xfrm>
          <a:off x="13255625" y="5302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28828</xdr:rowOff>
    </xdr:from>
    <xdr:ext cx="560923" cy="259045"/>
    <xdr:sp macro="" textlink="">
      <xdr:nvSpPr>
        <xdr:cNvPr id="118" name="債務償還比率平均値テキスト"/>
        <xdr:cNvSpPr txBox="1"/>
      </xdr:nvSpPr>
      <xdr:spPr>
        <a:xfrm>
          <a:off x="13376275" y="576287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5951</xdr:rowOff>
    </xdr:from>
    <xdr:to>
      <xdr:col>76</xdr:col>
      <xdr:colOff>73025</xdr:colOff>
      <xdr:row>31</xdr:row>
      <xdr:rowOff>107551</xdr:rowOff>
    </xdr:to>
    <xdr:sp macro="" textlink="">
      <xdr:nvSpPr>
        <xdr:cNvPr id="119" name="フローチャート: 判断 118"/>
        <xdr:cNvSpPr/>
      </xdr:nvSpPr>
      <xdr:spPr>
        <a:xfrm>
          <a:off x="13293725" y="59051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58656</xdr:rowOff>
    </xdr:from>
    <xdr:to>
      <xdr:col>72</xdr:col>
      <xdr:colOff>123825</xdr:colOff>
      <xdr:row>30</xdr:row>
      <xdr:rowOff>160256</xdr:rowOff>
    </xdr:to>
    <xdr:sp macro="" textlink="">
      <xdr:nvSpPr>
        <xdr:cNvPr id="120" name="フローチャート: 判断 119"/>
        <xdr:cNvSpPr/>
      </xdr:nvSpPr>
      <xdr:spPr>
        <a:xfrm>
          <a:off x="12639675" y="57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1" name="テキスト ボックス 120"/>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2" name="テキスト ボックス 121"/>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3" name="テキスト ボックス 122"/>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4" name="テキスト ボックス 123"/>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5" name="テキスト ボックス 124"/>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42808</xdr:rowOff>
    </xdr:from>
    <xdr:to>
      <xdr:col>76</xdr:col>
      <xdr:colOff>73025</xdr:colOff>
      <xdr:row>31</xdr:row>
      <xdr:rowOff>144408</xdr:rowOff>
    </xdr:to>
    <xdr:sp macro="" textlink="">
      <xdr:nvSpPr>
        <xdr:cNvPr id="126" name="楕円 125"/>
        <xdr:cNvSpPr/>
      </xdr:nvSpPr>
      <xdr:spPr>
        <a:xfrm>
          <a:off x="13293725" y="59419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21235</xdr:rowOff>
    </xdr:from>
    <xdr:ext cx="560923" cy="259045"/>
    <xdr:sp macro="" textlink="">
      <xdr:nvSpPr>
        <xdr:cNvPr id="127" name="債務償還比率該当値テキスト"/>
        <xdr:cNvSpPr txBox="1"/>
      </xdr:nvSpPr>
      <xdr:spPr>
        <a:xfrm>
          <a:off x="13376275" y="592038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113711</xdr:rowOff>
    </xdr:from>
    <xdr:to>
      <xdr:col>72</xdr:col>
      <xdr:colOff>123825</xdr:colOff>
      <xdr:row>31</xdr:row>
      <xdr:rowOff>43861</xdr:rowOff>
    </xdr:to>
    <xdr:sp macro="" textlink="">
      <xdr:nvSpPr>
        <xdr:cNvPr id="128" name="楕円 127"/>
        <xdr:cNvSpPr/>
      </xdr:nvSpPr>
      <xdr:spPr>
        <a:xfrm>
          <a:off x="12639675" y="58477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164511</xdr:rowOff>
    </xdr:from>
    <xdr:to>
      <xdr:col>76</xdr:col>
      <xdr:colOff>22225</xdr:colOff>
      <xdr:row>31</xdr:row>
      <xdr:rowOff>93608</xdr:rowOff>
    </xdr:to>
    <xdr:cxnSp macro="">
      <xdr:nvCxnSpPr>
        <xdr:cNvPr id="129" name="直線コネクタ 128"/>
        <xdr:cNvCxnSpPr/>
      </xdr:nvCxnSpPr>
      <xdr:spPr>
        <a:xfrm>
          <a:off x="12690475" y="5898561"/>
          <a:ext cx="635000" cy="9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5333</xdr:rowOff>
    </xdr:from>
    <xdr:ext cx="560923" cy="259045"/>
    <xdr:sp macro="" textlink="">
      <xdr:nvSpPr>
        <xdr:cNvPr id="130" name="n_1aveValue債務償還比率"/>
        <xdr:cNvSpPr txBox="1"/>
      </xdr:nvSpPr>
      <xdr:spPr>
        <a:xfrm>
          <a:off x="12435413" y="557428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31</xdr:row>
      <xdr:rowOff>34988</xdr:rowOff>
    </xdr:from>
    <xdr:ext cx="560923" cy="259045"/>
    <xdr:sp macro="" textlink="">
      <xdr:nvSpPr>
        <xdr:cNvPr id="131" name="n_1mainValue債務償還比率"/>
        <xdr:cNvSpPr txBox="1"/>
      </xdr:nvSpPr>
      <xdr:spPr>
        <a:xfrm>
          <a:off x="12435413" y="59341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2,936,184
2,871,183
6,097.33
1,062,741,989
1,035,274,650
6,913,023
638,993,969
2,164,779,532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3" name="正方形/長方形 2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4" name="正方形/長方形 23"/>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5" name="正方形/長方形 24"/>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6" name="正方形/長方形 25"/>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7" name="正方形/長方形 26"/>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8" name="正方形/長方形 27"/>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29" name="正方形/長方形 2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0" name="正方形/長方形 29"/>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1" name="正方形/長方形 30"/>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2" name="正方形/長方形 31"/>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3" name="正方形/長方形 32"/>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4" name="正方形/長方形 33"/>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5" name="正方形/長方形 3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6" name="正方形/長方形 35"/>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7" name="正方形/長方形 36"/>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8" name="正方形/長方形 37"/>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39" name="正方形/長方形 38"/>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0" name="正方形/長方形 39"/>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1" name="正方形/長方形 40"/>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2" name="正方形/長方形 41"/>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3" name="正方形/長方形 42"/>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4" name="正方形/長方形 43"/>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5" name="正方形/長方形 44"/>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6" name="正方形/長方形 45"/>
        <xdr:cNvSpPr/>
      </xdr:nvSpPr>
      <xdr:spPr>
        <a:xfrm>
          <a:off x="595630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7" name="正方形/長方形 4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8" name="正方形/長方形 47"/>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49" name="正方形/長方形 48"/>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0" name="正方形/長方形 49"/>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1" name="正方形/長方形 50"/>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2" name="正方形/長方形 51"/>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3" name="正方形/長方形 5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4" name="正方形/長方形 53"/>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5" name="正方形/長方形 54"/>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6" name="正方形/長方形 55"/>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7" name="正方形/長方形 56"/>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8" name="正方形/長方形 57"/>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59" name="正方形/長方形 5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0" name="正方形/長方形 59"/>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1" name="正方形/長方形 60"/>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2" name="正方形/長方形 61"/>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3" name="正方形/長方形 62"/>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4" name="正方形/長方形 63"/>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5" name="正方形/長方形 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6" name="正方形/長方形 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7" name="正方形/長方形 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8" name="正方形/長方形 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69" name="正方形/長方形 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0" name="正方形/長方形 69"/>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1" name="正方形/長方形 7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2" name="正方形/長方形 71"/>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3" name="正方形/長方形 72"/>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4" name="正方形/長方形 73"/>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5" name="正方形/長方形 74"/>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6" name="正方形/長方形 75"/>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7" name="正方形/長方形 7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8" name="正方形/長方形 77"/>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79" name="正方形/長方形 78"/>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0" name="正方形/長方形 79"/>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1" name="正方形/長方形 80"/>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2" name="正方形/長方形 81"/>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3" name="正方形/長方形 8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4" name="正方形/長方形 83"/>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5" name="正方形/長方形 84"/>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6" name="正方形/長方形 85"/>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7" name="正方形/長方形 86"/>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8" name="正方形/長方形 87"/>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89" name="正方形/長方形 8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0" name="正方形/長方形 89"/>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1" name="正方形/長方形 90"/>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2" name="正方形/長方形 91"/>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3" name="正方形/長方形 92"/>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4" name="正方形/長方形 93"/>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5" name="正方形/長方形 9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6" name="正方形/長方形 95"/>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7" name="正方形/長方形 96"/>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8" name="正方形/長方形 97"/>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99" name="正方形/長方形 98"/>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0" name="正方形/長方形 99"/>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1" name="正方形/長方形 10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2" name="正方形/長方形 101"/>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3" name="正方形/長方形 102"/>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4" name="正方形/長方形 103"/>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5" name="正方形/長方形 104"/>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6" name="正方形/長方形 105"/>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107" name="正方形/長方形 106"/>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108" name="正方形/長方形 107"/>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109" name="正方形/長方形 108"/>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110" name="正方形/長方形 109"/>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111" name="正方形/長方形 110"/>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112" name="正方形/長方形 111"/>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113" name="正方形/長方形 112"/>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114" name="正方形/長方形 113"/>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115" name="正方形/長方形 114"/>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116" name="正方形/長方形 115"/>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117" name="正方形/長方形 116"/>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118" name="正方形/長方形 117"/>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19" name="正方形/長方形 11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20" name="正方形/長方形 11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21" name="テキスト ボックス 12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2,936,184
2,871,183
6,097.33
1,062,741,989
1,035,274,650
6,913,023
638,993,969
2,164,779,532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206.8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oneCellAnchor>
    <xdr:from>
      <xdr:col>3</xdr:col>
      <xdr:colOff>127000</xdr:colOff>
      <xdr:row>16</xdr:row>
      <xdr:rowOff>50800</xdr:rowOff>
    </xdr:from>
    <xdr:ext cx="4609532" cy="259045"/>
    <xdr:sp macro="" textlink="">
      <xdr:nvSpPr>
        <xdr:cNvPr id="18" name="テキスト ボックス 17"/>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19" name="大かっこ 18"/>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20" name="テキスト ボックス 19"/>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21" name="テキスト ボックス 20"/>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22" name="テキスト ボックス 21"/>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23" name="正方形/長方形 2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24" name="正方形/長方形 23"/>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25" name="正方形/長方形 24"/>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26" name="正方形/長方形 25"/>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27" name="正方形/長方形 26"/>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28" name="正方形/長方形 27"/>
        <xdr:cNvSpPr/>
      </xdr:nvSpPr>
      <xdr:spPr>
        <a:xfrm>
          <a:off x="6858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29" name="正方形/長方形 2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30" name="正方形/長方形 29"/>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31" name="正方形/長方形 30"/>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32" name="正方形/長方形 31"/>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33" name="正方形/長方形 32"/>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34" name="正方形/長方形 33"/>
        <xdr:cNvSpPr/>
      </xdr:nvSpPr>
      <xdr:spPr>
        <a:xfrm>
          <a:off x="595630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35" name="正方形/長方形 34"/>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36" name="正方形/長方形 35"/>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37" name="正方形/長方形 36"/>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38" name="正方形/長方形 37"/>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39" name="正方形/長方形 38"/>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40" name="正方形/長方形 39"/>
        <xdr:cNvSpPr/>
      </xdr:nvSpPr>
      <xdr:spPr>
        <a:xfrm>
          <a:off x="6858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41" name="正方形/長方形 40"/>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42" name="正方形/長方形 41"/>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43" name="正方形/長方形 42"/>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44" name="正方形/長方形 43"/>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45" name="正方形/長方形 44"/>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46" name="正方形/長方形 45"/>
        <xdr:cNvSpPr/>
      </xdr:nvSpPr>
      <xdr:spPr>
        <a:xfrm>
          <a:off x="595630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47" name="正方形/長方形 4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48" name="正方形/長方形 47"/>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49" name="正方形/長方形 48"/>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50" name="正方形/長方形 49"/>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51" name="正方形/長方形 50"/>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52" name="正方形/長方形 51"/>
        <xdr:cNvSpPr/>
      </xdr:nvSpPr>
      <xdr:spPr>
        <a:xfrm>
          <a:off x="6858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53" name="正方形/長方形 52"/>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54" name="正方形/長方形 53"/>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55" name="正方形/長方形 54"/>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56" name="正方形/長方形 55"/>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57" name="正方形/長方形 56"/>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58" name="正方形/長方形 57"/>
        <xdr:cNvSpPr/>
      </xdr:nvSpPr>
      <xdr:spPr>
        <a:xfrm>
          <a:off x="595630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59" name="正方形/長方形 5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60" name="正方形/長方形 59"/>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61" name="正方形/長方形 60"/>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62" name="正方形/長方形 61"/>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63" name="正方形/長方形 62"/>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64" name="正方形/長方形 63"/>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65" name="正方形/長方形 6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66" name="正方形/長方形 65"/>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67" name="正方形/長方形 66"/>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68" name="正方形/長方形 67"/>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69" name="正方形/長方形 68"/>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70" name="正方形/長方形 69"/>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71" name="正方形/長方形 70"/>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72" name="正方形/長方形 71"/>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73" name="正方形/長方形 72"/>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74" name="正方形/長方形 73"/>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75" name="正方形/長方形 74"/>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76" name="正方形/長方形 75"/>
        <xdr:cNvSpPr/>
      </xdr:nvSpPr>
      <xdr:spPr>
        <a:xfrm>
          <a:off x="11207750" y="51435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77" name="正方形/長方形 7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78" name="正方形/長方形 77"/>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79" name="正方形/長方形 78"/>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80" name="正方形/長方形 79"/>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81" name="正方形/長方形 80"/>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82" name="正方形/長方形 81"/>
        <xdr:cNvSpPr/>
      </xdr:nvSpPr>
      <xdr:spPr>
        <a:xfrm>
          <a:off x="16459200" y="51435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83" name="正方形/長方形 8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84" name="正方形/長方形 83"/>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85" name="正方形/長方形 84"/>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86" name="正方形/長方形 85"/>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87" name="正方形/長方形 86"/>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88" name="正方形/長方形 87"/>
        <xdr:cNvSpPr/>
      </xdr:nvSpPr>
      <xdr:spPr>
        <a:xfrm>
          <a:off x="11207750" y="88138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89" name="正方形/長方形 88"/>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90" name="正方形/長方形 89"/>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91" name="正方形/長方形 90"/>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92" name="正方形/長方形 91"/>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93" name="正方形/長方形 92"/>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94" name="正方形/長方形 93"/>
        <xdr:cNvSpPr/>
      </xdr:nvSpPr>
      <xdr:spPr>
        <a:xfrm>
          <a:off x="16459200" y="88138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95" name="正方形/長方形 94"/>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96" name="正方形/長方形 95"/>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97" name="正方形/長方形 96"/>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98" name="正方形/長方形 97"/>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99" name="正方形/長方形 98"/>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100" name="正方形/長方形 99"/>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101" name="正方形/長方形 100"/>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102" name="正方形/長方形 101"/>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103" name="正方形/長方形 102"/>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104" name="正方形/長方形 103"/>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105" name="正方形/長方形 104"/>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106" name="正方形/長方形 105"/>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107" name="正方形/長方形 106"/>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108" name="正方形/長方形 107"/>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109" name="テキスト ボックス 108"/>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080004_&#33576;&#22478;&#3047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N51">
            <v>213.3</v>
          </cell>
          <cell r="CV51">
            <v>206.8</v>
          </cell>
        </row>
        <row r="53">
          <cell r="CN53">
            <v>50.7</v>
          </cell>
          <cell r="CV53">
            <v>51.7</v>
          </cell>
        </row>
        <row r="55">
          <cell r="AN55" t="str">
            <v>グループ内平均値</v>
          </cell>
          <cell r="CN55">
            <v>198</v>
          </cell>
          <cell r="CV55">
            <v>195.2</v>
          </cell>
        </row>
        <row r="57">
          <cell r="CN57">
            <v>60.1</v>
          </cell>
          <cell r="CV57">
            <v>60.7</v>
          </cell>
        </row>
        <row r="72">
          <cell r="BP72" t="str">
            <v>H26</v>
          </cell>
          <cell r="BX72" t="str">
            <v>H27</v>
          </cell>
          <cell r="CF72" t="str">
            <v>H28</v>
          </cell>
          <cell r="CN72" t="str">
            <v>H29</v>
          </cell>
          <cell r="CV72" t="str">
            <v>H30</v>
          </cell>
        </row>
        <row r="73">
          <cell r="AN73" t="str">
            <v>当該団体値</v>
          </cell>
          <cell r="BP73">
            <v>237.1</v>
          </cell>
          <cell r="BX73">
            <v>224.9</v>
          </cell>
          <cell r="CF73">
            <v>221</v>
          </cell>
          <cell r="CN73">
            <v>213.3</v>
          </cell>
          <cell r="CV73">
            <v>206.8</v>
          </cell>
        </row>
        <row r="75">
          <cell r="BP75">
            <v>13.3</v>
          </cell>
          <cell r="BX75">
            <v>12.1</v>
          </cell>
          <cell r="CF75">
            <v>11</v>
          </cell>
          <cell r="CN75">
            <v>10.199999999999999</v>
          </cell>
          <cell r="CV75">
            <v>9.8000000000000007</v>
          </cell>
        </row>
        <row r="77">
          <cell r="AN77" t="str">
            <v>グループ内平均値</v>
          </cell>
          <cell r="BP77">
            <v>209.6</v>
          </cell>
          <cell r="BX77">
            <v>196.3</v>
          </cell>
          <cell r="CF77">
            <v>196.2</v>
          </cell>
          <cell r="CN77">
            <v>198</v>
          </cell>
          <cell r="CV77">
            <v>195.2</v>
          </cell>
        </row>
        <row r="79">
          <cell r="BP79">
            <v>14.3</v>
          </cell>
          <cell r="BX79">
            <v>14</v>
          </cell>
          <cell r="CF79">
            <v>13.3</v>
          </cell>
          <cell r="CN79">
            <v>12.7</v>
          </cell>
          <cell r="CV79">
            <v>12.3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 zeroHeight="1" x14ac:dyDescent="0.2"/>
  <cols>
    <col min="1" max="11" width="2.08984375" style="159" customWidth="1"/>
    <col min="12" max="12" width="2.26953125" style="159" customWidth="1"/>
    <col min="13" max="17" width="2.36328125" style="159" customWidth="1"/>
    <col min="18" max="119" width="2.08984375" style="159" customWidth="1"/>
    <col min="120" max="16384" width="0" style="159" hidden="1"/>
  </cols>
  <sheetData>
    <row r="1" spans="1:119" ht="33" customHeight="1" x14ac:dyDescent="0.2">
      <c r="A1" s="157"/>
      <c r="B1" s="578" t="s">
        <v>78</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58"/>
      <c r="DK1" s="158"/>
      <c r="DL1" s="158"/>
      <c r="DM1" s="158"/>
      <c r="DN1" s="158"/>
      <c r="DO1" s="158"/>
    </row>
    <row r="2" spans="1:119" ht="24" thickBot="1" x14ac:dyDescent="0.25">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x14ac:dyDescent="0.25">
      <c r="A3" s="158"/>
      <c r="B3" s="579" t="s">
        <v>80</v>
      </c>
      <c r="C3" s="550"/>
      <c r="D3" s="551"/>
      <c r="E3" s="551"/>
      <c r="F3" s="551"/>
      <c r="G3" s="551"/>
      <c r="H3" s="551"/>
      <c r="I3" s="551"/>
      <c r="J3" s="551"/>
      <c r="K3" s="551"/>
      <c r="L3" s="551" t="s">
        <v>81</v>
      </c>
      <c r="M3" s="551"/>
      <c r="N3" s="551"/>
      <c r="O3" s="551"/>
      <c r="P3" s="551"/>
      <c r="Q3" s="551"/>
      <c r="R3" s="552"/>
      <c r="S3" s="552"/>
      <c r="T3" s="552"/>
      <c r="U3" s="552"/>
      <c r="V3" s="553"/>
      <c r="W3" s="581" t="s">
        <v>82</v>
      </c>
      <c r="X3" s="582"/>
      <c r="Y3" s="582"/>
      <c r="Z3" s="582"/>
      <c r="AA3" s="582"/>
      <c r="AB3" s="582"/>
      <c r="AC3" s="582"/>
      <c r="AD3" s="582"/>
      <c r="AE3" s="582"/>
      <c r="AF3" s="582"/>
      <c r="AG3" s="582"/>
      <c r="AH3" s="582"/>
      <c r="AI3" s="582"/>
      <c r="AJ3" s="582"/>
      <c r="AK3" s="582"/>
      <c r="AL3" s="582"/>
      <c r="AM3" s="582"/>
      <c r="AN3" s="582"/>
      <c r="AO3" s="582"/>
      <c r="AP3" s="582"/>
      <c r="AQ3" s="582"/>
      <c r="AR3" s="582"/>
      <c r="AS3" s="582"/>
      <c r="AT3" s="582"/>
      <c r="AU3" s="582"/>
      <c r="AV3" s="582"/>
      <c r="AW3" s="582"/>
      <c r="AX3" s="582"/>
      <c r="AY3" s="583"/>
      <c r="AZ3" s="447" t="s">
        <v>1</v>
      </c>
      <c r="BA3" s="448"/>
      <c r="BB3" s="448"/>
      <c r="BC3" s="448"/>
      <c r="BD3" s="448"/>
      <c r="BE3" s="448"/>
      <c r="BF3" s="448"/>
      <c r="BG3" s="448"/>
      <c r="BH3" s="448"/>
      <c r="BI3" s="448"/>
      <c r="BJ3" s="448"/>
      <c r="BK3" s="448"/>
      <c r="BL3" s="448"/>
      <c r="BM3" s="584"/>
      <c r="BN3" s="548" t="s">
        <v>83</v>
      </c>
      <c r="BO3" s="549"/>
      <c r="BP3" s="549"/>
      <c r="BQ3" s="549"/>
      <c r="BR3" s="549"/>
      <c r="BS3" s="549"/>
      <c r="BT3" s="549"/>
      <c r="BU3" s="585"/>
      <c r="BV3" s="548" t="s">
        <v>84</v>
      </c>
      <c r="BW3" s="549"/>
      <c r="BX3" s="549"/>
      <c r="BY3" s="549"/>
      <c r="BZ3" s="549"/>
      <c r="CA3" s="549"/>
      <c r="CB3" s="549"/>
      <c r="CC3" s="585"/>
      <c r="CD3" s="447" t="s">
        <v>1</v>
      </c>
      <c r="CE3" s="448"/>
      <c r="CF3" s="448"/>
      <c r="CG3" s="448"/>
      <c r="CH3" s="448"/>
      <c r="CI3" s="448"/>
      <c r="CJ3" s="448"/>
      <c r="CK3" s="448"/>
      <c r="CL3" s="448"/>
      <c r="CM3" s="448"/>
      <c r="CN3" s="448"/>
      <c r="CO3" s="448"/>
      <c r="CP3" s="448"/>
      <c r="CQ3" s="448"/>
      <c r="CR3" s="448"/>
      <c r="CS3" s="584"/>
      <c r="CT3" s="548" t="s">
        <v>85</v>
      </c>
      <c r="CU3" s="549"/>
      <c r="CV3" s="549"/>
      <c r="CW3" s="549"/>
      <c r="CX3" s="549"/>
      <c r="CY3" s="549"/>
      <c r="CZ3" s="549"/>
      <c r="DA3" s="585"/>
      <c r="DB3" s="548" t="s">
        <v>86</v>
      </c>
      <c r="DC3" s="549"/>
      <c r="DD3" s="549"/>
      <c r="DE3" s="549"/>
      <c r="DF3" s="549"/>
      <c r="DG3" s="549"/>
      <c r="DH3" s="549"/>
      <c r="DI3" s="585"/>
      <c r="DJ3" s="157"/>
      <c r="DK3" s="157"/>
      <c r="DL3" s="157"/>
      <c r="DM3" s="157"/>
      <c r="DN3" s="157"/>
      <c r="DO3" s="157"/>
    </row>
    <row r="4" spans="1:119" ht="18.75" customHeight="1" x14ac:dyDescent="0.2">
      <c r="A4" s="158"/>
      <c r="B4" s="580"/>
      <c r="C4" s="538"/>
      <c r="D4" s="554"/>
      <c r="E4" s="554"/>
      <c r="F4" s="554"/>
      <c r="G4" s="554"/>
      <c r="H4" s="554"/>
      <c r="I4" s="554"/>
      <c r="J4" s="554"/>
      <c r="K4" s="554"/>
      <c r="L4" s="554"/>
      <c r="M4" s="554"/>
      <c r="N4" s="554"/>
      <c r="O4" s="554"/>
      <c r="P4" s="554"/>
      <c r="Q4" s="554"/>
      <c r="R4" s="555"/>
      <c r="S4" s="555"/>
      <c r="T4" s="555"/>
      <c r="U4" s="555"/>
      <c r="V4" s="556"/>
      <c r="W4" s="500" t="s">
        <v>87</v>
      </c>
      <c r="X4" s="501"/>
      <c r="Y4" s="502"/>
      <c r="Z4" s="509" t="s">
        <v>1</v>
      </c>
      <c r="AA4" s="510"/>
      <c r="AB4" s="510"/>
      <c r="AC4" s="510"/>
      <c r="AD4" s="510"/>
      <c r="AE4" s="510"/>
      <c r="AF4" s="510"/>
      <c r="AG4" s="510"/>
      <c r="AH4" s="511"/>
      <c r="AI4" s="509" t="s">
        <v>88</v>
      </c>
      <c r="AJ4" s="559"/>
      <c r="AK4" s="559"/>
      <c r="AL4" s="559"/>
      <c r="AM4" s="559"/>
      <c r="AN4" s="559"/>
      <c r="AO4" s="559"/>
      <c r="AP4" s="560"/>
      <c r="AQ4" s="515" t="s">
        <v>89</v>
      </c>
      <c r="AR4" s="516"/>
      <c r="AS4" s="559"/>
      <c r="AT4" s="559"/>
      <c r="AU4" s="559"/>
      <c r="AV4" s="559"/>
      <c r="AW4" s="559"/>
      <c r="AX4" s="559"/>
      <c r="AY4" s="564"/>
      <c r="AZ4" s="421" t="s">
        <v>90</v>
      </c>
      <c r="BA4" s="422"/>
      <c r="BB4" s="422"/>
      <c r="BC4" s="422"/>
      <c r="BD4" s="422"/>
      <c r="BE4" s="422"/>
      <c r="BF4" s="422"/>
      <c r="BG4" s="422"/>
      <c r="BH4" s="422"/>
      <c r="BI4" s="422"/>
      <c r="BJ4" s="422"/>
      <c r="BK4" s="422"/>
      <c r="BL4" s="422"/>
      <c r="BM4" s="423"/>
      <c r="BN4" s="424">
        <v>1062741989</v>
      </c>
      <c r="BO4" s="425"/>
      <c r="BP4" s="425"/>
      <c r="BQ4" s="425"/>
      <c r="BR4" s="425"/>
      <c r="BS4" s="425"/>
      <c r="BT4" s="425"/>
      <c r="BU4" s="426"/>
      <c r="BV4" s="424">
        <v>1055682801</v>
      </c>
      <c r="BW4" s="425"/>
      <c r="BX4" s="425"/>
      <c r="BY4" s="425"/>
      <c r="BZ4" s="425"/>
      <c r="CA4" s="425"/>
      <c r="CB4" s="425"/>
      <c r="CC4" s="426"/>
      <c r="CD4" s="533" t="s">
        <v>91</v>
      </c>
      <c r="CE4" s="534"/>
      <c r="CF4" s="534"/>
      <c r="CG4" s="534"/>
      <c r="CH4" s="534"/>
      <c r="CI4" s="534"/>
      <c r="CJ4" s="534"/>
      <c r="CK4" s="534"/>
      <c r="CL4" s="534"/>
      <c r="CM4" s="534"/>
      <c r="CN4" s="534"/>
      <c r="CO4" s="534"/>
      <c r="CP4" s="534"/>
      <c r="CQ4" s="534"/>
      <c r="CR4" s="534"/>
      <c r="CS4" s="535"/>
      <c r="CT4" s="586">
        <v>1.1000000000000001</v>
      </c>
      <c r="CU4" s="587"/>
      <c r="CV4" s="587"/>
      <c r="CW4" s="587"/>
      <c r="CX4" s="587"/>
      <c r="CY4" s="587"/>
      <c r="CZ4" s="587"/>
      <c r="DA4" s="588"/>
      <c r="DB4" s="586">
        <v>1.1000000000000001</v>
      </c>
      <c r="DC4" s="587"/>
      <c r="DD4" s="587"/>
      <c r="DE4" s="587"/>
      <c r="DF4" s="587"/>
      <c r="DG4" s="587"/>
      <c r="DH4" s="587"/>
      <c r="DI4" s="588"/>
      <c r="DJ4" s="157"/>
      <c r="DK4" s="157"/>
      <c r="DL4" s="157"/>
      <c r="DM4" s="157"/>
      <c r="DN4" s="157"/>
      <c r="DO4" s="157"/>
    </row>
    <row r="5" spans="1:119" ht="18.75" customHeight="1" thickBot="1" x14ac:dyDescent="0.25">
      <c r="A5" s="158"/>
      <c r="B5" s="580"/>
      <c r="C5" s="538"/>
      <c r="D5" s="554"/>
      <c r="E5" s="554"/>
      <c r="F5" s="554"/>
      <c r="G5" s="554"/>
      <c r="H5" s="554"/>
      <c r="I5" s="554"/>
      <c r="J5" s="554"/>
      <c r="K5" s="554"/>
      <c r="L5" s="557"/>
      <c r="M5" s="557"/>
      <c r="N5" s="557"/>
      <c r="O5" s="557"/>
      <c r="P5" s="557"/>
      <c r="Q5" s="557"/>
      <c r="R5" s="512"/>
      <c r="S5" s="512"/>
      <c r="T5" s="512"/>
      <c r="U5" s="512"/>
      <c r="V5" s="558"/>
      <c r="W5" s="503"/>
      <c r="X5" s="504"/>
      <c r="Y5" s="505"/>
      <c r="Z5" s="512"/>
      <c r="AA5" s="513"/>
      <c r="AB5" s="513"/>
      <c r="AC5" s="513"/>
      <c r="AD5" s="513"/>
      <c r="AE5" s="513"/>
      <c r="AF5" s="513"/>
      <c r="AG5" s="513"/>
      <c r="AH5" s="514"/>
      <c r="AI5" s="561"/>
      <c r="AJ5" s="562"/>
      <c r="AK5" s="562"/>
      <c r="AL5" s="562"/>
      <c r="AM5" s="562"/>
      <c r="AN5" s="562"/>
      <c r="AO5" s="562"/>
      <c r="AP5" s="563"/>
      <c r="AQ5" s="561"/>
      <c r="AR5" s="562"/>
      <c r="AS5" s="562"/>
      <c r="AT5" s="562"/>
      <c r="AU5" s="562"/>
      <c r="AV5" s="562"/>
      <c r="AW5" s="562"/>
      <c r="AX5" s="562"/>
      <c r="AY5" s="565"/>
      <c r="AZ5" s="427" t="s">
        <v>92</v>
      </c>
      <c r="BA5" s="428"/>
      <c r="BB5" s="428"/>
      <c r="BC5" s="428"/>
      <c r="BD5" s="428"/>
      <c r="BE5" s="428"/>
      <c r="BF5" s="428"/>
      <c r="BG5" s="428"/>
      <c r="BH5" s="428"/>
      <c r="BI5" s="428"/>
      <c r="BJ5" s="428"/>
      <c r="BK5" s="428"/>
      <c r="BL5" s="428"/>
      <c r="BM5" s="429"/>
      <c r="BN5" s="430">
        <v>1035274650</v>
      </c>
      <c r="BO5" s="431"/>
      <c r="BP5" s="431"/>
      <c r="BQ5" s="431"/>
      <c r="BR5" s="431"/>
      <c r="BS5" s="431"/>
      <c r="BT5" s="431"/>
      <c r="BU5" s="432"/>
      <c r="BV5" s="430">
        <v>1029034715</v>
      </c>
      <c r="BW5" s="431"/>
      <c r="BX5" s="431"/>
      <c r="BY5" s="431"/>
      <c r="BZ5" s="431"/>
      <c r="CA5" s="431"/>
      <c r="CB5" s="431"/>
      <c r="CC5" s="432"/>
      <c r="CD5" s="477" t="s">
        <v>93</v>
      </c>
      <c r="CE5" s="478"/>
      <c r="CF5" s="478"/>
      <c r="CG5" s="478"/>
      <c r="CH5" s="478"/>
      <c r="CI5" s="478"/>
      <c r="CJ5" s="478"/>
      <c r="CK5" s="478"/>
      <c r="CL5" s="478"/>
      <c r="CM5" s="478"/>
      <c r="CN5" s="478"/>
      <c r="CO5" s="478"/>
      <c r="CP5" s="478"/>
      <c r="CQ5" s="478"/>
      <c r="CR5" s="478"/>
      <c r="CS5" s="479"/>
      <c r="CT5" s="409">
        <v>93.9</v>
      </c>
      <c r="CU5" s="410"/>
      <c r="CV5" s="410"/>
      <c r="CW5" s="410"/>
      <c r="CX5" s="410"/>
      <c r="CY5" s="410"/>
      <c r="CZ5" s="410"/>
      <c r="DA5" s="411"/>
      <c r="DB5" s="409">
        <v>93.5</v>
      </c>
      <c r="DC5" s="410"/>
      <c r="DD5" s="410"/>
      <c r="DE5" s="410"/>
      <c r="DF5" s="410"/>
      <c r="DG5" s="410"/>
      <c r="DH5" s="410"/>
      <c r="DI5" s="411"/>
      <c r="DJ5" s="157"/>
      <c r="DK5" s="157"/>
      <c r="DL5" s="157"/>
      <c r="DM5" s="157"/>
      <c r="DN5" s="157"/>
      <c r="DO5" s="157"/>
    </row>
    <row r="6" spans="1:119" ht="18.75" customHeight="1" x14ac:dyDescent="0.2">
      <c r="A6" s="158"/>
      <c r="B6" s="548" t="s">
        <v>94</v>
      </c>
      <c r="C6" s="549"/>
      <c r="D6" s="549"/>
      <c r="E6" s="549"/>
      <c r="F6" s="549"/>
      <c r="G6" s="549"/>
      <c r="H6" s="549"/>
      <c r="I6" s="549"/>
      <c r="J6" s="549"/>
      <c r="K6" s="550"/>
      <c r="L6" s="551" t="s">
        <v>95</v>
      </c>
      <c r="M6" s="551"/>
      <c r="N6" s="551"/>
      <c r="O6" s="551"/>
      <c r="P6" s="551"/>
      <c r="Q6" s="551"/>
      <c r="R6" s="552"/>
      <c r="S6" s="552"/>
      <c r="T6" s="552"/>
      <c r="U6" s="552"/>
      <c r="V6" s="553"/>
      <c r="W6" s="503"/>
      <c r="X6" s="504"/>
      <c r="Y6" s="505"/>
      <c r="Z6" s="530" t="s">
        <v>96</v>
      </c>
      <c r="AA6" s="531"/>
      <c r="AB6" s="531"/>
      <c r="AC6" s="531"/>
      <c r="AD6" s="531"/>
      <c r="AE6" s="531"/>
      <c r="AF6" s="531"/>
      <c r="AG6" s="531"/>
      <c r="AH6" s="532"/>
      <c r="AI6" s="455">
        <v>1</v>
      </c>
      <c r="AJ6" s="456"/>
      <c r="AK6" s="456"/>
      <c r="AL6" s="456"/>
      <c r="AM6" s="456"/>
      <c r="AN6" s="456"/>
      <c r="AO6" s="456"/>
      <c r="AP6" s="457"/>
      <c r="AQ6" s="455">
        <v>13400</v>
      </c>
      <c r="AR6" s="456"/>
      <c r="AS6" s="456"/>
      <c r="AT6" s="456"/>
      <c r="AU6" s="456"/>
      <c r="AV6" s="456"/>
      <c r="AW6" s="456"/>
      <c r="AX6" s="456"/>
      <c r="AY6" s="458"/>
      <c r="AZ6" s="427" t="s">
        <v>97</v>
      </c>
      <c r="BA6" s="428"/>
      <c r="BB6" s="428"/>
      <c r="BC6" s="428"/>
      <c r="BD6" s="428"/>
      <c r="BE6" s="428"/>
      <c r="BF6" s="428"/>
      <c r="BG6" s="428"/>
      <c r="BH6" s="428"/>
      <c r="BI6" s="428"/>
      <c r="BJ6" s="428"/>
      <c r="BK6" s="428"/>
      <c r="BL6" s="428"/>
      <c r="BM6" s="429"/>
      <c r="BN6" s="430">
        <v>27467339</v>
      </c>
      <c r="BO6" s="431"/>
      <c r="BP6" s="431"/>
      <c r="BQ6" s="431"/>
      <c r="BR6" s="431"/>
      <c r="BS6" s="431"/>
      <c r="BT6" s="431"/>
      <c r="BU6" s="432"/>
      <c r="BV6" s="430">
        <v>26648086</v>
      </c>
      <c r="BW6" s="431"/>
      <c r="BX6" s="431"/>
      <c r="BY6" s="431"/>
      <c r="BZ6" s="431"/>
      <c r="CA6" s="431"/>
      <c r="CB6" s="431"/>
      <c r="CC6" s="432"/>
      <c r="CD6" s="477" t="s">
        <v>98</v>
      </c>
      <c r="CE6" s="478"/>
      <c r="CF6" s="478"/>
      <c r="CG6" s="478"/>
      <c r="CH6" s="478"/>
      <c r="CI6" s="478"/>
      <c r="CJ6" s="478"/>
      <c r="CK6" s="478"/>
      <c r="CL6" s="478"/>
      <c r="CM6" s="478"/>
      <c r="CN6" s="478"/>
      <c r="CO6" s="478"/>
      <c r="CP6" s="478"/>
      <c r="CQ6" s="478"/>
      <c r="CR6" s="478"/>
      <c r="CS6" s="479"/>
      <c r="CT6" s="575">
        <v>104.3</v>
      </c>
      <c r="CU6" s="576"/>
      <c r="CV6" s="576"/>
      <c r="CW6" s="576"/>
      <c r="CX6" s="576"/>
      <c r="CY6" s="576"/>
      <c r="CZ6" s="576"/>
      <c r="DA6" s="577"/>
      <c r="DB6" s="575">
        <v>104.1</v>
      </c>
      <c r="DC6" s="576"/>
      <c r="DD6" s="576"/>
      <c r="DE6" s="576"/>
      <c r="DF6" s="576"/>
      <c r="DG6" s="576"/>
      <c r="DH6" s="576"/>
      <c r="DI6" s="577"/>
      <c r="DJ6" s="157"/>
      <c r="DK6" s="157"/>
      <c r="DL6" s="157"/>
      <c r="DM6" s="157"/>
      <c r="DN6" s="157"/>
      <c r="DO6" s="157"/>
    </row>
    <row r="7" spans="1:119" ht="18.75" customHeight="1" x14ac:dyDescent="0.2">
      <c r="A7" s="158"/>
      <c r="B7" s="537"/>
      <c r="C7" s="400"/>
      <c r="D7" s="400"/>
      <c r="E7" s="400"/>
      <c r="F7" s="400"/>
      <c r="G7" s="400"/>
      <c r="H7" s="400"/>
      <c r="I7" s="400"/>
      <c r="J7" s="400"/>
      <c r="K7" s="538"/>
      <c r="L7" s="554"/>
      <c r="M7" s="554"/>
      <c r="N7" s="554"/>
      <c r="O7" s="554"/>
      <c r="P7" s="554"/>
      <c r="Q7" s="554"/>
      <c r="R7" s="555"/>
      <c r="S7" s="555"/>
      <c r="T7" s="555"/>
      <c r="U7" s="555"/>
      <c r="V7" s="556"/>
      <c r="W7" s="503"/>
      <c r="X7" s="504"/>
      <c r="Y7" s="505"/>
      <c r="Z7" s="530" t="s">
        <v>99</v>
      </c>
      <c r="AA7" s="531"/>
      <c r="AB7" s="531"/>
      <c r="AC7" s="531"/>
      <c r="AD7" s="531"/>
      <c r="AE7" s="531"/>
      <c r="AF7" s="531"/>
      <c r="AG7" s="531"/>
      <c r="AH7" s="532"/>
      <c r="AI7" s="455">
        <v>2</v>
      </c>
      <c r="AJ7" s="456"/>
      <c r="AK7" s="456"/>
      <c r="AL7" s="456"/>
      <c r="AM7" s="456"/>
      <c r="AN7" s="456"/>
      <c r="AO7" s="456"/>
      <c r="AP7" s="457"/>
      <c r="AQ7" s="455">
        <v>10800</v>
      </c>
      <c r="AR7" s="456"/>
      <c r="AS7" s="456"/>
      <c r="AT7" s="456"/>
      <c r="AU7" s="456"/>
      <c r="AV7" s="456"/>
      <c r="AW7" s="456"/>
      <c r="AX7" s="456"/>
      <c r="AY7" s="458"/>
      <c r="AZ7" s="427" t="s">
        <v>100</v>
      </c>
      <c r="BA7" s="428"/>
      <c r="BB7" s="428"/>
      <c r="BC7" s="428"/>
      <c r="BD7" s="428"/>
      <c r="BE7" s="428"/>
      <c r="BF7" s="428"/>
      <c r="BG7" s="428"/>
      <c r="BH7" s="428"/>
      <c r="BI7" s="428"/>
      <c r="BJ7" s="428"/>
      <c r="BK7" s="428"/>
      <c r="BL7" s="428"/>
      <c r="BM7" s="429"/>
      <c r="BN7" s="430">
        <v>20554316</v>
      </c>
      <c r="BO7" s="431"/>
      <c r="BP7" s="431"/>
      <c r="BQ7" s="431"/>
      <c r="BR7" s="431"/>
      <c r="BS7" s="431"/>
      <c r="BT7" s="431"/>
      <c r="BU7" s="432"/>
      <c r="BV7" s="430">
        <v>19627730</v>
      </c>
      <c r="BW7" s="431"/>
      <c r="BX7" s="431"/>
      <c r="BY7" s="431"/>
      <c r="BZ7" s="431"/>
      <c r="CA7" s="431"/>
      <c r="CB7" s="431"/>
      <c r="CC7" s="432"/>
      <c r="CD7" s="477" t="s">
        <v>101</v>
      </c>
      <c r="CE7" s="478"/>
      <c r="CF7" s="478"/>
      <c r="CG7" s="478"/>
      <c r="CH7" s="478"/>
      <c r="CI7" s="478"/>
      <c r="CJ7" s="478"/>
      <c r="CK7" s="478"/>
      <c r="CL7" s="478"/>
      <c r="CM7" s="478"/>
      <c r="CN7" s="478"/>
      <c r="CO7" s="478"/>
      <c r="CP7" s="478"/>
      <c r="CQ7" s="478"/>
      <c r="CR7" s="478"/>
      <c r="CS7" s="479"/>
      <c r="CT7" s="430">
        <v>638993969</v>
      </c>
      <c r="CU7" s="431"/>
      <c r="CV7" s="431"/>
      <c r="CW7" s="431"/>
      <c r="CX7" s="431"/>
      <c r="CY7" s="431"/>
      <c r="CZ7" s="431"/>
      <c r="DA7" s="432"/>
      <c r="DB7" s="430">
        <v>637229070</v>
      </c>
      <c r="DC7" s="431"/>
      <c r="DD7" s="431"/>
      <c r="DE7" s="431"/>
      <c r="DF7" s="431"/>
      <c r="DG7" s="431"/>
      <c r="DH7" s="431"/>
      <c r="DI7" s="432"/>
      <c r="DJ7" s="157"/>
      <c r="DK7" s="157"/>
      <c r="DL7" s="157"/>
      <c r="DM7" s="157"/>
      <c r="DN7" s="157"/>
      <c r="DO7" s="157"/>
    </row>
    <row r="8" spans="1:119" ht="18.75" customHeight="1" thickBot="1" x14ac:dyDescent="0.25">
      <c r="A8" s="158"/>
      <c r="B8" s="539"/>
      <c r="C8" s="540"/>
      <c r="D8" s="540"/>
      <c r="E8" s="540"/>
      <c r="F8" s="540"/>
      <c r="G8" s="540"/>
      <c r="H8" s="540"/>
      <c r="I8" s="540"/>
      <c r="J8" s="540"/>
      <c r="K8" s="541"/>
      <c r="L8" s="557"/>
      <c r="M8" s="557"/>
      <c r="N8" s="557"/>
      <c r="O8" s="557"/>
      <c r="P8" s="557"/>
      <c r="Q8" s="557"/>
      <c r="R8" s="512"/>
      <c r="S8" s="512"/>
      <c r="T8" s="512"/>
      <c r="U8" s="512"/>
      <c r="V8" s="558"/>
      <c r="W8" s="503"/>
      <c r="X8" s="504"/>
      <c r="Y8" s="505"/>
      <c r="Z8" s="530" t="s">
        <v>102</v>
      </c>
      <c r="AA8" s="531"/>
      <c r="AB8" s="531"/>
      <c r="AC8" s="531"/>
      <c r="AD8" s="531"/>
      <c r="AE8" s="531"/>
      <c r="AF8" s="531"/>
      <c r="AG8" s="531"/>
      <c r="AH8" s="532"/>
      <c r="AI8" s="455">
        <v>1</v>
      </c>
      <c r="AJ8" s="456"/>
      <c r="AK8" s="456"/>
      <c r="AL8" s="456"/>
      <c r="AM8" s="456"/>
      <c r="AN8" s="456"/>
      <c r="AO8" s="456"/>
      <c r="AP8" s="457"/>
      <c r="AQ8" s="455">
        <v>9100</v>
      </c>
      <c r="AR8" s="456"/>
      <c r="AS8" s="456"/>
      <c r="AT8" s="456"/>
      <c r="AU8" s="456"/>
      <c r="AV8" s="456"/>
      <c r="AW8" s="456"/>
      <c r="AX8" s="456"/>
      <c r="AY8" s="458"/>
      <c r="AZ8" s="427" t="s">
        <v>103</v>
      </c>
      <c r="BA8" s="428"/>
      <c r="BB8" s="428"/>
      <c r="BC8" s="428"/>
      <c r="BD8" s="428"/>
      <c r="BE8" s="428"/>
      <c r="BF8" s="428"/>
      <c r="BG8" s="428"/>
      <c r="BH8" s="428"/>
      <c r="BI8" s="428"/>
      <c r="BJ8" s="428"/>
      <c r="BK8" s="428"/>
      <c r="BL8" s="428"/>
      <c r="BM8" s="429"/>
      <c r="BN8" s="430">
        <v>6913023</v>
      </c>
      <c r="BO8" s="431"/>
      <c r="BP8" s="431"/>
      <c r="BQ8" s="431"/>
      <c r="BR8" s="431"/>
      <c r="BS8" s="431"/>
      <c r="BT8" s="431"/>
      <c r="BU8" s="432"/>
      <c r="BV8" s="430">
        <v>7020356</v>
      </c>
      <c r="BW8" s="431"/>
      <c r="BX8" s="431"/>
      <c r="BY8" s="431"/>
      <c r="BZ8" s="431"/>
      <c r="CA8" s="431"/>
      <c r="CB8" s="431"/>
      <c r="CC8" s="432"/>
      <c r="CD8" s="477" t="s">
        <v>104</v>
      </c>
      <c r="CE8" s="478"/>
      <c r="CF8" s="478"/>
      <c r="CG8" s="478"/>
      <c r="CH8" s="478"/>
      <c r="CI8" s="478"/>
      <c r="CJ8" s="478"/>
      <c r="CK8" s="478"/>
      <c r="CL8" s="478"/>
      <c r="CM8" s="478"/>
      <c r="CN8" s="478"/>
      <c r="CO8" s="478"/>
      <c r="CP8" s="478"/>
      <c r="CQ8" s="478"/>
      <c r="CR8" s="478"/>
      <c r="CS8" s="479"/>
      <c r="CT8" s="572">
        <v>0.64817999999999998</v>
      </c>
      <c r="CU8" s="573"/>
      <c r="CV8" s="573"/>
      <c r="CW8" s="573"/>
      <c r="CX8" s="573"/>
      <c r="CY8" s="573"/>
      <c r="CZ8" s="573"/>
      <c r="DA8" s="574"/>
      <c r="DB8" s="572">
        <v>0.64490000000000003</v>
      </c>
      <c r="DC8" s="573"/>
      <c r="DD8" s="573"/>
      <c r="DE8" s="573"/>
      <c r="DF8" s="573"/>
      <c r="DG8" s="573"/>
      <c r="DH8" s="573"/>
      <c r="DI8" s="574"/>
      <c r="DJ8" s="157"/>
      <c r="DK8" s="157"/>
      <c r="DL8" s="157"/>
      <c r="DM8" s="157"/>
      <c r="DN8" s="157"/>
      <c r="DO8" s="157"/>
    </row>
    <row r="9" spans="1:119" ht="18.75" customHeight="1" thickBot="1" x14ac:dyDescent="0.25">
      <c r="A9" s="158"/>
      <c r="B9" s="536" t="s">
        <v>105</v>
      </c>
      <c r="C9" s="510"/>
      <c r="D9" s="510"/>
      <c r="E9" s="510"/>
      <c r="F9" s="510"/>
      <c r="G9" s="510"/>
      <c r="H9" s="510"/>
      <c r="I9" s="510"/>
      <c r="J9" s="510"/>
      <c r="K9" s="511"/>
      <c r="L9" s="542" t="s">
        <v>106</v>
      </c>
      <c r="M9" s="543"/>
      <c r="N9" s="543"/>
      <c r="O9" s="543"/>
      <c r="P9" s="543"/>
      <c r="Q9" s="544"/>
      <c r="R9" s="545">
        <v>2916976</v>
      </c>
      <c r="S9" s="546"/>
      <c r="T9" s="546"/>
      <c r="U9" s="546"/>
      <c r="V9" s="547"/>
      <c r="W9" s="503"/>
      <c r="X9" s="504"/>
      <c r="Y9" s="505"/>
      <c r="Z9" s="530" t="s">
        <v>107</v>
      </c>
      <c r="AA9" s="531"/>
      <c r="AB9" s="531"/>
      <c r="AC9" s="531"/>
      <c r="AD9" s="531"/>
      <c r="AE9" s="531"/>
      <c r="AF9" s="531"/>
      <c r="AG9" s="531"/>
      <c r="AH9" s="532"/>
      <c r="AI9" s="455">
        <v>1</v>
      </c>
      <c r="AJ9" s="456"/>
      <c r="AK9" s="456"/>
      <c r="AL9" s="456"/>
      <c r="AM9" s="456"/>
      <c r="AN9" s="456"/>
      <c r="AO9" s="456"/>
      <c r="AP9" s="457"/>
      <c r="AQ9" s="455">
        <v>9600</v>
      </c>
      <c r="AR9" s="456"/>
      <c r="AS9" s="456"/>
      <c r="AT9" s="456"/>
      <c r="AU9" s="456"/>
      <c r="AV9" s="456"/>
      <c r="AW9" s="456"/>
      <c r="AX9" s="456"/>
      <c r="AY9" s="458"/>
      <c r="AZ9" s="427" t="s">
        <v>108</v>
      </c>
      <c r="BA9" s="428"/>
      <c r="BB9" s="428"/>
      <c r="BC9" s="428"/>
      <c r="BD9" s="428"/>
      <c r="BE9" s="428"/>
      <c r="BF9" s="428"/>
      <c r="BG9" s="428"/>
      <c r="BH9" s="428"/>
      <c r="BI9" s="428"/>
      <c r="BJ9" s="428"/>
      <c r="BK9" s="428"/>
      <c r="BL9" s="428"/>
      <c r="BM9" s="429"/>
      <c r="BN9" s="430">
        <v>-107333</v>
      </c>
      <c r="BO9" s="431"/>
      <c r="BP9" s="431"/>
      <c r="BQ9" s="431"/>
      <c r="BR9" s="431"/>
      <c r="BS9" s="431"/>
      <c r="BT9" s="431"/>
      <c r="BU9" s="432"/>
      <c r="BV9" s="430">
        <v>335134</v>
      </c>
      <c r="BW9" s="431"/>
      <c r="BX9" s="431"/>
      <c r="BY9" s="431"/>
      <c r="BZ9" s="431"/>
      <c r="CA9" s="431"/>
      <c r="CB9" s="431"/>
      <c r="CC9" s="432"/>
      <c r="CD9" s="401" t="s">
        <v>109</v>
      </c>
      <c r="CE9" s="402"/>
      <c r="CF9" s="402"/>
      <c r="CG9" s="402"/>
      <c r="CH9" s="402"/>
      <c r="CI9" s="402"/>
      <c r="CJ9" s="402"/>
      <c r="CK9" s="402"/>
      <c r="CL9" s="402"/>
      <c r="CM9" s="402"/>
      <c r="CN9" s="402"/>
      <c r="CO9" s="402"/>
      <c r="CP9" s="402"/>
      <c r="CQ9" s="402"/>
      <c r="CR9" s="402"/>
      <c r="CS9" s="403"/>
      <c r="CT9" s="409">
        <v>18.899999999999999</v>
      </c>
      <c r="CU9" s="410"/>
      <c r="CV9" s="410"/>
      <c r="CW9" s="410"/>
      <c r="CX9" s="410"/>
      <c r="CY9" s="410"/>
      <c r="CZ9" s="410"/>
      <c r="DA9" s="411"/>
      <c r="DB9" s="409">
        <v>18.2</v>
      </c>
      <c r="DC9" s="410"/>
      <c r="DD9" s="410"/>
      <c r="DE9" s="410"/>
      <c r="DF9" s="410"/>
      <c r="DG9" s="410"/>
      <c r="DH9" s="410"/>
      <c r="DI9" s="411"/>
      <c r="DJ9" s="157"/>
      <c r="DK9" s="157"/>
      <c r="DL9" s="157"/>
      <c r="DM9" s="157"/>
      <c r="DN9" s="157"/>
      <c r="DO9" s="157"/>
    </row>
    <row r="10" spans="1:119" ht="18.75" customHeight="1" x14ac:dyDescent="0.2">
      <c r="A10" s="158"/>
      <c r="B10" s="537"/>
      <c r="C10" s="400"/>
      <c r="D10" s="400"/>
      <c r="E10" s="400"/>
      <c r="F10" s="400"/>
      <c r="G10" s="400"/>
      <c r="H10" s="400"/>
      <c r="I10" s="400"/>
      <c r="J10" s="400"/>
      <c r="K10" s="538"/>
      <c r="L10" s="452" t="s">
        <v>110</v>
      </c>
      <c r="M10" s="453"/>
      <c r="N10" s="453"/>
      <c r="O10" s="453"/>
      <c r="P10" s="453"/>
      <c r="Q10" s="454"/>
      <c r="R10" s="455">
        <v>2969770</v>
      </c>
      <c r="S10" s="456"/>
      <c r="T10" s="456"/>
      <c r="U10" s="456"/>
      <c r="V10" s="458"/>
      <c r="W10" s="503"/>
      <c r="X10" s="504"/>
      <c r="Y10" s="505"/>
      <c r="Z10" s="530" t="s">
        <v>111</v>
      </c>
      <c r="AA10" s="531"/>
      <c r="AB10" s="531"/>
      <c r="AC10" s="531"/>
      <c r="AD10" s="531"/>
      <c r="AE10" s="531"/>
      <c r="AF10" s="531"/>
      <c r="AG10" s="531"/>
      <c r="AH10" s="532"/>
      <c r="AI10" s="455">
        <v>1</v>
      </c>
      <c r="AJ10" s="456"/>
      <c r="AK10" s="456"/>
      <c r="AL10" s="456"/>
      <c r="AM10" s="456"/>
      <c r="AN10" s="456"/>
      <c r="AO10" s="456"/>
      <c r="AP10" s="457"/>
      <c r="AQ10" s="455">
        <v>8500</v>
      </c>
      <c r="AR10" s="456"/>
      <c r="AS10" s="456"/>
      <c r="AT10" s="456"/>
      <c r="AU10" s="456"/>
      <c r="AV10" s="456"/>
      <c r="AW10" s="456"/>
      <c r="AX10" s="456"/>
      <c r="AY10" s="458"/>
      <c r="AZ10" s="427" t="s">
        <v>112</v>
      </c>
      <c r="BA10" s="428"/>
      <c r="BB10" s="428"/>
      <c r="BC10" s="428"/>
      <c r="BD10" s="428"/>
      <c r="BE10" s="428"/>
      <c r="BF10" s="428"/>
      <c r="BG10" s="428"/>
      <c r="BH10" s="428"/>
      <c r="BI10" s="428"/>
      <c r="BJ10" s="428"/>
      <c r="BK10" s="428"/>
      <c r="BL10" s="428"/>
      <c r="BM10" s="429"/>
      <c r="BN10" s="430">
        <v>2868117</v>
      </c>
      <c r="BO10" s="431"/>
      <c r="BP10" s="431"/>
      <c r="BQ10" s="431"/>
      <c r="BR10" s="431"/>
      <c r="BS10" s="431"/>
      <c r="BT10" s="431"/>
      <c r="BU10" s="432"/>
      <c r="BV10" s="430">
        <v>2273</v>
      </c>
      <c r="BW10" s="431"/>
      <c r="BX10" s="431"/>
      <c r="BY10" s="431"/>
      <c r="BZ10" s="431"/>
      <c r="CA10" s="431"/>
      <c r="CB10" s="431"/>
      <c r="CC10" s="432"/>
      <c r="CD10" s="533" t="s">
        <v>113</v>
      </c>
      <c r="CE10" s="534"/>
      <c r="CF10" s="534"/>
      <c r="CG10" s="534"/>
      <c r="CH10" s="534"/>
      <c r="CI10" s="534"/>
      <c r="CJ10" s="534"/>
      <c r="CK10" s="534"/>
      <c r="CL10" s="534"/>
      <c r="CM10" s="534"/>
      <c r="CN10" s="534"/>
      <c r="CO10" s="534"/>
      <c r="CP10" s="534"/>
      <c r="CQ10" s="534"/>
      <c r="CR10" s="534"/>
      <c r="CS10" s="535"/>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x14ac:dyDescent="0.25">
      <c r="A11" s="158"/>
      <c r="B11" s="539"/>
      <c r="C11" s="540"/>
      <c r="D11" s="540"/>
      <c r="E11" s="540"/>
      <c r="F11" s="540"/>
      <c r="G11" s="540"/>
      <c r="H11" s="540"/>
      <c r="I11" s="540"/>
      <c r="J11" s="540"/>
      <c r="K11" s="541"/>
      <c r="L11" s="566" t="s">
        <v>114</v>
      </c>
      <c r="M11" s="567"/>
      <c r="N11" s="567"/>
      <c r="O11" s="567"/>
      <c r="P11" s="567"/>
      <c r="Q11" s="568"/>
      <c r="R11" s="569" t="s">
        <v>115</v>
      </c>
      <c r="S11" s="570"/>
      <c r="T11" s="570"/>
      <c r="U11" s="570"/>
      <c r="V11" s="571"/>
      <c r="W11" s="506"/>
      <c r="X11" s="507"/>
      <c r="Y11" s="508"/>
      <c r="Z11" s="530" t="s">
        <v>116</v>
      </c>
      <c r="AA11" s="531"/>
      <c r="AB11" s="531"/>
      <c r="AC11" s="531"/>
      <c r="AD11" s="531"/>
      <c r="AE11" s="531"/>
      <c r="AF11" s="531"/>
      <c r="AG11" s="531"/>
      <c r="AH11" s="532"/>
      <c r="AI11" s="455">
        <v>60</v>
      </c>
      <c r="AJ11" s="456"/>
      <c r="AK11" s="456"/>
      <c r="AL11" s="456"/>
      <c r="AM11" s="456"/>
      <c r="AN11" s="456"/>
      <c r="AO11" s="456"/>
      <c r="AP11" s="457"/>
      <c r="AQ11" s="455">
        <v>8000</v>
      </c>
      <c r="AR11" s="456"/>
      <c r="AS11" s="456"/>
      <c r="AT11" s="456"/>
      <c r="AU11" s="456"/>
      <c r="AV11" s="456"/>
      <c r="AW11" s="456"/>
      <c r="AX11" s="456"/>
      <c r="AY11" s="458"/>
      <c r="AZ11" s="427" t="s">
        <v>117</v>
      </c>
      <c r="BA11" s="428"/>
      <c r="BB11" s="428"/>
      <c r="BC11" s="428"/>
      <c r="BD11" s="428"/>
      <c r="BE11" s="428"/>
      <c r="BF11" s="428"/>
      <c r="BG11" s="428"/>
      <c r="BH11" s="428"/>
      <c r="BI11" s="428"/>
      <c r="BJ11" s="428"/>
      <c r="BK11" s="428"/>
      <c r="BL11" s="428"/>
      <c r="BM11" s="429"/>
      <c r="BN11" s="430">
        <v>6200000</v>
      </c>
      <c r="BO11" s="431"/>
      <c r="BP11" s="431"/>
      <c r="BQ11" s="431"/>
      <c r="BR11" s="431"/>
      <c r="BS11" s="431"/>
      <c r="BT11" s="431"/>
      <c r="BU11" s="432"/>
      <c r="BV11" s="430">
        <v>5200000</v>
      </c>
      <c r="BW11" s="431"/>
      <c r="BX11" s="431"/>
      <c r="BY11" s="431"/>
      <c r="BZ11" s="431"/>
      <c r="CA11" s="431"/>
      <c r="CB11" s="431"/>
      <c r="CC11" s="432"/>
      <c r="CD11" s="477" t="s">
        <v>118</v>
      </c>
      <c r="CE11" s="478"/>
      <c r="CF11" s="478"/>
      <c r="CG11" s="478"/>
      <c r="CH11" s="478"/>
      <c r="CI11" s="478"/>
      <c r="CJ11" s="478"/>
      <c r="CK11" s="478"/>
      <c r="CL11" s="478"/>
      <c r="CM11" s="478"/>
      <c r="CN11" s="478"/>
      <c r="CO11" s="478"/>
      <c r="CP11" s="478"/>
      <c r="CQ11" s="478"/>
      <c r="CR11" s="478"/>
      <c r="CS11" s="479"/>
      <c r="CT11" s="480" t="s">
        <v>119</v>
      </c>
      <c r="CU11" s="481"/>
      <c r="CV11" s="481"/>
      <c r="CW11" s="481"/>
      <c r="CX11" s="481"/>
      <c r="CY11" s="481"/>
      <c r="CZ11" s="481"/>
      <c r="DA11" s="482"/>
      <c r="DB11" s="480" t="s">
        <v>119</v>
      </c>
      <c r="DC11" s="481"/>
      <c r="DD11" s="481"/>
      <c r="DE11" s="481"/>
      <c r="DF11" s="481"/>
      <c r="DG11" s="481"/>
      <c r="DH11" s="481"/>
      <c r="DI11" s="482"/>
      <c r="DJ11" s="157"/>
      <c r="DK11" s="157"/>
      <c r="DL11" s="157"/>
      <c r="DM11" s="157"/>
      <c r="DN11" s="157"/>
      <c r="DO11" s="157"/>
    </row>
    <row r="12" spans="1:119" ht="18.75" customHeight="1" x14ac:dyDescent="0.2">
      <c r="A12" s="158"/>
      <c r="B12" s="485" t="s">
        <v>120</v>
      </c>
      <c r="C12" s="486"/>
      <c r="D12" s="486"/>
      <c r="E12" s="486"/>
      <c r="F12" s="486"/>
      <c r="G12" s="486"/>
      <c r="H12" s="486"/>
      <c r="I12" s="486"/>
      <c r="J12" s="486"/>
      <c r="K12" s="487"/>
      <c r="L12" s="494" t="s">
        <v>121</v>
      </c>
      <c r="M12" s="495"/>
      <c r="N12" s="495"/>
      <c r="O12" s="495"/>
      <c r="P12" s="495"/>
      <c r="Q12" s="496"/>
      <c r="R12" s="497">
        <v>2936184</v>
      </c>
      <c r="S12" s="498"/>
      <c r="T12" s="498"/>
      <c r="U12" s="498"/>
      <c r="V12" s="499"/>
      <c r="W12" s="500" t="s">
        <v>122</v>
      </c>
      <c r="X12" s="501"/>
      <c r="Y12" s="502"/>
      <c r="Z12" s="509" t="s">
        <v>1</v>
      </c>
      <c r="AA12" s="510"/>
      <c r="AB12" s="510"/>
      <c r="AC12" s="510"/>
      <c r="AD12" s="510"/>
      <c r="AE12" s="510"/>
      <c r="AF12" s="510"/>
      <c r="AG12" s="510"/>
      <c r="AH12" s="511"/>
      <c r="AI12" s="515" t="s">
        <v>123</v>
      </c>
      <c r="AJ12" s="510"/>
      <c r="AK12" s="510"/>
      <c r="AL12" s="510"/>
      <c r="AM12" s="511"/>
      <c r="AN12" s="515" t="s">
        <v>124</v>
      </c>
      <c r="AO12" s="516"/>
      <c r="AP12" s="516"/>
      <c r="AQ12" s="516"/>
      <c r="AR12" s="516"/>
      <c r="AS12" s="517"/>
      <c r="AT12" s="524" t="s">
        <v>125</v>
      </c>
      <c r="AU12" s="525"/>
      <c r="AV12" s="525"/>
      <c r="AW12" s="525"/>
      <c r="AX12" s="525"/>
      <c r="AY12" s="526"/>
      <c r="AZ12" s="427" t="s">
        <v>126</v>
      </c>
      <c r="BA12" s="428"/>
      <c r="BB12" s="428"/>
      <c r="BC12" s="428"/>
      <c r="BD12" s="428"/>
      <c r="BE12" s="428"/>
      <c r="BF12" s="428"/>
      <c r="BG12" s="428"/>
      <c r="BH12" s="428"/>
      <c r="BI12" s="428"/>
      <c r="BJ12" s="428"/>
      <c r="BK12" s="428"/>
      <c r="BL12" s="428"/>
      <c r="BM12" s="429"/>
      <c r="BN12" s="430">
        <v>0</v>
      </c>
      <c r="BO12" s="431"/>
      <c r="BP12" s="431"/>
      <c r="BQ12" s="431"/>
      <c r="BR12" s="431"/>
      <c r="BS12" s="431"/>
      <c r="BT12" s="431"/>
      <c r="BU12" s="432"/>
      <c r="BV12" s="430">
        <v>0</v>
      </c>
      <c r="BW12" s="431"/>
      <c r="BX12" s="431"/>
      <c r="BY12" s="431"/>
      <c r="BZ12" s="431"/>
      <c r="CA12" s="431"/>
      <c r="CB12" s="431"/>
      <c r="CC12" s="432"/>
      <c r="CD12" s="477" t="s">
        <v>127</v>
      </c>
      <c r="CE12" s="478"/>
      <c r="CF12" s="478"/>
      <c r="CG12" s="478"/>
      <c r="CH12" s="478"/>
      <c r="CI12" s="478"/>
      <c r="CJ12" s="478"/>
      <c r="CK12" s="478"/>
      <c r="CL12" s="478"/>
      <c r="CM12" s="478"/>
      <c r="CN12" s="478"/>
      <c r="CO12" s="478"/>
      <c r="CP12" s="478"/>
      <c r="CQ12" s="478"/>
      <c r="CR12" s="478"/>
      <c r="CS12" s="479"/>
      <c r="CT12" s="480" t="s">
        <v>119</v>
      </c>
      <c r="CU12" s="481"/>
      <c r="CV12" s="481"/>
      <c r="CW12" s="481"/>
      <c r="CX12" s="481"/>
      <c r="CY12" s="481"/>
      <c r="CZ12" s="481"/>
      <c r="DA12" s="482"/>
      <c r="DB12" s="480" t="s">
        <v>128</v>
      </c>
      <c r="DC12" s="481"/>
      <c r="DD12" s="481"/>
      <c r="DE12" s="481"/>
      <c r="DF12" s="481"/>
      <c r="DG12" s="481"/>
      <c r="DH12" s="481"/>
      <c r="DI12" s="482"/>
      <c r="DJ12" s="157"/>
      <c r="DK12" s="157"/>
      <c r="DL12" s="157"/>
      <c r="DM12" s="157"/>
      <c r="DN12" s="157"/>
      <c r="DO12" s="157"/>
    </row>
    <row r="13" spans="1:119" ht="18.75" customHeight="1" thickBot="1" x14ac:dyDescent="0.25">
      <c r="A13" s="158"/>
      <c r="B13" s="488"/>
      <c r="C13" s="489"/>
      <c r="D13" s="489"/>
      <c r="E13" s="489"/>
      <c r="F13" s="489"/>
      <c r="G13" s="489"/>
      <c r="H13" s="489"/>
      <c r="I13" s="489"/>
      <c r="J13" s="489"/>
      <c r="K13" s="490"/>
      <c r="L13" s="165"/>
      <c r="M13" s="471" t="s">
        <v>129</v>
      </c>
      <c r="N13" s="472"/>
      <c r="O13" s="472"/>
      <c r="P13" s="472"/>
      <c r="Q13" s="473"/>
      <c r="R13" s="521">
        <v>2871183</v>
      </c>
      <c r="S13" s="522"/>
      <c r="T13" s="522"/>
      <c r="U13" s="522"/>
      <c r="V13" s="523"/>
      <c r="W13" s="503"/>
      <c r="X13" s="504"/>
      <c r="Y13" s="505"/>
      <c r="Z13" s="512"/>
      <c r="AA13" s="513"/>
      <c r="AB13" s="513"/>
      <c r="AC13" s="513"/>
      <c r="AD13" s="513"/>
      <c r="AE13" s="513"/>
      <c r="AF13" s="513"/>
      <c r="AG13" s="513"/>
      <c r="AH13" s="514"/>
      <c r="AI13" s="512"/>
      <c r="AJ13" s="513"/>
      <c r="AK13" s="513"/>
      <c r="AL13" s="513"/>
      <c r="AM13" s="514"/>
      <c r="AN13" s="518"/>
      <c r="AO13" s="519"/>
      <c r="AP13" s="519"/>
      <c r="AQ13" s="519"/>
      <c r="AR13" s="519"/>
      <c r="AS13" s="520"/>
      <c r="AT13" s="527"/>
      <c r="AU13" s="528"/>
      <c r="AV13" s="528"/>
      <c r="AW13" s="528"/>
      <c r="AX13" s="528"/>
      <c r="AY13" s="529"/>
      <c r="AZ13" s="438" t="s">
        <v>130</v>
      </c>
      <c r="BA13" s="439"/>
      <c r="BB13" s="439"/>
      <c r="BC13" s="439"/>
      <c r="BD13" s="439"/>
      <c r="BE13" s="439"/>
      <c r="BF13" s="439"/>
      <c r="BG13" s="439"/>
      <c r="BH13" s="439"/>
      <c r="BI13" s="439"/>
      <c r="BJ13" s="439"/>
      <c r="BK13" s="439"/>
      <c r="BL13" s="439"/>
      <c r="BM13" s="440"/>
      <c r="BN13" s="430">
        <v>8960784</v>
      </c>
      <c r="BO13" s="431"/>
      <c r="BP13" s="431"/>
      <c r="BQ13" s="431"/>
      <c r="BR13" s="431"/>
      <c r="BS13" s="431"/>
      <c r="BT13" s="431"/>
      <c r="BU13" s="432"/>
      <c r="BV13" s="430">
        <v>5537407</v>
      </c>
      <c r="BW13" s="431"/>
      <c r="BX13" s="431"/>
      <c r="BY13" s="431"/>
      <c r="BZ13" s="431"/>
      <c r="CA13" s="431"/>
      <c r="CB13" s="431"/>
      <c r="CC13" s="432"/>
      <c r="CD13" s="477" t="s">
        <v>131</v>
      </c>
      <c r="CE13" s="478"/>
      <c r="CF13" s="478"/>
      <c r="CG13" s="478"/>
      <c r="CH13" s="478"/>
      <c r="CI13" s="478"/>
      <c r="CJ13" s="478"/>
      <c r="CK13" s="478"/>
      <c r="CL13" s="478"/>
      <c r="CM13" s="478"/>
      <c r="CN13" s="478"/>
      <c r="CO13" s="478"/>
      <c r="CP13" s="478"/>
      <c r="CQ13" s="478"/>
      <c r="CR13" s="478"/>
      <c r="CS13" s="479"/>
      <c r="CT13" s="409">
        <v>9.8000000000000007</v>
      </c>
      <c r="CU13" s="410"/>
      <c r="CV13" s="410"/>
      <c r="CW13" s="410"/>
      <c r="CX13" s="410"/>
      <c r="CY13" s="410"/>
      <c r="CZ13" s="410"/>
      <c r="DA13" s="411"/>
      <c r="DB13" s="409">
        <v>10.199999999999999</v>
      </c>
      <c r="DC13" s="410"/>
      <c r="DD13" s="410"/>
      <c r="DE13" s="410"/>
      <c r="DF13" s="410"/>
      <c r="DG13" s="410"/>
      <c r="DH13" s="410"/>
      <c r="DI13" s="411"/>
      <c r="DJ13" s="157"/>
      <c r="DK13" s="157"/>
      <c r="DL13" s="157"/>
      <c r="DM13" s="157"/>
      <c r="DN13" s="157"/>
      <c r="DO13" s="157"/>
    </row>
    <row r="14" spans="1:119" ht="18.75" customHeight="1" thickBot="1" x14ac:dyDescent="0.25">
      <c r="A14" s="158"/>
      <c r="B14" s="488"/>
      <c r="C14" s="489"/>
      <c r="D14" s="489"/>
      <c r="E14" s="489"/>
      <c r="F14" s="489"/>
      <c r="G14" s="489"/>
      <c r="H14" s="489"/>
      <c r="I14" s="489"/>
      <c r="J14" s="489"/>
      <c r="K14" s="490"/>
      <c r="L14" s="465" t="s">
        <v>132</v>
      </c>
      <c r="M14" s="483"/>
      <c r="N14" s="483"/>
      <c r="O14" s="483"/>
      <c r="P14" s="483"/>
      <c r="Q14" s="484"/>
      <c r="R14" s="474">
        <v>2951087</v>
      </c>
      <c r="S14" s="475"/>
      <c r="T14" s="475"/>
      <c r="U14" s="475"/>
      <c r="V14" s="476"/>
      <c r="W14" s="503"/>
      <c r="X14" s="504"/>
      <c r="Y14" s="505"/>
      <c r="Z14" s="452" t="s">
        <v>133</v>
      </c>
      <c r="AA14" s="453"/>
      <c r="AB14" s="453"/>
      <c r="AC14" s="453"/>
      <c r="AD14" s="453"/>
      <c r="AE14" s="453"/>
      <c r="AF14" s="453"/>
      <c r="AG14" s="453"/>
      <c r="AH14" s="454"/>
      <c r="AI14" s="455">
        <v>7028</v>
      </c>
      <c r="AJ14" s="456"/>
      <c r="AK14" s="456"/>
      <c r="AL14" s="456"/>
      <c r="AM14" s="457"/>
      <c r="AN14" s="455">
        <v>23234568</v>
      </c>
      <c r="AO14" s="456"/>
      <c r="AP14" s="456"/>
      <c r="AQ14" s="456"/>
      <c r="AR14" s="456"/>
      <c r="AS14" s="457"/>
      <c r="AT14" s="455">
        <v>3306</v>
      </c>
      <c r="AU14" s="456"/>
      <c r="AV14" s="456"/>
      <c r="AW14" s="456"/>
      <c r="AX14" s="456"/>
      <c r="AY14" s="458"/>
      <c r="AZ14" s="421" t="s">
        <v>134</v>
      </c>
      <c r="BA14" s="422"/>
      <c r="BB14" s="422"/>
      <c r="BC14" s="422"/>
      <c r="BD14" s="422"/>
      <c r="BE14" s="422"/>
      <c r="BF14" s="422"/>
      <c r="BG14" s="422"/>
      <c r="BH14" s="422"/>
      <c r="BI14" s="422"/>
      <c r="BJ14" s="422"/>
      <c r="BK14" s="422"/>
      <c r="BL14" s="422"/>
      <c r="BM14" s="423"/>
      <c r="BN14" s="424">
        <v>323203233</v>
      </c>
      <c r="BO14" s="425"/>
      <c r="BP14" s="425"/>
      <c r="BQ14" s="425"/>
      <c r="BR14" s="425"/>
      <c r="BS14" s="425"/>
      <c r="BT14" s="425"/>
      <c r="BU14" s="426"/>
      <c r="BV14" s="424">
        <v>318522834</v>
      </c>
      <c r="BW14" s="425"/>
      <c r="BX14" s="425"/>
      <c r="BY14" s="425"/>
      <c r="BZ14" s="425"/>
      <c r="CA14" s="425"/>
      <c r="CB14" s="425"/>
      <c r="CC14" s="426"/>
      <c r="CD14" s="401" t="s">
        <v>135</v>
      </c>
      <c r="CE14" s="402"/>
      <c r="CF14" s="402"/>
      <c r="CG14" s="402"/>
      <c r="CH14" s="402"/>
      <c r="CI14" s="402"/>
      <c r="CJ14" s="402"/>
      <c r="CK14" s="402"/>
      <c r="CL14" s="402"/>
      <c r="CM14" s="402"/>
      <c r="CN14" s="402"/>
      <c r="CO14" s="402"/>
      <c r="CP14" s="402"/>
      <c r="CQ14" s="402"/>
      <c r="CR14" s="402"/>
      <c r="CS14" s="403"/>
      <c r="CT14" s="435">
        <v>206.8</v>
      </c>
      <c r="CU14" s="436"/>
      <c r="CV14" s="436"/>
      <c r="CW14" s="436"/>
      <c r="CX14" s="436"/>
      <c r="CY14" s="436"/>
      <c r="CZ14" s="436"/>
      <c r="DA14" s="437"/>
      <c r="DB14" s="435">
        <v>213.3</v>
      </c>
      <c r="DC14" s="436"/>
      <c r="DD14" s="436"/>
      <c r="DE14" s="436"/>
      <c r="DF14" s="436"/>
      <c r="DG14" s="436"/>
      <c r="DH14" s="436"/>
      <c r="DI14" s="437"/>
      <c r="DJ14" s="157"/>
      <c r="DK14" s="157"/>
      <c r="DL14" s="157"/>
      <c r="DM14" s="157"/>
      <c r="DN14" s="157"/>
      <c r="DO14" s="157"/>
    </row>
    <row r="15" spans="1:119" ht="18.75" customHeight="1" x14ac:dyDescent="0.2">
      <c r="A15" s="158"/>
      <c r="B15" s="488"/>
      <c r="C15" s="489"/>
      <c r="D15" s="489"/>
      <c r="E15" s="489"/>
      <c r="F15" s="489"/>
      <c r="G15" s="489"/>
      <c r="H15" s="489"/>
      <c r="I15" s="489"/>
      <c r="J15" s="489"/>
      <c r="K15" s="490"/>
      <c r="L15" s="165"/>
      <c r="M15" s="471" t="s">
        <v>136</v>
      </c>
      <c r="N15" s="472"/>
      <c r="O15" s="472"/>
      <c r="P15" s="472"/>
      <c r="Q15" s="473"/>
      <c r="R15" s="474">
        <v>2889169</v>
      </c>
      <c r="S15" s="475"/>
      <c r="T15" s="475"/>
      <c r="U15" s="475"/>
      <c r="V15" s="476"/>
      <c r="W15" s="503"/>
      <c r="X15" s="504"/>
      <c r="Y15" s="505"/>
      <c r="Z15" s="452" t="s">
        <v>137</v>
      </c>
      <c r="AA15" s="453"/>
      <c r="AB15" s="453"/>
      <c r="AC15" s="453"/>
      <c r="AD15" s="453"/>
      <c r="AE15" s="453"/>
      <c r="AF15" s="453"/>
      <c r="AG15" s="453"/>
      <c r="AH15" s="454"/>
      <c r="AI15" s="455" t="s">
        <v>119</v>
      </c>
      <c r="AJ15" s="456"/>
      <c r="AK15" s="456"/>
      <c r="AL15" s="456"/>
      <c r="AM15" s="457"/>
      <c r="AN15" s="455" t="s">
        <v>119</v>
      </c>
      <c r="AO15" s="456"/>
      <c r="AP15" s="456"/>
      <c r="AQ15" s="456"/>
      <c r="AR15" s="456"/>
      <c r="AS15" s="457"/>
      <c r="AT15" s="455" t="s">
        <v>119</v>
      </c>
      <c r="AU15" s="456"/>
      <c r="AV15" s="456"/>
      <c r="AW15" s="456"/>
      <c r="AX15" s="456"/>
      <c r="AY15" s="458"/>
      <c r="AZ15" s="427" t="s">
        <v>138</v>
      </c>
      <c r="BA15" s="428"/>
      <c r="BB15" s="428"/>
      <c r="BC15" s="428"/>
      <c r="BD15" s="428"/>
      <c r="BE15" s="428"/>
      <c r="BF15" s="428"/>
      <c r="BG15" s="428"/>
      <c r="BH15" s="428"/>
      <c r="BI15" s="428"/>
      <c r="BJ15" s="428"/>
      <c r="BK15" s="428"/>
      <c r="BL15" s="428"/>
      <c r="BM15" s="429"/>
      <c r="BN15" s="430">
        <v>491903438</v>
      </c>
      <c r="BO15" s="431"/>
      <c r="BP15" s="431"/>
      <c r="BQ15" s="431"/>
      <c r="BR15" s="431"/>
      <c r="BS15" s="431"/>
      <c r="BT15" s="431"/>
      <c r="BU15" s="432"/>
      <c r="BV15" s="430">
        <v>490674584</v>
      </c>
      <c r="BW15" s="431"/>
      <c r="BX15" s="431"/>
      <c r="BY15" s="431"/>
      <c r="BZ15" s="431"/>
      <c r="CA15" s="431"/>
      <c r="CB15" s="431"/>
      <c r="CC15" s="432"/>
      <c r="CD15" s="468" t="s">
        <v>139</v>
      </c>
      <c r="CE15" s="469"/>
      <c r="CF15" s="469"/>
      <c r="CG15" s="469"/>
      <c r="CH15" s="469"/>
      <c r="CI15" s="469"/>
      <c r="CJ15" s="469"/>
      <c r="CK15" s="469"/>
      <c r="CL15" s="469"/>
      <c r="CM15" s="469"/>
      <c r="CN15" s="469"/>
      <c r="CO15" s="469"/>
      <c r="CP15" s="469"/>
      <c r="CQ15" s="469"/>
      <c r="CR15" s="469"/>
      <c r="CS15" s="470"/>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x14ac:dyDescent="0.2">
      <c r="A16" s="158"/>
      <c r="B16" s="488"/>
      <c r="C16" s="489"/>
      <c r="D16" s="489"/>
      <c r="E16" s="489"/>
      <c r="F16" s="489"/>
      <c r="G16" s="489"/>
      <c r="H16" s="489"/>
      <c r="I16" s="489"/>
      <c r="J16" s="489"/>
      <c r="K16" s="490"/>
      <c r="L16" s="465" t="s">
        <v>140</v>
      </c>
      <c r="M16" s="466"/>
      <c r="N16" s="466"/>
      <c r="O16" s="466"/>
      <c r="P16" s="466"/>
      <c r="Q16" s="467"/>
      <c r="R16" s="462" t="s">
        <v>141</v>
      </c>
      <c r="S16" s="463"/>
      <c r="T16" s="463"/>
      <c r="U16" s="463"/>
      <c r="V16" s="464"/>
      <c r="W16" s="503"/>
      <c r="X16" s="504"/>
      <c r="Y16" s="505"/>
      <c r="Z16" s="452" t="s">
        <v>142</v>
      </c>
      <c r="AA16" s="453"/>
      <c r="AB16" s="453"/>
      <c r="AC16" s="453"/>
      <c r="AD16" s="453"/>
      <c r="AE16" s="453"/>
      <c r="AF16" s="453"/>
      <c r="AG16" s="453"/>
      <c r="AH16" s="454"/>
      <c r="AI16" s="455">
        <v>196</v>
      </c>
      <c r="AJ16" s="456"/>
      <c r="AK16" s="456"/>
      <c r="AL16" s="456"/>
      <c r="AM16" s="457"/>
      <c r="AN16" s="455">
        <v>627984</v>
      </c>
      <c r="AO16" s="456"/>
      <c r="AP16" s="456"/>
      <c r="AQ16" s="456"/>
      <c r="AR16" s="456"/>
      <c r="AS16" s="457"/>
      <c r="AT16" s="455">
        <v>3204</v>
      </c>
      <c r="AU16" s="456"/>
      <c r="AV16" s="456"/>
      <c r="AW16" s="456"/>
      <c r="AX16" s="456"/>
      <c r="AY16" s="458"/>
      <c r="AZ16" s="427" t="s">
        <v>143</v>
      </c>
      <c r="BA16" s="428"/>
      <c r="BB16" s="428"/>
      <c r="BC16" s="428"/>
      <c r="BD16" s="428"/>
      <c r="BE16" s="428"/>
      <c r="BF16" s="428"/>
      <c r="BG16" s="428"/>
      <c r="BH16" s="428"/>
      <c r="BI16" s="428"/>
      <c r="BJ16" s="428"/>
      <c r="BK16" s="428"/>
      <c r="BL16" s="428"/>
      <c r="BM16" s="429"/>
      <c r="BN16" s="430">
        <v>405935450</v>
      </c>
      <c r="BO16" s="431"/>
      <c r="BP16" s="431"/>
      <c r="BQ16" s="431"/>
      <c r="BR16" s="431"/>
      <c r="BS16" s="431"/>
      <c r="BT16" s="431"/>
      <c r="BU16" s="432"/>
      <c r="BV16" s="430">
        <v>400356521</v>
      </c>
      <c r="BW16" s="431"/>
      <c r="BX16" s="431"/>
      <c r="BY16" s="431"/>
      <c r="BZ16" s="431"/>
      <c r="CA16" s="431"/>
      <c r="CB16" s="431"/>
      <c r="CC16" s="432"/>
      <c r="CD16" s="169"/>
      <c r="CE16" s="407"/>
      <c r="CF16" s="407"/>
      <c r="CG16" s="407"/>
      <c r="CH16" s="407"/>
      <c r="CI16" s="407"/>
      <c r="CJ16" s="407"/>
      <c r="CK16" s="407"/>
      <c r="CL16" s="407"/>
      <c r="CM16" s="407"/>
      <c r="CN16" s="407"/>
      <c r="CO16" s="407"/>
      <c r="CP16" s="407"/>
      <c r="CQ16" s="407"/>
      <c r="CR16" s="407"/>
      <c r="CS16" s="408"/>
      <c r="CT16" s="409"/>
      <c r="CU16" s="410"/>
      <c r="CV16" s="410"/>
      <c r="CW16" s="410"/>
      <c r="CX16" s="410"/>
      <c r="CY16" s="410"/>
      <c r="CZ16" s="410"/>
      <c r="DA16" s="411"/>
      <c r="DB16" s="409"/>
      <c r="DC16" s="410"/>
      <c r="DD16" s="410"/>
      <c r="DE16" s="410"/>
      <c r="DF16" s="410"/>
      <c r="DG16" s="410"/>
      <c r="DH16" s="410"/>
      <c r="DI16" s="411"/>
      <c r="DJ16" s="157"/>
      <c r="DK16" s="157"/>
      <c r="DL16" s="157"/>
      <c r="DM16" s="157"/>
      <c r="DN16" s="157"/>
      <c r="DO16" s="157"/>
    </row>
    <row r="17" spans="1:119" ht="18.75" customHeight="1" thickBot="1" x14ac:dyDescent="0.25">
      <c r="A17" s="158"/>
      <c r="B17" s="491"/>
      <c r="C17" s="492"/>
      <c r="D17" s="492"/>
      <c r="E17" s="492"/>
      <c r="F17" s="492"/>
      <c r="G17" s="492"/>
      <c r="H17" s="492"/>
      <c r="I17" s="492"/>
      <c r="J17" s="492"/>
      <c r="K17" s="493"/>
      <c r="L17" s="170"/>
      <c r="M17" s="459" t="s">
        <v>144</v>
      </c>
      <c r="N17" s="460"/>
      <c r="O17" s="460"/>
      <c r="P17" s="460"/>
      <c r="Q17" s="461"/>
      <c r="R17" s="462" t="s">
        <v>145</v>
      </c>
      <c r="S17" s="463"/>
      <c r="T17" s="463"/>
      <c r="U17" s="463"/>
      <c r="V17" s="464"/>
      <c r="W17" s="503"/>
      <c r="X17" s="504"/>
      <c r="Y17" s="505"/>
      <c r="Z17" s="452" t="s">
        <v>146</v>
      </c>
      <c r="AA17" s="453"/>
      <c r="AB17" s="453"/>
      <c r="AC17" s="453"/>
      <c r="AD17" s="453"/>
      <c r="AE17" s="453"/>
      <c r="AF17" s="453"/>
      <c r="AG17" s="453"/>
      <c r="AH17" s="454"/>
      <c r="AI17" s="455">
        <v>4826</v>
      </c>
      <c r="AJ17" s="456"/>
      <c r="AK17" s="456"/>
      <c r="AL17" s="456"/>
      <c r="AM17" s="457"/>
      <c r="AN17" s="455">
        <v>15505938</v>
      </c>
      <c r="AO17" s="456"/>
      <c r="AP17" s="456"/>
      <c r="AQ17" s="456"/>
      <c r="AR17" s="456"/>
      <c r="AS17" s="457"/>
      <c r="AT17" s="455">
        <v>3213</v>
      </c>
      <c r="AU17" s="456"/>
      <c r="AV17" s="456"/>
      <c r="AW17" s="456"/>
      <c r="AX17" s="456"/>
      <c r="AY17" s="458"/>
      <c r="AZ17" s="427" t="s">
        <v>147</v>
      </c>
      <c r="BA17" s="428"/>
      <c r="BB17" s="428"/>
      <c r="BC17" s="428"/>
      <c r="BD17" s="428"/>
      <c r="BE17" s="428"/>
      <c r="BF17" s="428"/>
      <c r="BG17" s="428"/>
      <c r="BH17" s="428"/>
      <c r="BI17" s="428"/>
      <c r="BJ17" s="428"/>
      <c r="BK17" s="428"/>
      <c r="BL17" s="428"/>
      <c r="BM17" s="429"/>
      <c r="BN17" s="430">
        <v>608758058</v>
      </c>
      <c r="BO17" s="431"/>
      <c r="BP17" s="431"/>
      <c r="BQ17" s="431"/>
      <c r="BR17" s="431"/>
      <c r="BS17" s="431"/>
      <c r="BT17" s="431"/>
      <c r="BU17" s="432"/>
      <c r="BV17" s="430">
        <v>596902542</v>
      </c>
      <c r="BW17" s="431"/>
      <c r="BX17" s="431"/>
      <c r="BY17" s="431"/>
      <c r="BZ17" s="431"/>
      <c r="CA17" s="431"/>
      <c r="CB17" s="431"/>
      <c r="CC17" s="432"/>
      <c r="CD17" s="169"/>
      <c r="CE17" s="407"/>
      <c r="CF17" s="407"/>
      <c r="CG17" s="407"/>
      <c r="CH17" s="407"/>
      <c r="CI17" s="407"/>
      <c r="CJ17" s="407"/>
      <c r="CK17" s="407"/>
      <c r="CL17" s="407"/>
      <c r="CM17" s="407"/>
      <c r="CN17" s="407"/>
      <c r="CO17" s="407"/>
      <c r="CP17" s="407"/>
      <c r="CQ17" s="407"/>
      <c r="CR17" s="407"/>
      <c r="CS17" s="408"/>
      <c r="CT17" s="409"/>
      <c r="CU17" s="410"/>
      <c r="CV17" s="410"/>
      <c r="CW17" s="410"/>
      <c r="CX17" s="410"/>
      <c r="CY17" s="410"/>
      <c r="CZ17" s="410"/>
      <c r="DA17" s="411"/>
      <c r="DB17" s="409"/>
      <c r="DC17" s="410"/>
      <c r="DD17" s="410"/>
      <c r="DE17" s="410"/>
      <c r="DF17" s="410"/>
      <c r="DG17" s="410"/>
      <c r="DH17" s="410"/>
      <c r="DI17" s="411"/>
      <c r="DJ17" s="157"/>
      <c r="DK17" s="157"/>
      <c r="DL17" s="157"/>
      <c r="DM17" s="157"/>
      <c r="DN17" s="157"/>
      <c r="DO17" s="157"/>
    </row>
    <row r="18" spans="1:119" ht="18.75" customHeight="1" thickBot="1" x14ac:dyDescent="0.25">
      <c r="A18" s="158"/>
      <c r="B18" s="447" t="s">
        <v>148</v>
      </c>
      <c r="C18" s="448"/>
      <c r="D18" s="448"/>
      <c r="E18" s="448"/>
      <c r="F18" s="448"/>
      <c r="G18" s="448"/>
      <c r="H18" s="448"/>
      <c r="I18" s="448"/>
      <c r="J18" s="448"/>
      <c r="K18" s="449"/>
      <c r="L18" s="450">
        <v>6097</v>
      </c>
      <c r="M18" s="451"/>
      <c r="N18" s="451"/>
      <c r="O18" s="451"/>
      <c r="P18" s="451"/>
      <c r="Q18" s="451"/>
      <c r="R18" s="451"/>
      <c r="S18" s="451"/>
      <c r="T18" s="451"/>
      <c r="U18" s="451"/>
      <c r="V18" s="451"/>
      <c r="W18" s="503"/>
      <c r="X18" s="504"/>
      <c r="Y18" s="505"/>
      <c r="Z18" s="452" t="s">
        <v>149</v>
      </c>
      <c r="AA18" s="453"/>
      <c r="AB18" s="453"/>
      <c r="AC18" s="453"/>
      <c r="AD18" s="453"/>
      <c r="AE18" s="453"/>
      <c r="AF18" s="453"/>
      <c r="AG18" s="453"/>
      <c r="AH18" s="454"/>
      <c r="AI18" s="455">
        <v>20746</v>
      </c>
      <c r="AJ18" s="456"/>
      <c r="AK18" s="456"/>
      <c r="AL18" s="456"/>
      <c r="AM18" s="457"/>
      <c r="AN18" s="455">
        <v>75777614</v>
      </c>
      <c r="AO18" s="456"/>
      <c r="AP18" s="456"/>
      <c r="AQ18" s="456"/>
      <c r="AR18" s="456"/>
      <c r="AS18" s="457"/>
      <c r="AT18" s="455">
        <v>3653</v>
      </c>
      <c r="AU18" s="456"/>
      <c r="AV18" s="456"/>
      <c r="AW18" s="456"/>
      <c r="AX18" s="456"/>
      <c r="AY18" s="458"/>
      <c r="AZ18" s="438" t="s">
        <v>150</v>
      </c>
      <c r="BA18" s="439"/>
      <c r="BB18" s="439"/>
      <c r="BC18" s="439"/>
      <c r="BD18" s="439"/>
      <c r="BE18" s="439"/>
      <c r="BF18" s="439"/>
      <c r="BG18" s="439"/>
      <c r="BH18" s="439"/>
      <c r="BI18" s="439"/>
      <c r="BJ18" s="439"/>
      <c r="BK18" s="439"/>
      <c r="BL18" s="439"/>
      <c r="BM18" s="440"/>
      <c r="BN18" s="404">
        <v>763419064</v>
      </c>
      <c r="BO18" s="405"/>
      <c r="BP18" s="405"/>
      <c r="BQ18" s="405"/>
      <c r="BR18" s="405"/>
      <c r="BS18" s="405"/>
      <c r="BT18" s="405"/>
      <c r="BU18" s="406"/>
      <c r="BV18" s="404">
        <v>754085188</v>
      </c>
      <c r="BW18" s="405"/>
      <c r="BX18" s="405"/>
      <c r="BY18" s="405"/>
      <c r="BZ18" s="405"/>
      <c r="CA18" s="405"/>
      <c r="CB18" s="405"/>
      <c r="CC18" s="406"/>
      <c r="CD18" s="169"/>
      <c r="CE18" s="407"/>
      <c r="CF18" s="407"/>
      <c r="CG18" s="407"/>
      <c r="CH18" s="407"/>
      <c r="CI18" s="407"/>
      <c r="CJ18" s="407"/>
      <c r="CK18" s="407"/>
      <c r="CL18" s="407"/>
      <c r="CM18" s="407"/>
      <c r="CN18" s="407"/>
      <c r="CO18" s="407"/>
      <c r="CP18" s="407"/>
      <c r="CQ18" s="407"/>
      <c r="CR18" s="407"/>
      <c r="CS18" s="408"/>
      <c r="CT18" s="409"/>
      <c r="CU18" s="410"/>
      <c r="CV18" s="410"/>
      <c r="CW18" s="410"/>
      <c r="CX18" s="410"/>
      <c r="CY18" s="410"/>
      <c r="CZ18" s="410"/>
      <c r="DA18" s="411"/>
      <c r="DB18" s="409"/>
      <c r="DC18" s="410"/>
      <c r="DD18" s="410"/>
      <c r="DE18" s="410"/>
      <c r="DF18" s="410"/>
      <c r="DG18" s="410"/>
      <c r="DH18" s="410"/>
      <c r="DI18" s="411"/>
      <c r="DJ18" s="157"/>
      <c r="DK18" s="157"/>
      <c r="DL18" s="157"/>
      <c r="DM18" s="157"/>
      <c r="DN18" s="157"/>
      <c r="DO18" s="157"/>
    </row>
    <row r="19" spans="1:119" ht="18.75" customHeight="1" thickBot="1" x14ac:dyDescent="0.25">
      <c r="A19" s="158"/>
      <c r="B19" s="447" t="s">
        <v>151</v>
      </c>
      <c r="C19" s="448"/>
      <c r="D19" s="448"/>
      <c r="E19" s="448"/>
      <c r="F19" s="448"/>
      <c r="G19" s="448"/>
      <c r="H19" s="448"/>
      <c r="I19" s="448"/>
      <c r="J19" s="448"/>
      <c r="K19" s="449"/>
      <c r="L19" s="450">
        <v>482</v>
      </c>
      <c r="M19" s="451"/>
      <c r="N19" s="451"/>
      <c r="O19" s="451"/>
      <c r="P19" s="451"/>
      <c r="Q19" s="451"/>
      <c r="R19" s="451"/>
      <c r="S19" s="451"/>
      <c r="T19" s="451"/>
      <c r="U19" s="451"/>
      <c r="V19" s="451"/>
      <c r="W19" s="503"/>
      <c r="X19" s="504"/>
      <c r="Y19" s="505"/>
      <c r="Z19" s="452" t="s">
        <v>152</v>
      </c>
      <c r="AA19" s="453"/>
      <c r="AB19" s="453"/>
      <c r="AC19" s="453"/>
      <c r="AD19" s="453"/>
      <c r="AE19" s="453"/>
      <c r="AF19" s="453"/>
      <c r="AG19" s="453"/>
      <c r="AH19" s="454"/>
      <c r="AI19" s="455" t="s">
        <v>128</v>
      </c>
      <c r="AJ19" s="456"/>
      <c r="AK19" s="456"/>
      <c r="AL19" s="456"/>
      <c r="AM19" s="457"/>
      <c r="AN19" s="455" t="s">
        <v>128</v>
      </c>
      <c r="AO19" s="456"/>
      <c r="AP19" s="456"/>
      <c r="AQ19" s="456"/>
      <c r="AR19" s="456"/>
      <c r="AS19" s="457"/>
      <c r="AT19" s="455" t="s">
        <v>128</v>
      </c>
      <c r="AU19" s="456"/>
      <c r="AV19" s="456"/>
      <c r="AW19" s="456"/>
      <c r="AX19" s="456"/>
      <c r="AY19" s="458"/>
      <c r="AZ19" s="421" t="s">
        <v>153</v>
      </c>
      <c r="BA19" s="422"/>
      <c r="BB19" s="422"/>
      <c r="BC19" s="422"/>
      <c r="BD19" s="422"/>
      <c r="BE19" s="422"/>
      <c r="BF19" s="422"/>
      <c r="BG19" s="422"/>
      <c r="BH19" s="422"/>
      <c r="BI19" s="422"/>
      <c r="BJ19" s="422"/>
      <c r="BK19" s="422"/>
      <c r="BL19" s="422"/>
      <c r="BM19" s="423"/>
      <c r="BN19" s="424">
        <v>2164779532</v>
      </c>
      <c r="BO19" s="425"/>
      <c r="BP19" s="425"/>
      <c r="BQ19" s="425"/>
      <c r="BR19" s="425"/>
      <c r="BS19" s="425"/>
      <c r="BT19" s="425"/>
      <c r="BU19" s="426"/>
      <c r="BV19" s="424">
        <v>2181110829</v>
      </c>
      <c r="BW19" s="425"/>
      <c r="BX19" s="425"/>
      <c r="BY19" s="425"/>
      <c r="BZ19" s="425"/>
      <c r="CA19" s="425"/>
      <c r="CB19" s="425"/>
      <c r="CC19" s="426"/>
      <c r="CD19" s="169"/>
      <c r="CE19" s="407"/>
      <c r="CF19" s="407"/>
      <c r="CG19" s="407"/>
      <c r="CH19" s="407"/>
      <c r="CI19" s="407"/>
      <c r="CJ19" s="407"/>
      <c r="CK19" s="407"/>
      <c r="CL19" s="407"/>
      <c r="CM19" s="407"/>
      <c r="CN19" s="407"/>
      <c r="CO19" s="407"/>
      <c r="CP19" s="407"/>
      <c r="CQ19" s="407"/>
      <c r="CR19" s="407"/>
      <c r="CS19" s="408"/>
      <c r="CT19" s="409"/>
      <c r="CU19" s="410"/>
      <c r="CV19" s="410"/>
      <c r="CW19" s="410"/>
      <c r="CX19" s="410"/>
      <c r="CY19" s="410"/>
      <c r="CZ19" s="410"/>
      <c r="DA19" s="411"/>
      <c r="DB19" s="409"/>
      <c r="DC19" s="410"/>
      <c r="DD19" s="410"/>
      <c r="DE19" s="410"/>
      <c r="DF19" s="410"/>
      <c r="DG19" s="410"/>
      <c r="DH19" s="410"/>
      <c r="DI19" s="411"/>
      <c r="DJ19" s="157"/>
      <c r="DK19" s="157"/>
      <c r="DL19" s="157"/>
      <c r="DM19" s="157"/>
      <c r="DN19" s="157"/>
      <c r="DO19" s="157"/>
    </row>
    <row r="20" spans="1:119" ht="18.75" customHeight="1" thickBot="1" x14ac:dyDescent="0.25">
      <c r="A20" s="158"/>
      <c r="B20" s="447" t="s">
        <v>154</v>
      </c>
      <c r="C20" s="448"/>
      <c r="D20" s="448"/>
      <c r="E20" s="448"/>
      <c r="F20" s="448"/>
      <c r="G20" s="448"/>
      <c r="H20" s="448"/>
      <c r="I20" s="448"/>
      <c r="J20" s="448"/>
      <c r="K20" s="449"/>
      <c r="L20" s="450">
        <v>1124349</v>
      </c>
      <c r="M20" s="451"/>
      <c r="N20" s="451"/>
      <c r="O20" s="451"/>
      <c r="P20" s="451"/>
      <c r="Q20" s="451"/>
      <c r="R20" s="451"/>
      <c r="S20" s="451"/>
      <c r="T20" s="451"/>
      <c r="U20" s="451"/>
      <c r="V20" s="451"/>
      <c r="W20" s="506"/>
      <c r="X20" s="507"/>
      <c r="Y20" s="508"/>
      <c r="Z20" s="452" t="s">
        <v>155</v>
      </c>
      <c r="AA20" s="453"/>
      <c r="AB20" s="453"/>
      <c r="AC20" s="453"/>
      <c r="AD20" s="453"/>
      <c r="AE20" s="453"/>
      <c r="AF20" s="453"/>
      <c r="AG20" s="453"/>
      <c r="AH20" s="454"/>
      <c r="AI20" s="455">
        <v>32600</v>
      </c>
      <c r="AJ20" s="456"/>
      <c r="AK20" s="456"/>
      <c r="AL20" s="456"/>
      <c r="AM20" s="457"/>
      <c r="AN20" s="455">
        <v>114518120</v>
      </c>
      <c r="AO20" s="456"/>
      <c r="AP20" s="456"/>
      <c r="AQ20" s="456"/>
      <c r="AR20" s="456"/>
      <c r="AS20" s="457"/>
      <c r="AT20" s="455">
        <v>3513</v>
      </c>
      <c r="AU20" s="456"/>
      <c r="AV20" s="456"/>
      <c r="AW20" s="456"/>
      <c r="AX20" s="456"/>
      <c r="AY20" s="458"/>
      <c r="AZ20" s="438" t="s">
        <v>156</v>
      </c>
      <c r="BA20" s="439"/>
      <c r="BB20" s="439"/>
      <c r="BC20" s="439"/>
      <c r="BD20" s="439"/>
      <c r="BE20" s="439"/>
      <c r="BF20" s="439"/>
      <c r="BG20" s="439"/>
      <c r="BH20" s="439"/>
      <c r="BI20" s="439"/>
      <c r="BJ20" s="439"/>
      <c r="BK20" s="439"/>
      <c r="BL20" s="439"/>
      <c r="BM20" s="440"/>
      <c r="BN20" s="404">
        <v>477183800</v>
      </c>
      <c r="BO20" s="405"/>
      <c r="BP20" s="405"/>
      <c r="BQ20" s="405"/>
      <c r="BR20" s="405"/>
      <c r="BS20" s="405"/>
      <c r="BT20" s="405"/>
      <c r="BU20" s="406"/>
      <c r="BV20" s="404">
        <v>503683884</v>
      </c>
      <c r="BW20" s="405"/>
      <c r="BX20" s="405"/>
      <c r="BY20" s="405"/>
      <c r="BZ20" s="405"/>
      <c r="CA20" s="405"/>
      <c r="CB20" s="405"/>
      <c r="CC20" s="406"/>
      <c r="CD20" s="169"/>
      <c r="CE20" s="407"/>
      <c r="CF20" s="407"/>
      <c r="CG20" s="407"/>
      <c r="CH20" s="407"/>
      <c r="CI20" s="407"/>
      <c r="CJ20" s="407"/>
      <c r="CK20" s="407"/>
      <c r="CL20" s="407"/>
      <c r="CM20" s="407"/>
      <c r="CN20" s="407"/>
      <c r="CO20" s="407"/>
      <c r="CP20" s="407"/>
      <c r="CQ20" s="407"/>
      <c r="CR20" s="407"/>
      <c r="CS20" s="408"/>
      <c r="CT20" s="409"/>
      <c r="CU20" s="410"/>
      <c r="CV20" s="410"/>
      <c r="CW20" s="410"/>
      <c r="CX20" s="410"/>
      <c r="CY20" s="410"/>
      <c r="CZ20" s="410"/>
      <c r="DA20" s="411"/>
      <c r="DB20" s="409"/>
      <c r="DC20" s="410"/>
      <c r="DD20" s="410"/>
      <c r="DE20" s="410"/>
      <c r="DF20" s="410"/>
      <c r="DG20" s="410"/>
      <c r="DH20" s="410"/>
      <c r="DI20" s="411"/>
      <c r="DJ20" s="157"/>
      <c r="DK20" s="157"/>
      <c r="DL20" s="157"/>
      <c r="DM20" s="157"/>
      <c r="DN20" s="157"/>
      <c r="DO20" s="157"/>
    </row>
    <row r="21" spans="1:119" ht="18.75" customHeight="1" thickBot="1" x14ac:dyDescent="0.25">
      <c r="A21" s="158"/>
      <c r="B21" s="171"/>
      <c r="C21" s="172"/>
      <c r="D21" s="172"/>
      <c r="E21" s="172"/>
      <c r="F21" s="172"/>
      <c r="G21" s="172"/>
      <c r="H21" s="172"/>
      <c r="I21" s="172"/>
      <c r="J21" s="172"/>
      <c r="K21" s="172"/>
      <c r="L21" s="172"/>
      <c r="M21" s="172"/>
      <c r="N21" s="172"/>
      <c r="O21" s="172"/>
      <c r="P21" s="172"/>
      <c r="Q21" s="172"/>
      <c r="R21" s="172"/>
      <c r="S21" s="172"/>
      <c r="T21" s="172"/>
      <c r="U21" s="172"/>
      <c r="V21" s="172"/>
      <c r="W21" s="441" t="s">
        <v>157</v>
      </c>
      <c r="X21" s="442"/>
      <c r="Y21" s="442"/>
      <c r="Z21" s="442"/>
      <c r="AA21" s="442"/>
      <c r="AB21" s="442"/>
      <c r="AC21" s="442"/>
      <c r="AD21" s="442"/>
      <c r="AE21" s="442"/>
      <c r="AF21" s="442"/>
      <c r="AG21" s="442"/>
      <c r="AH21" s="443"/>
      <c r="AI21" s="444">
        <v>101</v>
      </c>
      <c r="AJ21" s="445"/>
      <c r="AK21" s="445"/>
      <c r="AL21" s="445"/>
      <c r="AM21" s="445"/>
      <c r="AN21" s="445"/>
      <c r="AO21" s="445"/>
      <c r="AP21" s="445"/>
      <c r="AQ21" s="445"/>
      <c r="AR21" s="445"/>
      <c r="AS21" s="445"/>
      <c r="AT21" s="445"/>
      <c r="AU21" s="445"/>
      <c r="AV21" s="445"/>
      <c r="AW21" s="445"/>
      <c r="AX21" s="445"/>
      <c r="AY21" s="446"/>
      <c r="AZ21" s="421" t="s">
        <v>158</v>
      </c>
      <c r="BA21" s="422"/>
      <c r="BB21" s="422"/>
      <c r="BC21" s="422"/>
      <c r="BD21" s="422"/>
      <c r="BE21" s="422"/>
      <c r="BF21" s="422"/>
      <c r="BG21" s="422"/>
      <c r="BH21" s="422"/>
      <c r="BI21" s="422"/>
      <c r="BJ21" s="422"/>
      <c r="BK21" s="422"/>
      <c r="BL21" s="422"/>
      <c r="BM21" s="423"/>
      <c r="BN21" s="424">
        <v>85167266</v>
      </c>
      <c r="BO21" s="425"/>
      <c r="BP21" s="425"/>
      <c r="BQ21" s="425"/>
      <c r="BR21" s="425"/>
      <c r="BS21" s="425"/>
      <c r="BT21" s="425"/>
      <c r="BU21" s="426"/>
      <c r="BV21" s="424">
        <v>78486967</v>
      </c>
      <c r="BW21" s="425"/>
      <c r="BX21" s="425"/>
      <c r="BY21" s="425"/>
      <c r="BZ21" s="425"/>
      <c r="CA21" s="425"/>
      <c r="CB21" s="425"/>
      <c r="CC21" s="426"/>
      <c r="CD21" s="169"/>
      <c r="CE21" s="407"/>
      <c r="CF21" s="407"/>
      <c r="CG21" s="407"/>
      <c r="CH21" s="407"/>
      <c r="CI21" s="407"/>
      <c r="CJ21" s="407"/>
      <c r="CK21" s="407"/>
      <c r="CL21" s="407"/>
      <c r="CM21" s="407"/>
      <c r="CN21" s="407"/>
      <c r="CO21" s="407"/>
      <c r="CP21" s="407"/>
      <c r="CQ21" s="407"/>
      <c r="CR21" s="407"/>
      <c r="CS21" s="408"/>
      <c r="CT21" s="409"/>
      <c r="CU21" s="410"/>
      <c r="CV21" s="410"/>
      <c r="CW21" s="410"/>
      <c r="CX21" s="410"/>
      <c r="CY21" s="410"/>
      <c r="CZ21" s="410"/>
      <c r="DA21" s="411"/>
      <c r="DB21" s="409"/>
      <c r="DC21" s="410"/>
      <c r="DD21" s="410"/>
      <c r="DE21" s="410"/>
      <c r="DF21" s="410"/>
      <c r="DG21" s="410"/>
      <c r="DH21" s="410"/>
      <c r="DI21" s="411"/>
      <c r="DJ21" s="157"/>
      <c r="DK21" s="157"/>
      <c r="DL21" s="157"/>
      <c r="DM21" s="157"/>
      <c r="DN21" s="157"/>
      <c r="DO21" s="157"/>
    </row>
    <row r="22" spans="1:119" ht="18.75" customHeight="1" x14ac:dyDescent="0.2">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159</v>
      </c>
      <c r="BA22" s="428"/>
      <c r="BB22" s="428"/>
      <c r="BC22" s="428"/>
      <c r="BD22" s="428"/>
      <c r="BE22" s="428"/>
      <c r="BF22" s="428"/>
      <c r="BG22" s="428"/>
      <c r="BH22" s="428"/>
      <c r="BI22" s="428"/>
      <c r="BJ22" s="428"/>
      <c r="BK22" s="428"/>
      <c r="BL22" s="428"/>
      <c r="BM22" s="429"/>
      <c r="BN22" s="430">
        <v>7797952</v>
      </c>
      <c r="BO22" s="431"/>
      <c r="BP22" s="431"/>
      <c r="BQ22" s="431"/>
      <c r="BR22" s="431"/>
      <c r="BS22" s="431"/>
      <c r="BT22" s="431"/>
      <c r="BU22" s="432"/>
      <c r="BV22" s="430">
        <v>7676879</v>
      </c>
      <c r="BW22" s="431"/>
      <c r="BX22" s="431"/>
      <c r="BY22" s="431"/>
      <c r="BZ22" s="431"/>
      <c r="CA22" s="431"/>
      <c r="CB22" s="431"/>
      <c r="CC22" s="432"/>
      <c r="CD22" s="169"/>
      <c r="CE22" s="407"/>
      <c r="CF22" s="407"/>
      <c r="CG22" s="407"/>
      <c r="CH22" s="407"/>
      <c r="CI22" s="407"/>
      <c r="CJ22" s="407"/>
      <c r="CK22" s="407"/>
      <c r="CL22" s="407"/>
      <c r="CM22" s="407"/>
      <c r="CN22" s="407"/>
      <c r="CO22" s="407"/>
      <c r="CP22" s="407"/>
      <c r="CQ22" s="407"/>
      <c r="CR22" s="407"/>
      <c r="CS22" s="408"/>
      <c r="CT22" s="409"/>
      <c r="CU22" s="410"/>
      <c r="CV22" s="410"/>
      <c r="CW22" s="410"/>
      <c r="CX22" s="410"/>
      <c r="CY22" s="410"/>
      <c r="CZ22" s="410"/>
      <c r="DA22" s="411"/>
      <c r="DB22" s="409"/>
      <c r="DC22" s="410"/>
      <c r="DD22" s="410"/>
      <c r="DE22" s="410"/>
      <c r="DF22" s="410"/>
      <c r="DG22" s="410"/>
      <c r="DH22" s="410"/>
      <c r="DI22" s="411"/>
      <c r="DJ22" s="157"/>
      <c r="DK22" s="157"/>
      <c r="DL22" s="157"/>
      <c r="DM22" s="157"/>
      <c r="DN22" s="157"/>
      <c r="DO22" s="157"/>
    </row>
    <row r="23" spans="1:119" ht="18.75" customHeight="1" x14ac:dyDescent="0.2">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160</v>
      </c>
      <c r="BA23" s="428"/>
      <c r="BB23" s="428"/>
      <c r="BC23" s="428"/>
      <c r="BD23" s="428"/>
      <c r="BE23" s="428"/>
      <c r="BF23" s="428"/>
      <c r="BG23" s="428"/>
      <c r="BH23" s="428"/>
      <c r="BI23" s="428"/>
      <c r="BJ23" s="428"/>
      <c r="BK23" s="428"/>
      <c r="BL23" s="428"/>
      <c r="BM23" s="429"/>
      <c r="BN23" s="430">
        <v>1484347</v>
      </c>
      <c r="BO23" s="431"/>
      <c r="BP23" s="431"/>
      <c r="BQ23" s="431"/>
      <c r="BR23" s="431"/>
      <c r="BS23" s="431"/>
      <c r="BT23" s="431"/>
      <c r="BU23" s="432"/>
      <c r="BV23" s="430">
        <v>1484334</v>
      </c>
      <c r="BW23" s="431"/>
      <c r="BX23" s="431"/>
      <c r="BY23" s="431"/>
      <c r="BZ23" s="431"/>
      <c r="CA23" s="431"/>
      <c r="CB23" s="431"/>
      <c r="CC23" s="432"/>
      <c r="CD23" s="169"/>
      <c r="CE23" s="407"/>
      <c r="CF23" s="407"/>
      <c r="CG23" s="407"/>
      <c r="CH23" s="407"/>
      <c r="CI23" s="407"/>
      <c r="CJ23" s="407"/>
      <c r="CK23" s="407"/>
      <c r="CL23" s="407"/>
      <c r="CM23" s="407"/>
      <c r="CN23" s="407"/>
      <c r="CO23" s="407"/>
      <c r="CP23" s="407"/>
      <c r="CQ23" s="407"/>
      <c r="CR23" s="407"/>
      <c r="CS23" s="408"/>
      <c r="CT23" s="409"/>
      <c r="CU23" s="410"/>
      <c r="CV23" s="410"/>
      <c r="CW23" s="410"/>
      <c r="CX23" s="410"/>
      <c r="CY23" s="410"/>
      <c r="CZ23" s="410"/>
      <c r="DA23" s="411"/>
      <c r="DB23" s="409"/>
      <c r="DC23" s="410"/>
      <c r="DD23" s="410"/>
      <c r="DE23" s="410"/>
      <c r="DF23" s="410"/>
      <c r="DG23" s="410"/>
      <c r="DH23" s="410"/>
      <c r="DI23" s="411"/>
      <c r="DJ23" s="157"/>
      <c r="DK23" s="157"/>
      <c r="DL23" s="157"/>
      <c r="DM23" s="157"/>
      <c r="DN23" s="157"/>
      <c r="DO23" s="157"/>
    </row>
    <row r="24" spans="1:119" ht="18.75" customHeight="1" thickBot="1" x14ac:dyDescent="0.25">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01" t="s">
        <v>161</v>
      </c>
      <c r="BA24" s="402"/>
      <c r="BB24" s="402"/>
      <c r="BC24" s="402"/>
      <c r="BD24" s="402"/>
      <c r="BE24" s="402"/>
      <c r="BF24" s="402"/>
      <c r="BG24" s="402"/>
      <c r="BH24" s="402"/>
      <c r="BI24" s="402"/>
      <c r="BJ24" s="402"/>
      <c r="BK24" s="402"/>
      <c r="BL24" s="402"/>
      <c r="BM24" s="403"/>
      <c r="BN24" s="404" t="s">
        <v>128</v>
      </c>
      <c r="BO24" s="405"/>
      <c r="BP24" s="405"/>
      <c r="BQ24" s="405"/>
      <c r="BR24" s="405"/>
      <c r="BS24" s="405"/>
      <c r="BT24" s="405"/>
      <c r="BU24" s="406"/>
      <c r="BV24" s="404" t="s">
        <v>128</v>
      </c>
      <c r="BW24" s="405"/>
      <c r="BX24" s="405"/>
      <c r="BY24" s="405"/>
      <c r="BZ24" s="405"/>
      <c r="CA24" s="405"/>
      <c r="CB24" s="405"/>
      <c r="CC24" s="406"/>
      <c r="CD24" s="169"/>
      <c r="CE24" s="407"/>
      <c r="CF24" s="407"/>
      <c r="CG24" s="407"/>
      <c r="CH24" s="407"/>
      <c r="CI24" s="407"/>
      <c r="CJ24" s="407"/>
      <c r="CK24" s="407"/>
      <c r="CL24" s="407"/>
      <c r="CM24" s="407"/>
      <c r="CN24" s="407"/>
      <c r="CO24" s="407"/>
      <c r="CP24" s="407"/>
      <c r="CQ24" s="407"/>
      <c r="CR24" s="407"/>
      <c r="CS24" s="408"/>
      <c r="CT24" s="409"/>
      <c r="CU24" s="410"/>
      <c r="CV24" s="410"/>
      <c r="CW24" s="410"/>
      <c r="CX24" s="410"/>
      <c r="CY24" s="410"/>
      <c r="CZ24" s="410"/>
      <c r="DA24" s="411"/>
      <c r="DB24" s="409"/>
      <c r="DC24" s="410"/>
      <c r="DD24" s="410"/>
      <c r="DE24" s="410"/>
      <c r="DF24" s="410"/>
      <c r="DG24" s="410"/>
      <c r="DH24" s="410"/>
      <c r="DI24" s="411"/>
      <c r="DJ24" s="157"/>
      <c r="DK24" s="157"/>
      <c r="DL24" s="157"/>
      <c r="DM24" s="157"/>
      <c r="DN24" s="157"/>
      <c r="DO24" s="157"/>
    </row>
    <row r="25" spans="1:119" s="157" customFormat="1" ht="18.75" customHeight="1" x14ac:dyDescent="0.2">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412" t="s">
        <v>162</v>
      </c>
      <c r="BA25" s="413"/>
      <c r="BB25" s="413"/>
      <c r="BC25" s="414"/>
      <c r="BD25" s="421" t="s">
        <v>45</v>
      </c>
      <c r="BE25" s="422"/>
      <c r="BF25" s="422"/>
      <c r="BG25" s="422"/>
      <c r="BH25" s="422"/>
      <c r="BI25" s="422"/>
      <c r="BJ25" s="422"/>
      <c r="BK25" s="422"/>
      <c r="BL25" s="422"/>
      <c r="BM25" s="423"/>
      <c r="BN25" s="424">
        <v>21173159</v>
      </c>
      <c r="BO25" s="425"/>
      <c r="BP25" s="425"/>
      <c r="BQ25" s="425"/>
      <c r="BR25" s="425"/>
      <c r="BS25" s="425"/>
      <c r="BT25" s="425"/>
      <c r="BU25" s="426"/>
      <c r="BV25" s="424">
        <v>18305042</v>
      </c>
      <c r="BW25" s="425"/>
      <c r="BX25" s="425"/>
      <c r="BY25" s="425"/>
      <c r="BZ25" s="425"/>
      <c r="CA25" s="425"/>
      <c r="CB25" s="425"/>
      <c r="CC25" s="426"/>
      <c r="CD25" s="169"/>
      <c r="CE25" s="407"/>
      <c r="CF25" s="407"/>
      <c r="CG25" s="407"/>
      <c r="CH25" s="407"/>
      <c r="CI25" s="407"/>
      <c r="CJ25" s="407"/>
      <c r="CK25" s="407"/>
      <c r="CL25" s="407"/>
      <c r="CM25" s="407"/>
      <c r="CN25" s="407"/>
      <c r="CO25" s="407"/>
      <c r="CP25" s="407"/>
      <c r="CQ25" s="407"/>
      <c r="CR25" s="407"/>
      <c r="CS25" s="408"/>
      <c r="CT25" s="409"/>
      <c r="CU25" s="410"/>
      <c r="CV25" s="410"/>
      <c r="CW25" s="410"/>
      <c r="CX25" s="410"/>
      <c r="CY25" s="410"/>
      <c r="CZ25" s="410"/>
      <c r="DA25" s="411"/>
      <c r="DB25" s="409"/>
      <c r="DC25" s="410"/>
      <c r="DD25" s="410"/>
      <c r="DE25" s="410"/>
      <c r="DF25" s="410"/>
      <c r="DG25" s="410"/>
      <c r="DH25" s="410"/>
      <c r="DI25" s="411"/>
    </row>
    <row r="26" spans="1:119" s="157" customFormat="1" ht="18.75" customHeight="1" x14ac:dyDescent="0.2">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415"/>
      <c r="BA26" s="416"/>
      <c r="BB26" s="416"/>
      <c r="BC26" s="417"/>
      <c r="BD26" s="427" t="s">
        <v>163</v>
      </c>
      <c r="BE26" s="428"/>
      <c r="BF26" s="428"/>
      <c r="BG26" s="428"/>
      <c r="BH26" s="428"/>
      <c r="BI26" s="428"/>
      <c r="BJ26" s="428"/>
      <c r="BK26" s="428"/>
      <c r="BL26" s="428"/>
      <c r="BM26" s="429"/>
      <c r="BN26" s="430">
        <v>47222773</v>
      </c>
      <c r="BO26" s="431"/>
      <c r="BP26" s="431"/>
      <c r="BQ26" s="431"/>
      <c r="BR26" s="431"/>
      <c r="BS26" s="431"/>
      <c r="BT26" s="431"/>
      <c r="BU26" s="432"/>
      <c r="BV26" s="430">
        <v>47203385</v>
      </c>
      <c r="BW26" s="431"/>
      <c r="BX26" s="431"/>
      <c r="BY26" s="431"/>
      <c r="BZ26" s="431"/>
      <c r="CA26" s="431"/>
      <c r="CB26" s="431"/>
      <c r="CC26" s="432"/>
      <c r="CD26" s="169"/>
      <c r="CE26" s="407"/>
      <c r="CF26" s="407"/>
      <c r="CG26" s="407"/>
      <c r="CH26" s="407"/>
      <c r="CI26" s="407"/>
      <c r="CJ26" s="407"/>
      <c r="CK26" s="407"/>
      <c r="CL26" s="407"/>
      <c r="CM26" s="407"/>
      <c r="CN26" s="407"/>
      <c r="CO26" s="407"/>
      <c r="CP26" s="407"/>
      <c r="CQ26" s="407"/>
      <c r="CR26" s="407"/>
      <c r="CS26" s="408"/>
      <c r="CT26" s="409"/>
      <c r="CU26" s="410"/>
      <c r="CV26" s="410"/>
      <c r="CW26" s="410"/>
      <c r="CX26" s="410"/>
      <c r="CY26" s="410"/>
      <c r="CZ26" s="410"/>
      <c r="DA26" s="411"/>
      <c r="DB26" s="409"/>
      <c r="DC26" s="410"/>
      <c r="DD26" s="410"/>
      <c r="DE26" s="410"/>
      <c r="DF26" s="410"/>
      <c r="DG26" s="410"/>
      <c r="DH26" s="410"/>
      <c r="DI26" s="411"/>
    </row>
    <row r="27" spans="1:119" ht="18.75" customHeight="1" thickBot="1" x14ac:dyDescent="0.25">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418"/>
      <c r="BA27" s="419"/>
      <c r="BB27" s="419"/>
      <c r="BC27" s="420"/>
      <c r="BD27" s="438" t="s">
        <v>47</v>
      </c>
      <c r="BE27" s="439"/>
      <c r="BF27" s="439"/>
      <c r="BG27" s="439"/>
      <c r="BH27" s="439"/>
      <c r="BI27" s="439"/>
      <c r="BJ27" s="439"/>
      <c r="BK27" s="439"/>
      <c r="BL27" s="439"/>
      <c r="BM27" s="440"/>
      <c r="BN27" s="404">
        <v>54724212</v>
      </c>
      <c r="BO27" s="405"/>
      <c r="BP27" s="405"/>
      <c r="BQ27" s="405"/>
      <c r="BR27" s="405"/>
      <c r="BS27" s="405"/>
      <c r="BT27" s="405"/>
      <c r="BU27" s="406"/>
      <c r="BV27" s="404">
        <v>45528149</v>
      </c>
      <c r="BW27" s="405"/>
      <c r="BX27" s="405"/>
      <c r="BY27" s="405"/>
      <c r="BZ27" s="405"/>
      <c r="CA27" s="405"/>
      <c r="CB27" s="405"/>
      <c r="CC27" s="406"/>
      <c r="CD27" s="189"/>
      <c r="CE27" s="433"/>
      <c r="CF27" s="433"/>
      <c r="CG27" s="433"/>
      <c r="CH27" s="433"/>
      <c r="CI27" s="433"/>
      <c r="CJ27" s="433"/>
      <c r="CK27" s="433"/>
      <c r="CL27" s="433"/>
      <c r="CM27" s="433"/>
      <c r="CN27" s="433"/>
      <c r="CO27" s="433"/>
      <c r="CP27" s="433"/>
      <c r="CQ27" s="433"/>
      <c r="CR27" s="433"/>
      <c r="CS27" s="434"/>
      <c r="CT27" s="435"/>
      <c r="CU27" s="436"/>
      <c r="CV27" s="436"/>
      <c r="CW27" s="436"/>
      <c r="CX27" s="436"/>
      <c r="CY27" s="436"/>
      <c r="CZ27" s="436"/>
      <c r="DA27" s="437"/>
      <c r="DB27" s="435"/>
      <c r="DC27" s="436"/>
      <c r="DD27" s="436"/>
      <c r="DE27" s="436"/>
      <c r="DF27" s="436"/>
      <c r="DG27" s="436"/>
      <c r="DH27" s="436"/>
      <c r="DI27" s="437"/>
      <c r="DJ27" s="157"/>
      <c r="DK27" s="157"/>
      <c r="DL27" s="157"/>
      <c r="DM27" s="157"/>
      <c r="DN27" s="157"/>
      <c r="DO27" s="157"/>
    </row>
    <row r="28" spans="1:119" ht="13.5" customHeight="1" x14ac:dyDescent="0.2">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x14ac:dyDescent="0.2">
      <c r="A29" s="158"/>
      <c r="B29" s="198"/>
      <c r="C29" s="199" t="s">
        <v>164</v>
      </c>
      <c r="D29" s="199"/>
      <c r="E29" s="191"/>
      <c r="F29" s="191"/>
      <c r="G29" s="191"/>
      <c r="H29" s="191"/>
      <c r="I29" s="191"/>
      <c r="J29" s="191"/>
      <c r="K29" s="191"/>
      <c r="L29" s="191"/>
      <c r="M29" s="191"/>
      <c r="N29" s="191"/>
      <c r="O29" s="191"/>
      <c r="P29" s="191"/>
      <c r="Q29" s="191"/>
      <c r="R29" s="191"/>
      <c r="S29" s="191"/>
      <c r="T29" s="191"/>
      <c r="U29" s="191" t="s">
        <v>165</v>
      </c>
      <c r="V29" s="191"/>
      <c r="W29" s="191"/>
      <c r="X29" s="191"/>
      <c r="Y29" s="191"/>
      <c r="Z29" s="191"/>
      <c r="AA29" s="191"/>
      <c r="AB29" s="191"/>
      <c r="AC29" s="191"/>
      <c r="AD29" s="191"/>
      <c r="AE29" s="191"/>
      <c r="AF29" s="191"/>
      <c r="AG29" s="191"/>
      <c r="AH29" s="191"/>
      <c r="AI29" s="191"/>
      <c r="AJ29" s="191"/>
      <c r="AK29" s="191"/>
      <c r="AL29" s="191"/>
      <c r="AM29" s="181" t="s">
        <v>166</v>
      </c>
      <c r="AN29" s="191"/>
      <c r="AO29" s="191"/>
      <c r="AP29" s="191"/>
      <c r="AQ29" s="191"/>
      <c r="AR29" s="181"/>
      <c r="AS29" s="181"/>
      <c r="AT29" s="181"/>
      <c r="AU29" s="181"/>
      <c r="AV29" s="181"/>
      <c r="AW29" s="181"/>
      <c r="AX29" s="181"/>
      <c r="AY29" s="181"/>
      <c r="AZ29" s="181"/>
      <c r="BA29" s="181"/>
      <c r="BB29" s="191"/>
      <c r="BC29" s="181"/>
      <c r="BD29" s="181"/>
      <c r="BE29" s="181" t="s">
        <v>167</v>
      </c>
      <c r="BF29" s="191"/>
      <c r="BG29" s="191"/>
      <c r="BH29" s="191"/>
      <c r="BI29" s="191"/>
      <c r="BJ29" s="181"/>
      <c r="BK29" s="181"/>
      <c r="BL29" s="181"/>
      <c r="BM29" s="181"/>
      <c r="BN29" s="181"/>
      <c r="BO29" s="181"/>
      <c r="BP29" s="181"/>
      <c r="BQ29" s="181"/>
      <c r="BR29" s="191"/>
      <c r="BS29" s="191"/>
      <c r="BT29" s="191"/>
      <c r="BU29" s="191"/>
      <c r="BV29" s="191"/>
      <c r="BW29" s="191" t="s">
        <v>168</v>
      </c>
      <c r="BX29" s="191"/>
      <c r="BY29" s="191"/>
      <c r="BZ29" s="191"/>
      <c r="CA29" s="191"/>
      <c r="CB29" s="181"/>
      <c r="CC29" s="181"/>
      <c r="CD29" s="181"/>
      <c r="CE29" s="181"/>
      <c r="CF29" s="181"/>
      <c r="CG29" s="181"/>
      <c r="CH29" s="181"/>
      <c r="CI29" s="181"/>
      <c r="CJ29" s="181"/>
      <c r="CK29" s="181"/>
      <c r="CL29" s="181"/>
      <c r="CM29" s="181"/>
      <c r="CN29" s="181"/>
      <c r="CO29" s="181" t="s">
        <v>169</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x14ac:dyDescent="0.2">
      <c r="A30" s="158"/>
      <c r="B30" s="198"/>
      <c r="C30" s="399" t="s">
        <v>170</v>
      </c>
      <c r="D30" s="399"/>
      <c r="E30" s="400" t="s">
        <v>171</v>
      </c>
      <c r="F30" s="400"/>
      <c r="G30" s="400"/>
      <c r="H30" s="400"/>
      <c r="I30" s="400"/>
      <c r="J30" s="400"/>
      <c r="K30" s="400"/>
      <c r="L30" s="400"/>
      <c r="M30" s="400"/>
      <c r="N30" s="400"/>
      <c r="O30" s="400"/>
      <c r="P30" s="400"/>
      <c r="Q30" s="400"/>
      <c r="R30" s="400"/>
      <c r="S30" s="400"/>
      <c r="T30" s="175"/>
      <c r="U30" s="399" t="s">
        <v>170</v>
      </c>
      <c r="V30" s="399"/>
      <c r="W30" s="400" t="s">
        <v>171</v>
      </c>
      <c r="X30" s="400"/>
      <c r="Y30" s="400"/>
      <c r="Z30" s="400"/>
      <c r="AA30" s="400"/>
      <c r="AB30" s="400"/>
      <c r="AC30" s="400"/>
      <c r="AD30" s="400"/>
      <c r="AE30" s="400"/>
      <c r="AF30" s="400"/>
      <c r="AG30" s="400"/>
      <c r="AH30" s="400"/>
      <c r="AI30" s="400"/>
      <c r="AJ30" s="400"/>
      <c r="AK30" s="400"/>
      <c r="AL30" s="175"/>
      <c r="AM30" s="399" t="s">
        <v>170</v>
      </c>
      <c r="AN30" s="399"/>
      <c r="AO30" s="400" t="s">
        <v>171</v>
      </c>
      <c r="AP30" s="400"/>
      <c r="AQ30" s="400"/>
      <c r="AR30" s="400"/>
      <c r="AS30" s="400"/>
      <c r="AT30" s="400"/>
      <c r="AU30" s="400"/>
      <c r="AV30" s="400"/>
      <c r="AW30" s="400"/>
      <c r="AX30" s="400"/>
      <c r="AY30" s="400"/>
      <c r="AZ30" s="400"/>
      <c r="BA30" s="400"/>
      <c r="BB30" s="400"/>
      <c r="BC30" s="400"/>
      <c r="BD30" s="200"/>
      <c r="BE30" s="399" t="s">
        <v>170</v>
      </c>
      <c r="BF30" s="399"/>
      <c r="BG30" s="400" t="s">
        <v>171</v>
      </c>
      <c r="BH30" s="400"/>
      <c r="BI30" s="400"/>
      <c r="BJ30" s="400"/>
      <c r="BK30" s="400"/>
      <c r="BL30" s="400"/>
      <c r="BM30" s="400"/>
      <c r="BN30" s="400"/>
      <c r="BO30" s="400"/>
      <c r="BP30" s="400"/>
      <c r="BQ30" s="400"/>
      <c r="BR30" s="400"/>
      <c r="BS30" s="400"/>
      <c r="BT30" s="400"/>
      <c r="BU30" s="400"/>
      <c r="BV30" s="201"/>
      <c r="BW30" s="399" t="s">
        <v>170</v>
      </c>
      <c r="BX30" s="399"/>
      <c r="BY30" s="400" t="s">
        <v>172</v>
      </c>
      <c r="BZ30" s="400"/>
      <c r="CA30" s="400"/>
      <c r="CB30" s="400"/>
      <c r="CC30" s="400"/>
      <c r="CD30" s="400"/>
      <c r="CE30" s="400"/>
      <c r="CF30" s="400"/>
      <c r="CG30" s="400"/>
      <c r="CH30" s="400"/>
      <c r="CI30" s="400"/>
      <c r="CJ30" s="400"/>
      <c r="CK30" s="400"/>
      <c r="CL30" s="400"/>
      <c r="CM30" s="400"/>
      <c r="CN30" s="175"/>
      <c r="CO30" s="399" t="s">
        <v>170</v>
      </c>
      <c r="CP30" s="399"/>
      <c r="CQ30" s="400" t="s">
        <v>173</v>
      </c>
      <c r="CR30" s="400"/>
      <c r="CS30" s="400"/>
      <c r="CT30" s="400"/>
      <c r="CU30" s="400"/>
      <c r="CV30" s="400"/>
      <c r="CW30" s="400"/>
      <c r="CX30" s="400"/>
      <c r="CY30" s="400"/>
      <c r="CZ30" s="400"/>
      <c r="DA30" s="400"/>
      <c r="DB30" s="400"/>
      <c r="DC30" s="400"/>
      <c r="DD30" s="400"/>
      <c r="DE30" s="400"/>
      <c r="DF30" s="175"/>
      <c r="DG30" s="398" t="s">
        <v>174</v>
      </c>
      <c r="DH30" s="398"/>
      <c r="DI30" s="202"/>
      <c r="DJ30" s="157"/>
      <c r="DK30" s="157"/>
      <c r="DL30" s="157"/>
      <c r="DM30" s="157"/>
      <c r="DN30" s="157"/>
      <c r="DO30" s="157"/>
    </row>
    <row r="31" spans="1:119" ht="32.25" customHeight="1" x14ac:dyDescent="0.2">
      <c r="A31" s="158"/>
      <c r="B31" s="198"/>
      <c r="C31" s="396">
        <f>IF(E31="","",1)</f>
        <v>1</v>
      </c>
      <c r="D31" s="396"/>
      <c r="E31" s="395" t="str">
        <f>IF('各会計、関係団体の財政状況及び健全化判断比率'!B7="","",'各会計、関係団体の財政状況及び健全化判断比率'!B7)</f>
        <v>一般会計</v>
      </c>
      <c r="F31" s="395"/>
      <c r="G31" s="395"/>
      <c r="H31" s="395"/>
      <c r="I31" s="395"/>
      <c r="J31" s="395"/>
      <c r="K31" s="395"/>
      <c r="L31" s="395"/>
      <c r="M31" s="395"/>
      <c r="N31" s="395"/>
      <c r="O31" s="395"/>
      <c r="P31" s="395"/>
      <c r="Q31" s="395"/>
      <c r="R31" s="395"/>
      <c r="S31" s="395"/>
      <c r="T31" s="199"/>
      <c r="U31" s="396">
        <f>IF(W31="","",MAX(C31:D40)+1)</f>
        <v>11</v>
      </c>
      <c r="V31" s="396"/>
      <c r="W31" s="395" t="str">
        <f>IF('各会計、関係団体の財政状況及び健全化判断比率'!B28="","",'各会計、関係団体の財政状況及び健全化判断比率'!B28)</f>
        <v>競輪事業特別会計</v>
      </c>
      <c r="X31" s="395"/>
      <c r="Y31" s="395"/>
      <c r="Z31" s="395"/>
      <c r="AA31" s="395"/>
      <c r="AB31" s="395"/>
      <c r="AC31" s="395"/>
      <c r="AD31" s="395"/>
      <c r="AE31" s="395"/>
      <c r="AF31" s="395"/>
      <c r="AG31" s="395"/>
      <c r="AH31" s="395"/>
      <c r="AI31" s="395"/>
      <c r="AJ31" s="395"/>
      <c r="AK31" s="395"/>
      <c r="AL31" s="199"/>
      <c r="AM31" s="396">
        <f>IF(AO31="","",MAX(C31:D40,U31:V40)+1)</f>
        <v>14</v>
      </c>
      <c r="AN31" s="396"/>
      <c r="AO31" s="395" t="str">
        <f>IF('各会計、関係団体の財政状況及び健全化判断比率'!B31="","",'各会計、関係団体の財政状況及び健全化判断比率'!B31)</f>
        <v>水道事業会計</v>
      </c>
      <c r="AP31" s="395"/>
      <c r="AQ31" s="395"/>
      <c r="AR31" s="395"/>
      <c r="AS31" s="395"/>
      <c r="AT31" s="395"/>
      <c r="AU31" s="395"/>
      <c r="AV31" s="395"/>
      <c r="AW31" s="395"/>
      <c r="AX31" s="395"/>
      <c r="AY31" s="395"/>
      <c r="AZ31" s="395"/>
      <c r="BA31" s="395"/>
      <c r="BB31" s="395"/>
      <c r="BC31" s="395"/>
      <c r="BD31" s="199"/>
      <c r="BE31" s="396">
        <f>IF(BG31="","",MAX(C31:D40,U31:V40,AM31:AN40)+1)</f>
        <v>20</v>
      </c>
      <c r="BF31" s="396"/>
      <c r="BG31" s="395" t="str">
        <f>IF('各会計、関係団体の財政状況及び健全化判断比率'!B37="","",'各会計、関係団体の財政状況及び健全化判断比率'!B37)</f>
        <v>港湾事業特別会計</v>
      </c>
      <c r="BH31" s="395"/>
      <c r="BI31" s="395"/>
      <c r="BJ31" s="395"/>
      <c r="BK31" s="395"/>
      <c r="BL31" s="395"/>
      <c r="BM31" s="395"/>
      <c r="BN31" s="395"/>
      <c r="BO31" s="395"/>
      <c r="BP31" s="395"/>
      <c r="BQ31" s="395"/>
      <c r="BR31" s="395"/>
      <c r="BS31" s="395"/>
      <c r="BT31" s="395"/>
      <c r="BU31" s="395"/>
      <c r="BV31" s="199"/>
      <c r="BW31" s="396" t="str">
        <f>IF(BY31="","",MAX(C31:D40,U31:V40,AM31:AN40,BE31:BF40)+1)</f>
        <v/>
      </c>
      <c r="BX31" s="396"/>
      <c r="BY31" s="395" t="str">
        <f>IF('各会計、関係団体の財政状況及び健全化判断比率'!B68="","",'各会計、関係団体の財政状況及び健全化判断比率'!B68)</f>
        <v/>
      </c>
      <c r="BZ31" s="395"/>
      <c r="CA31" s="395"/>
      <c r="CB31" s="395"/>
      <c r="CC31" s="395"/>
      <c r="CD31" s="395"/>
      <c r="CE31" s="395"/>
      <c r="CF31" s="395"/>
      <c r="CG31" s="395"/>
      <c r="CH31" s="395"/>
      <c r="CI31" s="395"/>
      <c r="CJ31" s="395"/>
      <c r="CK31" s="395"/>
      <c r="CL31" s="395"/>
      <c r="CM31" s="395"/>
      <c r="CN31" s="199"/>
      <c r="CO31" s="396">
        <f>IF(CQ31="","",MAX(C31:D40,U31:V40,AM31:AN40,BE31:BF40,BW31:BX40)+1)</f>
        <v>22</v>
      </c>
      <c r="CP31" s="396"/>
      <c r="CQ31" s="395" t="str">
        <f>IF('各会計、関係団体の財政状況及び健全化判断比率'!BS7="","",'各会計、関係団体の財政状況及び健全化判断比率'!BS7)</f>
        <v>鹿島都市開発</v>
      </c>
      <c r="CR31" s="395"/>
      <c r="CS31" s="395"/>
      <c r="CT31" s="395"/>
      <c r="CU31" s="395"/>
      <c r="CV31" s="395"/>
      <c r="CW31" s="395"/>
      <c r="CX31" s="395"/>
      <c r="CY31" s="395"/>
      <c r="CZ31" s="395"/>
      <c r="DA31" s="395"/>
      <c r="DB31" s="395"/>
      <c r="DC31" s="395"/>
      <c r="DD31" s="395"/>
      <c r="DE31" s="395"/>
      <c r="DF31" s="191"/>
      <c r="DG31" s="397" t="str">
        <f>IF('各会計、関係団体の財政状況及び健全化判断比率'!BR7="","",'各会計、関係団体の財政状況及び健全化判断比率'!BR7)</f>
        <v/>
      </c>
      <c r="DH31" s="397"/>
      <c r="DI31" s="202"/>
      <c r="DJ31" s="157"/>
      <c r="DK31" s="157"/>
      <c r="DL31" s="157"/>
      <c r="DM31" s="157"/>
      <c r="DN31" s="157"/>
      <c r="DO31" s="157"/>
    </row>
    <row r="32" spans="1:119" ht="32.25" customHeight="1" x14ac:dyDescent="0.2">
      <c r="A32" s="158"/>
      <c r="B32" s="198"/>
      <c r="C32" s="396">
        <f>IF(E32="","",C31+1)</f>
        <v>2</v>
      </c>
      <c r="D32" s="396"/>
      <c r="E32" s="395" t="str">
        <f>IF('各会計、関係団体の財政状況及び健全化判断比率'!B8="","",'各会計、関係団体の財政状況及び健全化判断比率'!B8)</f>
        <v>公債管理特別会計</v>
      </c>
      <c r="F32" s="395"/>
      <c r="G32" s="395"/>
      <c r="H32" s="395"/>
      <c r="I32" s="395"/>
      <c r="J32" s="395"/>
      <c r="K32" s="395"/>
      <c r="L32" s="395"/>
      <c r="M32" s="395"/>
      <c r="N32" s="395"/>
      <c r="O32" s="395"/>
      <c r="P32" s="395"/>
      <c r="Q32" s="395"/>
      <c r="R32" s="395"/>
      <c r="S32" s="395"/>
      <c r="T32" s="199"/>
      <c r="U32" s="396">
        <f t="shared" ref="U32:U40" si="0">IF(W32="","",U31+1)</f>
        <v>12</v>
      </c>
      <c r="V32" s="396"/>
      <c r="W32" s="395" t="str">
        <f>IF('各会計、関係団体の財政状況及び健全化判断比率'!B29="","",'各会計、関係団体の財政状況及び健全化判断比率'!B29)</f>
        <v>県立医療大学付属病院特別会計</v>
      </c>
      <c r="X32" s="395"/>
      <c r="Y32" s="395"/>
      <c r="Z32" s="395"/>
      <c r="AA32" s="395"/>
      <c r="AB32" s="395"/>
      <c r="AC32" s="395"/>
      <c r="AD32" s="395"/>
      <c r="AE32" s="395"/>
      <c r="AF32" s="395"/>
      <c r="AG32" s="395"/>
      <c r="AH32" s="395"/>
      <c r="AI32" s="395"/>
      <c r="AJ32" s="395"/>
      <c r="AK32" s="395"/>
      <c r="AL32" s="199"/>
      <c r="AM32" s="396">
        <f t="shared" ref="AM32:AM40" si="1">IF(AO32="","",AM31+1)</f>
        <v>15</v>
      </c>
      <c r="AN32" s="396"/>
      <c r="AO32" s="395" t="str">
        <f>IF('各会計、関係団体の財政状況及び健全化判断比率'!B32="","",'各会計、関係団体の財政状況及び健全化判断比率'!B32)</f>
        <v>工業用水道事業会計</v>
      </c>
      <c r="AP32" s="395"/>
      <c r="AQ32" s="395"/>
      <c r="AR32" s="395"/>
      <c r="AS32" s="395"/>
      <c r="AT32" s="395"/>
      <c r="AU32" s="395"/>
      <c r="AV32" s="395"/>
      <c r="AW32" s="395"/>
      <c r="AX32" s="395"/>
      <c r="AY32" s="395"/>
      <c r="AZ32" s="395"/>
      <c r="BA32" s="395"/>
      <c r="BB32" s="395"/>
      <c r="BC32" s="395"/>
      <c r="BD32" s="199"/>
      <c r="BE32" s="396">
        <f t="shared" ref="BE32:BE40" si="2">IF(BG32="","",BE31+1)</f>
        <v>21</v>
      </c>
      <c r="BF32" s="396"/>
      <c r="BG32" s="395" t="str">
        <f>IF('各会計、関係団体の財政状況及び健全化判断比率'!B38="","",'各会計、関係団体の財政状況及び健全化判断比率'!B38)</f>
        <v>都市計画事業土地区画整理事業特別会計</v>
      </c>
      <c r="BH32" s="395"/>
      <c r="BI32" s="395"/>
      <c r="BJ32" s="395"/>
      <c r="BK32" s="395"/>
      <c r="BL32" s="395"/>
      <c r="BM32" s="395"/>
      <c r="BN32" s="395"/>
      <c r="BO32" s="395"/>
      <c r="BP32" s="395"/>
      <c r="BQ32" s="395"/>
      <c r="BR32" s="395"/>
      <c r="BS32" s="395"/>
      <c r="BT32" s="395"/>
      <c r="BU32" s="395"/>
      <c r="BV32" s="199"/>
      <c r="BW32" s="396" t="str">
        <f t="shared" ref="BW32:BW40" si="3">IF(BY32="","",BW31+1)</f>
        <v/>
      </c>
      <c r="BX32" s="396"/>
      <c r="BY32" s="395" t="str">
        <f>IF('各会計、関係団体の財政状況及び健全化判断比率'!B69="","",'各会計、関係団体の財政状況及び健全化判断比率'!B69)</f>
        <v/>
      </c>
      <c r="BZ32" s="395"/>
      <c r="CA32" s="395"/>
      <c r="CB32" s="395"/>
      <c r="CC32" s="395"/>
      <c r="CD32" s="395"/>
      <c r="CE32" s="395"/>
      <c r="CF32" s="395"/>
      <c r="CG32" s="395"/>
      <c r="CH32" s="395"/>
      <c r="CI32" s="395"/>
      <c r="CJ32" s="395"/>
      <c r="CK32" s="395"/>
      <c r="CL32" s="395"/>
      <c r="CM32" s="395"/>
      <c r="CN32" s="199"/>
      <c r="CO32" s="396">
        <f t="shared" ref="CO32:CO40" si="4">IF(CQ32="","",CO31+1)</f>
        <v>23</v>
      </c>
      <c r="CP32" s="396"/>
      <c r="CQ32" s="395" t="str">
        <f>IF('各会計、関係団体の財政状況及び健全化判断比率'!BS8="","",'各会計、関係団体の財政状況及び健全化判断比率'!BS8)</f>
        <v>鹿島臨海鉄道</v>
      </c>
      <c r="CR32" s="395"/>
      <c r="CS32" s="395"/>
      <c r="CT32" s="395"/>
      <c r="CU32" s="395"/>
      <c r="CV32" s="395"/>
      <c r="CW32" s="395"/>
      <c r="CX32" s="395"/>
      <c r="CY32" s="395"/>
      <c r="CZ32" s="395"/>
      <c r="DA32" s="395"/>
      <c r="DB32" s="395"/>
      <c r="DC32" s="395"/>
      <c r="DD32" s="395"/>
      <c r="DE32" s="395"/>
      <c r="DF32" s="191"/>
      <c r="DG32" s="397" t="str">
        <f>IF('各会計、関係団体の財政状況及び健全化判断比率'!BR8="","",'各会計、関係団体の財政状況及び健全化判断比率'!BR8)</f>
        <v/>
      </c>
      <c r="DH32" s="397"/>
      <c r="DI32" s="202"/>
      <c r="DJ32" s="157"/>
      <c r="DK32" s="157"/>
      <c r="DL32" s="157"/>
      <c r="DM32" s="157"/>
      <c r="DN32" s="157"/>
      <c r="DO32" s="157"/>
    </row>
    <row r="33" spans="1:119" ht="32.25" customHeight="1" x14ac:dyDescent="0.2">
      <c r="A33" s="158"/>
      <c r="B33" s="198"/>
      <c r="C33" s="396">
        <f>IF(E33="","",C32+1)</f>
        <v>3</v>
      </c>
      <c r="D33" s="396"/>
      <c r="E33" s="395" t="str">
        <f>IF('各会計、関係団体の財政状況及び健全化判断比率'!B9="","",'各会計、関係団体の財政状況及び健全化判断比率'!B9)</f>
        <v>市町村振興資金特別会計</v>
      </c>
      <c r="F33" s="395"/>
      <c r="G33" s="395"/>
      <c r="H33" s="395"/>
      <c r="I33" s="395"/>
      <c r="J33" s="395"/>
      <c r="K33" s="395"/>
      <c r="L33" s="395"/>
      <c r="M33" s="395"/>
      <c r="N33" s="395"/>
      <c r="O33" s="395"/>
      <c r="P33" s="395"/>
      <c r="Q33" s="395"/>
      <c r="R33" s="395"/>
      <c r="S33" s="395"/>
      <c r="T33" s="199"/>
      <c r="U33" s="396">
        <f t="shared" si="0"/>
        <v>13</v>
      </c>
      <c r="V33" s="396"/>
      <c r="W33" s="395" t="str">
        <f>IF('各会計、関係団体の財政状況及び健全化判断比率'!B30="","",'各会計、関係団体の財政状況及び健全化判断比率'!B30)</f>
        <v>国民健康保険特別会計</v>
      </c>
      <c r="X33" s="395"/>
      <c r="Y33" s="395"/>
      <c r="Z33" s="395"/>
      <c r="AA33" s="395"/>
      <c r="AB33" s="395"/>
      <c r="AC33" s="395"/>
      <c r="AD33" s="395"/>
      <c r="AE33" s="395"/>
      <c r="AF33" s="395"/>
      <c r="AG33" s="395"/>
      <c r="AH33" s="395"/>
      <c r="AI33" s="395"/>
      <c r="AJ33" s="395"/>
      <c r="AK33" s="395"/>
      <c r="AL33" s="199"/>
      <c r="AM33" s="396">
        <f t="shared" si="1"/>
        <v>16</v>
      </c>
      <c r="AN33" s="396"/>
      <c r="AO33" s="395" t="str">
        <f>IF('各会計、関係団体の財政状況及び健全化判断比率'!B33="","",'各会計、関係団体の財政状況及び健全化判断比率'!B33)</f>
        <v>病院事業会計</v>
      </c>
      <c r="AP33" s="395"/>
      <c r="AQ33" s="395"/>
      <c r="AR33" s="395"/>
      <c r="AS33" s="395"/>
      <c r="AT33" s="395"/>
      <c r="AU33" s="395"/>
      <c r="AV33" s="395"/>
      <c r="AW33" s="395"/>
      <c r="AX33" s="395"/>
      <c r="AY33" s="395"/>
      <c r="AZ33" s="395"/>
      <c r="BA33" s="395"/>
      <c r="BB33" s="395"/>
      <c r="BC33" s="395"/>
      <c r="BD33" s="199"/>
      <c r="BE33" s="396" t="str">
        <f t="shared" si="2"/>
        <v/>
      </c>
      <c r="BF33" s="396"/>
      <c r="BG33" s="395"/>
      <c r="BH33" s="395"/>
      <c r="BI33" s="395"/>
      <c r="BJ33" s="395"/>
      <c r="BK33" s="395"/>
      <c r="BL33" s="395"/>
      <c r="BM33" s="395"/>
      <c r="BN33" s="395"/>
      <c r="BO33" s="395"/>
      <c r="BP33" s="395"/>
      <c r="BQ33" s="395"/>
      <c r="BR33" s="395"/>
      <c r="BS33" s="395"/>
      <c r="BT33" s="395"/>
      <c r="BU33" s="395"/>
      <c r="BV33" s="199"/>
      <c r="BW33" s="396" t="str">
        <f t="shared" si="3"/>
        <v/>
      </c>
      <c r="BX33" s="396"/>
      <c r="BY33" s="395" t="str">
        <f>IF('各会計、関係団体の財政状況及び健全化判断比率'!B70="","",'各会計、関係団体の財政状況及び健全化判断比率'!B70)</f>
        <v/>
      </c>
      <c r="BZ33" s="395"/>
      <c r="CA33" s="395"/>
      <c r="CB33" s="395"/>
      <c r="CC33" s="395"/>
      <c r="CD33" s="395"/>
      <c r="CE33" s="395"/>
      <c r="CF33" s="395"/>
      <c r="CG33" s="395"/>
      <c r="CH33" s="395"/>
      <c r="CI33" s="395"/>
      <c r="CJ33" s="395"/>
      <c r="CK33" s="395"/>
      <c r="CL33" s="395"/>
      <c r="CM33" s="395"/>
      <c r="CN33" s="199"/>
      <c r="CO33" s="396">
        <f t="shared" si="4"/>
        <v>24</v>
      </c>
      <c r="CP33" s="396"/>
      <c r="CQ33" s="395" t="str">
        <f>IF('各会計、関係団体の財政状況及び健全化判断比率'!BS9="","",'各会計、関係団体の財政状況及び健全化判断比率'!BS9)</f>
        <v>いばらき文化振興財団</v>
      </c>
      <c r="CR33" s="395"/>
      <c r="CS33" s="395"/>
      <c r="CT33" s="395"/>
      <c r="CU33" s="395"/>
      <c r="CV33" s="395"/>
      <c r="CW33" s="395"/>
      <c r="CX33" s="395"/>
      <c r="CY33" s="395"/>
      <c r="CZ33" s="395"/>
      <c r="DA33" s="395"/>
      <c r="DB33" s="395"/>
      <c r="DC33" s="395"/>
      <c r="DD33" s="395"/>
      <c r="DE33" s="395"/>
      <c r="DF33" s="191"/>
      <c r="DG33" s="397" t="str">
        <f>IF('各会計、関係団体の財政状況及び健全化判断比率'!BR9="","",'各会計、関係団体の財政状況及び健全化判断比率'!BR9)</f>
        <v/>
      </c>
      <c r="DH33" s="397"/>
      <c r="DI33" s="202"/>
      <c r="DJ33" s="157"/>
      <c r="DK33" s="157"/>
      <c r="DL33" s="157"/>
      <c r="DM33" s="157"/>
      <c r="DN33" s="157"/>
      <c r="DO33" s="157"/>
    </row>
    <row r="34" spans="1:119" ht="32.25" customHeight="1" x14ac:dyDescent="0.2">
      <c r="A34" s="158"/>
      <c r="B34" s="198"/>
      <c r="C34" s="396">
        <f>IF(E34="","",C33+1)</f>
        <v>4</v>
      </c>
      <c r="D34" s="396"/>
      <c r="E34" s="395" t="str">
        <f>IF('各会計、関係団体の財政状況及び健全化判断比率'!B10="","",'各会計、関係団体の財政状況及び健全化判断比率'!B10)</f>
        <v>鹿島臨海工業地帯造成事業特別会計</v>
      </c>
      <c r="F34" s="395"/>
      <c r="G34" s="395"/>
      <c r="H34" s="395"/>
      <c r="I34" s="395"/>
      <c r="J34" s="395"/>
      <c r="K34" s="395"/>
      <c r="L34" s="395"/>
      <c r="M34" s="395"/>
      <c r="N34" s="395"/>
      <c r="O34" s="395"/>
      <c r="P34" s="395"/>
      <c r="Q34" s="395"/>
      <c r="R34" s="395"/>
      <c r="S34" s="395"/>
      <c r="T34" s="199"/>
      <c r="U34" s="396" t="str">
        <f t="shared" si="0"/>
        <v/>
      </c>
      <c r="V34" s="396"/>
      <c r="W34" s="395"/>
      <c r="X34" s="395"/>
      <c r="Y34" s="395"/>
      <c r="Z34" s="395"/>
      <c r="AA34" s="395"/>
      <c r="AB34" s="395"/>
      <c r="AC34" s="395"/>
      <c r="AD34" s="395"/>
      <c r="AE34" s="395"/>
      <c r="AF34" s="395"/>
      <c r="AG34" s="395"/>
      <c r="AH34" s="395"/>
      <c r="AI34" s="395"/>
      <c r="AJ34" s="395"/>
      <c r="AK34" s="395"/>
      <c r="AL34" s="199"/>
      <c r="AM34" s="396">
        <f t="shared" si="1"/>
        <v>17</v>
      </c>
      <c r="AN34" s="396"/>
      <c r="AO34" s="395" t="str">
        <f>IF('各会計、関係団体の財政状況及び健全化判断比率'!B34="","",'各会計、関係団体の財政状況及び健全化判断比率'!B34)</f>
        <v>流域下水道事業会計</v>
      </c>
      <c r="AP34" s="395"/>
      <c r="AQ34" s="395"/>
      <c r="AR34" s="395"/>
      <c r="AS34" s="395"/>
      <c r="AT34" s="395"/>
      <c r="AU34" s="395"/>
      <c r="AV34" s="395"/>
      <c r="AW34" s="395"/>
      <c r="AX34" s="395"/>
      <c r="AY34" s="395"/>
      <c r="AZ34" s="395"/>
      <c r="BA34" s="395"/>
      <c r="BB34" s="395"/>
      <c r="BC34" s="395"/>
      <c r="BD34" s="199"/>
      <c r="BE34" s="396" t="str">
        <f t="shared" si="2"/>
        <v/>
      </c>
      <c r="BF34" s="396"/>
      <c r="BG34" s="395"/>
      <c r="BH34" s="395"/>
      <c r="BI34" s="395"/>
      <c r="BJ34" s="395"/>
      <c r="BK34" s="395"/>
      <c r="BL34" s="395"/>
      <c r="BM34" s="395"/>
      <c r="BN34" s="395"/>
      <c r="BO34" s="395"/>
      <c r="BP34" s="395"/>
      <c r="BQ34" s="395"/>
      <c r="BR34" s="395"/>
      <c r="BS34" s="395"/>
      <c r="BT34" s="395"/>
      <c r="BU34" s="395"/>
      <c r="BV34" s="199"/>
      <c r="BW34" s="396" t="str">
        <f t="shared" si="3"/>
        <v/>
      </c>
      <c r="BX34" s="396"/>
      <c r="BY34" s="395" t="str">
        <f>IF('各会計、関係団体の財政状況及び健全化判断比率'!B71="","",'各会計、関係団体の財政状況及び健全化判断比率'!B71)</f>
        <v/>
      </c>
      <c r="BZ34" s="395"/>
      <c r="CA34" s="395"/>
      <c r="CB34" s="395"/>
      <c r="CC34" s="395"/>
      <c r="CD34" s="395"/>
      <c r="CE34" s="395"/>
      <c r="CF34" s="395"/>
      <c r="CG34" s="395"/>
      <c r="CH34" s="395"/>
      <c r="CI34" s="395"/>
      <c r="CJ34" s="395"/>
      <c r="CK34" s="395"/>
      <c r="CL34" s="395"/>
      <c r="CM34" s="395"/>
      <c r="CN34" s="199"/>
      <c r="CO34" s="396">
        <f t="shared" si="4"/>
        <v>25</v>
      </c>
      <c r="CP34" s="396"/>
      <c r="CQ34" s="395" t="str">
        <f>IF('各会計、関係団体の財政状況及び健全化判断比率'!BS10="","",'各会計、関係団体の財政状況及び健全化判断比率'!BS10)</f>
        <v>茨城県国際交流協会</v>
      </c>
      <c r="CR34" s="395"/>
      <c r="CS34" s="395"/>
      <c r="CT34" s="395"/>
      <c r="CU34" s="395"/>
      <c r="CV34" s="395"/>
      <c r="CW34" s="395"/>
      <c r="CX34" s="395"/>
      <c r="CY34" s="395"/>
      <c r="CZ34" s="395"/>
      <c r="DA34" s="395"/>
      <c r="DB34" s="395"/>
      <c r="DC34" s="395"/>
      <c r="DD34" s="395"/>
      <c r="DE34" s="395"/>
      <c r="DF34" s="191"/>
      <c r="DG34" s="397" t="str">
        <f>IF('各会計、関係団体の財政状況及び健全化判断比率'!BR10="","",'各会計、関係団体の財政状況及び健全化判断比率'!BR10)</f>
        <v/>
      </c>
      <c r="DH34" s="397"/>
      <c r="DI34" s="202"/>
      <c r="DJ34" s="157"/>
      <c r="DK34" s="157"/>
      <c r="DL34" s="157"/>
      <c r="DM34" s="157"/>
      <c r="DN34" s="157"/>
      <c r="DO34" s="157"/>
    </row>
    <row r="35" spans="1:119" ht="32.25" customHeight="1" x14ac:dyDescent="0.2">
      <c r="A35" s="158"/>
      <c r="B35" s="198"/>
      <c r="C35" s="396">
        <f t="shared" ref="C35:C40" si="5">IF(E35="","",C34+1)</f>
        <v>5</v>
      </c>
      <c r="D35" s="396"/>
      <c r="E35" s="395" t="str">
        <f>IF('各会計、関係団体の財政状況及び健全化判断比率'!B11="","",'各会計、関係団体の財政状況及び健全化判断比率'!B11)</f>
        <v>母子・父子・寡婦福祉資金特別会計</v>
      </c>
      <c r="F35" s="395"/>
      <c r="G35" s="395"/>
      <c r="H35" s="395"/>
      <c r="I35" s="395"/>
      <c r="J35" s="395"/>
      <c r="K35" s="395"/>
      <c r="L35" s="395"/>
      <c r="M35" s="395"/>
      <c r="N35" s="395"/>
      <c r="O35" s="395"/>
      <c r="P35" s="395"/>
      <c r="Q35" s="395"/>
      <c r="R35" s="395"/>
      <c r="S35" s="395"/>
      <c r="T35" s="199"/>
      <c r="U35" s="396" t="str">
        <f t="shared" si="0"/>
        <v/>
      </c>
      <c r="V35" s="396"/>
      <c r="W35" s="395"/>
      <c r="X35" s="395"/>
      <c r="Y35" s="395"/>
      <c r="Z35" s="395"/>
      <c r="AA35" s="395"/>
      <c r="AB35" s="395"/>
      <c r="AC35" s="395"/>
      <c r="AD35" s="395"/>
      <c r="AE35" s="395"/>
      <c r="AF35" s="395"/>
      <c r="AG35" s="395"/>
      <c r="AH35" s="395"/>
      <c r="AI35" s="395"/>
      <c r="AJ35" s="395"/>
      <c r="AK35" s="395"/>
      <c r="AL35" s="199"/>
      <c r="AM35" s="396">
        <f t="shared" si="1"/>
        <v>18</v>
      </c>
      <c r="AN35" s="396"/>
      <c r="AO35" s="395" t="str">
        <f>IF('各会計、関係団体の財政状況及び健全化判断比率'!B35="","",'各会計、関係団体の財政状況及び健全化判断比率'!B35)</f>
        <v>鹿島臨海都市計画下水道事業会計</v>
      </c>
      <c r="AP35" s="395"/>
      <c r="AQ35" s="395"/>
      <c r="AR35" s="395"/>
      <c r="AS35" s="395"/>
      <c r="AT35" s="395"/>
      <c r="AU35" s="395"/>
      <c r="AV35" s="395"/>
      <c r="AW35" s="395"/>
      <c r="AX35" s="395"/>
      <c r="AY35" s="395"/>
      <c r="AZ35" s="395"/>
      <c r="BA35" s="395"/>
      <c r="BB35" s="395"/>
      <c r="BC35" s="395"/>
      <c r="BD35" s="199"/>
      <c r="BE35" s="396" t="str">
        <f t="shared" si="2"/>
        <v/>
      </c>
      <c r="BF35" s="396"/>
      <c r="BG35" s="395"/>
      <c r="BH35" s="395"/>
      <c r="BI35" s="395"/>
      <c r="BJ35" s="395"/>
      <c r="BK35" s="395"/>
      <c r="BL35" s="395"/>
      <c r="BM35" s="395"/>
      <c r="BN35" s="395"/>
      <c r="BO35" s="395"/>
      <c r="BP35" s="395"/>
      <c r="BQ35" s="395"/>
      <c r="BR35" s="395"/>
      <c r="BS35" s="395"/>
      <c r="BT35" s="395"/>
      <c r="BU35" s="395"/>
      <c r="BV35" s="199"/>
      <c r="BW35" s="396" t="str">
        <f t="shared" si="3"/>
        <v/>
      </c>
      <c r="BX35" s="396"/>
      <c r="BY35" s="395" t="str">
        <f>IF('各会計、関係団体の財政状況及び健全化判断比率'!B72="","",'各会計、関係団体の財政状況及び健全化判断比率'!B72)</f>
        <v/>
      </c>
      <c r="BZ35" s="395"/>
      <c r="CA35" s="395"/>
      <c r="CB35" s="395"/>
      <c r="CC35" s="395"/>
      <c r="CD35" s="395"/>
      <c r="CE35" s="395"/>
      <c r="CF35" s="395"/>
      <c r="CG35" s="395"/>
      <c r="CH35" s="395"/>
      <c r="CI35" s="395"/>
      <c r="CJ35" s="395"/>
      <c r="CK35" s="395"/>
      <c r="CL35" s="395"/>
      <c r="CM35" s="395"/>
      <c r="CN35" s="199"/>
      <c r="CO35" s="396">
        <f t="shared" si="4"/>
        <v>26</v>
      </c>
      <c r="CP35" s="396"/>
      <c r="CQ35" s="395" t="str">
        <f>IF('各会計、関係団体の財政状況及び健全化判断比率'!BS11="","",'各会計、関係団体の財政状況及び健全化判断比率'!BS11)</f>
        <v>茨城県環境保全事業団</v>
      </c>
      <c r="CR35" s="395"/>
      <c r="CS35" s="395"/>
      <c r="CT35" s="395"/>
      <c r="CU35" s="395"/>
      <c r="CV35" s="395"/>
      <c r="CW35" s="395"/>
      <c r="CX35" s="395"/>
      <c r="CY35" s="395"/>
      <c r="CZ35" s="395"/>
      <c r="DA35" s="395"/>
      <c r="DB35" s="395"/>
      <c r="DC35" s="395"/>
      <c r="DD35" s="395"/>
      <c r="DE35" s="395"/>
      <c r="DF35" s="191"/>
      <c r="DG35" s="397" t="str">
        <f>IF('各会計、関係団体の財政状況及び健全化判断比率'!BR11="","",'各会計、関係団体の財政状況及び健全化判断比率'!BR11)</f>
        <v/>
      </c>
      <c r="DH35" s="397"/>
      <c r="DI35" s="202"/>
      <c r="DJ35" s="157"/>
      <c r="DK35" s="157"/>
      <c r="DL35" s="157"/>
      <c r="DM35" s="157"/>
      <c r="DN35" s="157"/>
      <c r="DO35" s="157"/>
    </row>
    <row r="36" spans="1:119" ht="32.25" customHeight="1" x14ac:dyDescent="0.2">
      <c r="A36" s="158"/>
      <c r="B36" s="198"/>
      <c r="C36" s="396">
        <f t="shared" si="5"/>
        <v>6</v>
      </c>
      <c r="D36" s="396"/>
      <c r="E36" s="395" t="str">
        <f>IF('各会計、関係団体の財政状況及び健全化判断比率'!B12="","",'各会計、関係団体の財政状況及び健全化判断比率'!B12)</f>
        <v>中小企業事業資金特別会計</v>
      </c>
      <c r="F36" s="395"/>
      <c r="G36" s="395"/>
      <c r="H36" s="395"/>
      <c r="I36" s="395"/>
      <c r="J36" s="395"/>
      <c r="K36" s="395"/>
      <c r="L36" s="395"/>
      <c r="M36" s="395"/>
      <c r="N36" s="395"/>
      <c r="O36" s="395"/>
      <c r="P36" s="395"/>
      <c r="Q36" s="395"/>
      <c r="R36" s="395"/>
      <c r="S36" s="395"/>
      <c r="T36" s="199"/>
      <c r="U36" s="396" t="str">
        <f t="shared" si="0"/>
        <v/>
      </c>
      <c r="V36" s="396"/>
      <c r="W36" s="395"/>
      <c r="X36" s="395"/>
      <c r="Y36" s="395"/>
      <c r="Z36" s="395"/>
      <c r="AA36" s="395"/>
      <c r="AB36" s="395"/>
      <c r="AC36" s="395"/>
      <c r="AD36" s="395"/>
      <c r="AE36" s="395"/>
      <c r="AF36" s="395"/>
      <c r="AG36" s="395"/>
      <c r="AH36" s="395"/>
      <c r="AI36" s="395"/>
      <c r="AJ36" s="395"/>
      <c r="AK36" s="395"/>
      <c r="AL36" s="199"/>
      <c r="AM36" s="396">
        <f t="shared" si="1"/>
        <v>19</v>
      </c>
      <c r="AN36" s="396"/>
      <c r="AO36" s="395" t="str">
        <f>IF('各会計、関係団体の財政状況及び健全化判断比率'!B36="","",'各会計、関係団体の財政状況及び健全化判断比率'!B36)</f>
        <v>地域振興事業会計</v>
      </c>
      <c r="AP36" s="395"/>
      <c r="AQ36" s="395"/>
      <c r="AR36" s="395"/>
      <c r="AS36" s="395"/>
      <c r="AT36" s="395"/>
      <c r="AU36" s="395"/>
      <c r="AV36" s="395"/>
      <c r="AW36" s="395"/>
      <c r="AX36" s="395"/>
      <c r="AY36" s="395"/>
      <c r="AZ36" s="395"/>
      <c r="BA36" s="395"/>
      <c r="BB36" s="395"/>
      <c r="BC36" s="395"/>
      <c r="BD36" s="199"/>
      <c r="BE36" s="396" t="str">
        <f t="shared" si="2"/>
        <v/>
      </c>
      <c r="BF36" s="396"/>
      <c r="BG36" s="395"/>
      <c r="BH36" s="395"/>
      <c r="BI36" s="395"/>
      <c r="BJ36" s="395"/>
      <c r="BK36" s="395"/>
      <c r="BL36" s="395"/>
      <c r="BM36" s="395"/>
      <c r="BN36" s="395"/>
      <c r="BO36" s="395"/>
      <c r="BP36" s="395"/>
      <c r="BQ36" s="395"/>
      <c r="BR36" s="395"/>
      <c r="BS36" s="395"/>
      <c r="BT36" s="395"/>
      <c r="BU36" s="395"/>
      <c r="BV36" s="199"/>
      <c r="BW36" s="396" t="str">
        <f t="shared" si="3"/>
        <v/>
      </c>
      <c r="BX36" s="396"/>
      <c r="BY36" s="395" t="str">
        <f>IF('各会計、関係団体の財政状況及び健全化判断比率'!B73="","",'各会計、関係団体の財政状況及び健全化判断比率'!B73)</f>
        <v/>
      </c>
      <c r="BZ36" s="395"/>
      <c r="CA36" s="395"/>
      <c r="CB36" s="395"/>
      <c r="CC36" s="395"/>
      <c r="CD36" s="395"/>
      <c r="CE36" s="395"/>
      <c r="CF36" s="395"/>
      <c r="CG36" s="395"/>
      <c r="CH36" s="395"/>
      <c r="CI36" s="395"/>
      <c r="CJ36" s="395"/>
      <c r="CK36" s="395"/>
      <c r="CL36" s="395"/>
      <c r="CM36" s="395"/>
      <c r="CN36" s="199"/>
      <c r="CO36" s="396">
        <f t="shared" si="4"/>
        <v>27</v>
      </c>
      <c r="CP36" s="396"/>
      <c r="CQ36" s="395" t="str">
        <f>IF('各会計、関係団体の財政状況及び健全化判断比率'!BS12="","",'各会計、関係団体の財政状況及び健全化判断比率'!BS12)</f>
        <v>茨城県消防協会</v>
      </c>
      <c r="CR36" s="395"/>
      <c r="CS36" s="395"/>
      <c r="CT36" s="395"/>
      <c r="CU36" s="395"/>
      <c r="CV36" s="395"/>
      <c r="CW36" s="395"/>
      <c r="CX36" s="395"/>
      <c r="CY36" s="395"/>
      <c r="CZ36" s="395"/>
      <c r="DA36" s="395"/>
      <c r="DB36" s="395"/>
      <c r="DC36" s="395"/>
      <c r="DD36" s="395"/>
      <c r="DE36" s="395"/>
      <c r="DF36" s="191"/>
      <c r="DG36" s="397" t="str">
        <f>IF('各会計、関係団体の財政状況及び健全化判断比率'!BR12="","",'各会計、関係団体の財政状況及び健全化判断比率'!BR12)</f>
        <v/>
      </c>
      <c r="DH36" s="397"/>
      <c r="DI36" s="202"/>
      <c r="DJ36" s="157"/>
      <c r="DK36" s="157"/>
      <c r="DL36" s="157"/>
      <c r="DM36" s="157"/>
      <c r="DN36" s="157"/>
      <c r="DO36" s="157"/>
    </row>
    <row r="37" spans="1:119" ht="32.25" customHeight="1" x14ac:dyDescent="0.2">
      <c r="A37" s="158"/>
      <c r="B37" s="198"/>
      <c r="C37" s="396">
        <f t="shared" si="5"/>
        <v>7</v>
      </c>
      <c r="D37" s="396"/>
      <c r="E37" s="395" t="str">
        <f>IF('各会計、関係団体の財政状況及び健全化判断比率'!B13="","",'各会計、関係団体の財政状況及び健全化判断比率'!B13)</f>
        <v>農業改良資金特別会計</v>
      </c>
      <c r="F37" s="395"/>
      <c r="G37" s="395"/>
      <c r="H37" s="395"/>
      <c r="I37" s="395"/>
      <c r="J37" s="395"/>
      <c r="K37" s="395"/>
      <c r="L37" s="395"/>
      <c r="M37" s="395"/>
      <c r="N37" s="395"/>
      <c r="O37" s="395"/>
      <c r="P37" s="395"/>
      <c r="Q37" s="395"/>
      <c r="R37" s="395"/>
      <c r="S37" s="395"/>
      <c r="T37" s="199"/>
      <c r="U37" s="396" t="str">
        <f t="shared" si="0"/>
        <v/>
      </c>
      <c r="V37" s="396"/>
      <c r="W37" s="395"/>
      <c r="X37" s="395"/>
      <c r="Y37" s="395"/>
      <c r="Z37" s="395"/>
      <c r="AA37" s="395"/>
      <c r="AB37" s="395"/>
      <c r="AC37" s="395"/>
      <c r="AD37" s="395"/>
      <c r="AE37" s="395"/>
      <c r="AF37" s="395"/>
      <c r="AG37" s="395"/>
      <c r="AH37" s="395"/>
      <c r="AI37" s="395"/>
      <c r="AJ37" s="395"/>
      <c r="AK37" s="395"/>
      <c r="AL37" s="199"/>
      <c r="AM37" s="396" t="str">
        <f t="shared" si="1"/>
        <v/>
      </c>
      <c r="AN37" s="396"/>
      <c r="AO37" s="395"/>
      <c r="AP37" s="395"/>
      <c r="AQ37" s="395"/>
      <c r="AR37" s="395"/>
      <c r="AS37" s="395"/>
      <c r="AT37" s="395"/>
      <c r="AU37" s="395"/>
      <c r="AV37" s="395"/>
      <c r="AW37" s="395"/>
      <c r="AX37" s="395"/>
      <c r="AY37" s="395"/>
      <c r="AZ37" s="395"/>
      <c r="BA37" s="395"/>
      <c r="BB37" s="395"/>
      <c r="BC37" s="395"/>
      <c r="BD37" s="199"/>
      <c r="BE37" s="396" t="str">
        <f t="shared" si="2"/>
        <v/>
      </c>
      <c r="BF37" s="396"/>
      <c r="BG37" s="395"/>
      <c r="BH37" s="395"/>
      <c r="BI37" s="395"/>
      <c r="BJ37" s="395"/>
      <c r="BK37" s="395"/>
      <c r="BL37" s="395"/>
      <c r="BM37" s="395"/>
      <c r="BN37" s="395"/>
      <c r="BO37" s="395"/>
      <c r="BP37" s="395"/>
      <c r="BQ37" s="395"/>
      <c r="BR37" s="395"/>
      <c r="BS37" s="395"/>
      <c r="BT37" s="395"/>
      <c r="BU37" s="395"/>
      <c r="BV37" s="199"/>
      <c r="BW37" s="396" t="str">
        <f t="shared" si="3"/>
        <v/>
      </c>
      <c r="BX37" s="396"/>
      <c r="BY37" s="395" t="str">
        <f>IF('各会計、関係団体の財政状況及び健全化判断比率'!B74="","",'各会計、関係団体の財政状況及び健全化判断比率'!B74)</f>
        <v/>
      </c>
      <c r="BZ37" s="395"/>
      <c r="CA37" s="395"/>
      <c r="CB37" s="395"/>
      <c r="CC37" s="395"/>
      <c r="CD37" s="395"/>
      <c r="CE37" s="395"/>
      <c r="CF37" s="395"/>
      <c r="CG37" s="395"/>
      <c r="CH37" s="395"/>
      <c r="CI37" s="395"/>
      <c r="CJ37" s="395"/>
      <c r="CK37" s="395"/>
      <c r="CL37" s="395"/>
      <c r="CM37" s="395"/>
      <c r="CN37" s="199"/>
      <c r="CO37" s="396">
        <f t="shared" si="4"/>
        <v>28</v>
      </c>
      <c r="CP37" s="396"/>
      <c r="CQ37" s="395" t="str">
        <f>IF('各会計、関係団体の財政状況及び健全化判断比率'!BS13="","",'各会計、関係団体の財政状況及び健全化判断比率'!BS13)</f>
        <v>茨城県看護教育財団</v>
      </c>
      <c r="CR37" s="395"/>
      <c r="CS37" s="395"/>
      <c r="CT37" s="395"/>
      <c r="CU37" s="395"/>
      <c r="CV37" s="395"/>
      <c r="CW37" s="395"/>
      <c r="CX37" s="395"/>
      <c r="CY37" s="395"/>
      <c r="CZ37" s="395"/>
      <c r="DA37" s="395"/>
      <c r="DB37" s="395"/>
      <c r="DC37" s="395"/>
      <c r="DD37" s="395"/>
      <c r="DE37" s="395"/>
      <c r="DF37" s="191"/>
      <c r="DG37" s="397" t="str">
        <f>IF('各会計、関係団体の財政状況及び健全化判断比率'!BR13="","",'各会計、関係団体の財政状況及び健全化判断比率'!BR13)</f>
        <v/>
      </c>
      <c r="DH37" s="397"/>
      <c r="DI37" s="202"/>
      <c r="DJ37" s="157"/>
      <c r="DK37" s="157"/>
      <c r="DL37" s="157"/>
      <c r="DM37" s="157"/>
      <c r="DN37" s="157"/>
      <c r="DO37" s="157"/>
    </row>
    <row r="38" spans="1:119" ht="32.25" customHeight="1" x14ac:dyDescent="0.2">
      <c r="A38" s="158"/>
      <c r="B38" s="198"/>
      <c r="C38" s="396">
        <f t="shared" si="5"/>
        <v>8</v>
      </c>
      <c r="D38" s="396"/>
      <c r="E38" s="395" t="str">
        <f>IF('各会計、関係団体の財政状況及び健全化判断比率'!B14="","",'各会計、関係団体の財政状況及び健全化判断比率'!B14)</f>
        <v>公共用地先行取得事業特別会計</v>
      </c>
      <c r="F38" s="395"/>
      <c r="G38" s="395"/>
      <c r="H38" s="395"/>
      <c r="I38" s="395"/>
      <c r="J38" s="395"/>
      <c r="K38" s="395"/>
      <c r="L38" s="395"/>
      <c r="M38" s="395"/>
      <c r="N38" s="395"/>
      <c r="O38" s="395"/>
      <c r="P38" s="395"/>
      <c r="Q38" s="395"/>
      <c r="R38" s="395"/>
      <c r="S38" s="395"/>
      <c r="T38" s="199"/>
      <c r="U38" s="396" t="str">
        <f t="shared" si="0"/>
        <v/>
      </c>
      <c r="V38" s="396"/>
      <c r="W38" s="395"/>
      <c r="X38" s="395"/>
      <c r="Y38" s="395"/>
      <c r="Z38" s="395"/>
      <c r="AA38" s="395"/>
      <c r="AB38" s="395"/>
      <c r="AC38" s="395"/>
      <c r="AD38" s="395"/>
      <c r="AE38" s="395"/>
      <c r="AF38" s="395"/>
      <c r="AG38" s="395"/>
      <c r="AH38" s="395"/>
      <c r="AI38" s="395"/>
      <c r="AJ38" s="395"/>
      <c r="AK38" s="395"/>
      <c r="AL38" s="199"/>
      <c r="AM38" s="396" t="str">
        <f t="shared" si="1"/>
        <v/>
      </c>
      <c r="AN38" s="396"/>
      <c r="AO38" s="395"/>
      <c r="AP38" s="395"/>
      <c r="AQ38" s="395"/>
      <c r="AR38" s="395"/>
      <c r="AS38" s="395"/>
      <c r="AT38" s="395"/>
      <c r="AU38" s="395"/>
      <c r="AV38" s="395"/>
      <c r="AW38" s="395"/>
      <c r="AX38" s="395"/>
      <c r="AY38" s="395"/>
      <c r="AZ38" s="395"/>
      <c r="BA38" s="395"/>
      <c r="BB38" s="395"/>
      <c r="BC38" s="395"/>
      <c r="BD38" s="199"/>
      <c r="BE38" s="396" t="str">
        <f t="shared" si="2"/>
        <v/>
      </c>
      <c r="BF38" s="396"/>
      <c r="BG38" s="395"/>
      <c r="BH38" s="395"/>
      <c r="BI38" s="395"/>
      <c r="BJ38" s="395"/>
      <c r="BK38" s="395"/>
      <c r="BL38" s="395"/>
      <c r="BM38" s="395"/>
      <c r="BN38" s="395"/>
      <c r="BO38" s="395"/>
      <c r="BP38" s="395"/>
      <c r="BQ38" s="395"/>
      <c r="BR38" s="395"/>
      <c r="BS38" s="395"/>
      <c r="BT38" s="395"/>
      <c r="BU38" s="395"/>
      <c r="BV38" s="199"/>
      <c r="BW38" s="396" t="str">
        <f t="shared" si="3"/>
        <v/>
      </c>
      <c r="BX38" s="396"/>
      <c r="BY38" s="395" t="str">
        <f>IF('各会計、関係団体の財政状況及び健全化判断比率'!B75="","",'各会計、関係団体の財政状況及び健全化判断比率'!B75)</f>
        <v/>
      </c>
      <c r="BZ38" s="395"/>
      <c r="CA38" s="395"/>
      <c r="CB38" s="395"/>
      <c r="CC38" s="395"/>
      <c r="CD38" s="395"/>
      <c r="CE38" s="395"/>
      <c r="CF38" s="395"/>
      <c r="CG38" s="395"/>
      <c r="CH38" s="395"/>
      <c r="CI38" s="395"/>
      <c r="CJ38" s="395"/>
      <c r="CK38" s="395"/>
      <c r="CL38" s="395"/>
      <c r="CM38" s="395"/>
      <c r="CN38" s="199"/>
      <c r="CO38" s="396">
        <f t="shared" si="4"/>
        <v>29</v>
      </c>
      <c r="CP38" s="396"/>
      <c r="CQ38" s="395" t="str">
        <f>IF('各会計、関係団体の財政状況及び健全化判断比率'!BS14="","",'各会計、関係団体の財政状況及び健全化判断比率'!BS14)</f>
        <v>いばらき腎臓財団</v>
      </c>
      <c r="CR38" s="395"/>
      <c r="CS38" s="395"/>
      <c r="CT38" s="395"/>
      <c r="CU38" s="395"/>
      <c r="CV38" s="395"/>
      <c r="CW38" s="395"/>
      <c r="CX38" s="395"/>
      <c r="CY38" s="395"/>
      <c r="CZ38" s="395"/>
      <c r="DA38" s="395"/>
      <c r="DB38" s="395"/>
      <c r="DC38" s="395"/>
      <c r="DD38" s="395"/>
      <c r="DE38" s="395"/>
      <c r="DF38" s="191"/>
      <c r="DG38" s="397" t="str">
        <f>IF('各会計、関係団体の財政状況及び健全化判断比率'!BR14="","",'各会計、関係団体の財政状況及び健全化判断比率'!BR14)</f>
        <v/>
      </c>
      <c r="DH38" s="397"/>
      <c r="DI38" s="202"/>
      <c r="DJ38" s="157"/>
      <c r="DK38" s="157"/>
      <c r="DL38" s="157"/>
      <c r="DM38" s="157"/>
      <c r="DN38" s="157"/>
      <c r="DO38" s="157"/>
    </row>
    <row r="39" spans="1:119" ht="32.25" customHeight="1" x14ac:dyDescent="0.2">
      <c r="A39" s="158"/>
      <c r="B39" s="198"/>
      <c r="C39" s="396">
        <f t="shared" si="5"/>
        <v>9</v>
      </c>
      <c r="D39" s="396"/>
      <c r="E39" s="395" t="str">
        <f>IF('各会計、関係団体の財政状況及び健全化判断比率'!B15="","",'各会計、関係団体の財政状況及び健全化判断比率'!B15)</f>
        <v>林業・木材産業改善資金特別会計</v>
      </c>
      <c r="F39" s="395"/>
      <c r="G39" s="395"/>
      <c r="H39" s="395"/>
      <c r="I39" s="395"/>
      <c r="J39" s="395"/>
      <c r="K39" s="395"/>
      <c r="L39" s="395"/>
      <c r="M39" s="395"/>
      <c r="N39" s="395"/>
      <c r="O39" s="395"/>
      <c r="P39" s="395"/>
      <c r="Q39" s="395"/>
      <c r="R39" s="395"/>
      <c r="S39" s="395"/>
      <c r="T39" s="199"/>
      <c r="U39" s="396" t="str">
        <f t="shared" si="0"/>
        <v/>
      </c>
      <c r="V39" s="396"/>
      <c r="W39" s="395"/>
      <c r="X39" s="395"/>
      <c r="Y39" s="395"/>
      <c r="Z39" s="395"/>
      <c r="AA39" s="395"/>
      <c r="AB39" s="395"/>
      <c r="AC39" s="395"/>
      <c r="AD39" s="395"/>
      <c r="AE39" s="395"/>
      <c r="AF39" s="395"/>
      <c r="AG39" s="395"/>
      <c r="AH39" s="395"/>
      <c r="AI39" s="395"/>
      <c r="AJ39" s="395"/>
      <c r="AK39" s="395"/>
      <c r="AL39" s="199"/>
      <c r="AM39" s="396" t="str">
        <f t="shared" si="1"/>
        <v/>
      </c>
      <c r="AN39" s="396"/>
      <c r="AO39" s="395"/>
      <c r="AP39" s="395"/>
      <c r="AQ39" s="395"/>
      <c r="AR39" s="395"/>
      <c r="AS39" s="395"/>
      <c r="AT39" s="395"/>
      <c r="AU39" s="395"/>
      <c r="AV39" s="395"/>
      <c r="AW39" s="395"/>
      <c r="AX39" s="395"/>
      <c r="AY39" s="395"/>
      <c r="AZ39" s="395"/>
      <c r="BA39" s="395"/>
      <c r="BB39" s="395"/>
      <c r="BC39" s="395"/>
      <c r="BD39" s="199"/>
      <c r="BE39" s="396" t="str">
        <f t="shared" si="2"/>
        <v/>
      </c>
      <c r="BF39" s="396"/>
      <c r="BG39" s="395"/>
      <c r="BH39" s="395"/>
      <c r="BI39" s="395"/>
      <c r="BJ39" s="395"/>
      <c r="BK39" s="395"/>
      <c r="BL39" s="395"/>
      <c r="BM39" s="395"/>
      <c r="BN39" s="395"/>
      <c r="BO39" s="395"/>
      <c r="BP39" s="395"/>
      <c r="BQ39" s="395"/>
      <c r="BR39" s="395"/>
      <c r="BS39" s="395"/>
      <c r="BT39" s="395"/>
      <c r="BU39" s="395"/>
      <c r="BV39" s="199"/>
      <c r="BW39" s="396" t="str">
        <f t="shared" si="3"/>
        <v/>
      </c>
      <c r="BX39" s="396"/>
      <c r="BY39" s="395" t="str">
        <f>IF('各会計、関係団体の財政状況及び健全化判断比率'!B76="","",'各会計、関係団体の財政状況及び健全化判断比率'!B76)</f>
        <v/>
      </c>
      <c r="BZ39" s="395"/>
      <c r="CA39" s="395"/>
      <c r="CB39" s="395"/>
      <c r="CC39" s="395"/>
      <c r="CD39" s="395"/>
      <c r="CE39" s="395"/>
      <c r="CF39" s="395"/>
      <c r="CG39" s="395"/>
      <c r="CH39" s="395"/>
      <c r="CI39" s="395"/>
      <c r="CJ39" s="395"/>
      <c r="CK39" s="395"/>
      <c r="CL39" s="395"/>
      <c r="CM39" s="395"/>
      <c r="CN39" s="199"/>
      <c r="CO39" s="396">
        <f t="shared" si="4"/>
        <v>30</v>
      </c>
      <c r="CP39" s="396"/>
      <c r="CQ39" s="395" t="str">
        <f>IF('各会計、関係団体の財政状況及び健全化判断比率'!BS15="","",'各会計、関係団体の財政状況及び健全化判断比率'!BS15)</f>
        <v>茨城県中小企業振興公社</v>
      </c>
      <c r="CR39" s="395"/>
      <c r="CS39" s="395"/>
      <c r="CT39" s="395"/>
      <c r="CU39" s="395"/>
      <c r="CV39" s="395"/>
      <c r="CW39" s="395"/>
      <c r="CX39" s="395"/>
      <c r="CY39" s="395"/>
      <c r="CZ39" s="395"/>
      <c r="DA39" s="395"/>
      <c r="DB39" s="395"/>
      <c r="DC39" s="395"/>
      <c r="DD39" s="395"/>
      <c r="DE39" s="395"/>
      <c r="DF39" s="191"/>
      <c r="DG39" s="397" t="str">
        <f>IF('各会計、関係団体の財政状況及び健全化判断比率'!BR15="","",'各会計、関係団体の財政状況及び健全化判断比率'!BR15)</f>
        <v/>
      </c>
      <c r="DH39" s="397"/>
      <c r="DI39" s="202"/>
      <c r="DJ39" s="157"/>
      <c r="DK39" s="157"/>
      <c r="DL39" s="157"/>
      <c r="DM39" s="157"/>
      <c r="DN39" s="157"/>
      <c r="DO39" s="157"/>
    </row>
    <row r="40" spans="1:119" ht="32.25" customHeight="1" x14ac:dyDescent="0.2">
      <c r="A40" s="158"/>
      <c r="B40" s="198"/>
      <c r="C40" s="396">
        <f t="shared" si="5"/>
        <v>10</v>
      </c>
      <c r="D40" s="396"/>
      <c r="E40" s="395" t="str">
        <f>IF('各会計、関係団体の財政状況及び健全化判断比率'!B16="","",'各会計、関係団体の財政状況及び健全化判断比率'!B16)</f>
        <v>沿岸漁業改善資金特別会計</v>
      </c>
      <c r="F40" s="395"/>
      <c r="G40" s="395"/>
      <c r="H40" s="395"/>
      <c r="I40" s="395"/>
      <c r="J40" s="395"/>
      <c r="K40" s="395"/>
      <c r="L40" s="395"/>
      <c r="M40" s="395"/>
      <c r="N40" s="395"/>
      <c r="O40" s="395"/>
      <c r="P40" s="395"/>
      <c r="Q40" s="395"/>
      <c r="R40" s="395"/>
      <c r="S40" s="395"/>
      <c r="T40" s="199"/>
      <c r="U40" s="396" t="str">
        <f t="shared" si="0"/>
        <v/>
      </c>
      <c r="V40" s="396"/>
      <c r="W40" s="395"/>
      <c r="X40" s="395"/>
      <c r="Y40" s="395"/>
      <c r="Z40" s="395"/>
      <c r="AA40" s="395"/>
      <c r="AB40" s="395"/>
      <c r="AC40" s="395"/>
      <c r="AD40" s="395"/>
      <c r="AE40" s="395"/>
      <c r="AF40" s="395"/>
      <c r="AG40" s="395"/>
      <c r="AH40" s="395"/>
      <c r="AI40" s="395"/>
      <c r="AJ40" s="395"/>
      <c r="AK40" s="395"/>
      <c r="AL40" s="199"/>
      <c r="AM40" s="396" t="str">
        <f t="shared" si="1"/>
        <v/>
      </c>
      <c r="AN40" s="396"/>
      <c r="AO40" s="395"/>
      <c r="AP40" s="395"/>
      <c r="AQ40" s="395"/>
      <c r="AR40" s="395"/>
      <c r="AS40" s="395"/>
      <c r="AT40" s="395"/>
      <c r="AU40" s="395"/>
      <c r="AV40" s="395"/>
      <c r="AW40" s="395"/>
      <c r="AX40" s="395"/>
      <c r="AY40" s="395"/>
      <c r="AZ40" s="395"/>
      <c r="BA40" s="395"/>
      <c r="BB40" s="395"/>
      <c r="BC40" s="395"/>
      <c r="BD40" s="199"/>
      <c r="BE40" s="396" t="str">
        <f t="shared" si="2"/>
        <v/>
      </c>
      <c r="BF40" s="396"/>
      <c r="BG40" s="395"/>
      <c r="BH40" s="395"/>
      <c r="BI40" s="395"/>
      <c r="BJ40" s="395"/>
      <c r="BK40" s="395"/>
      <c r="BL40" s="395"/>
      <c r="BM40" s="395"/>
      <c r="BN40" s="395"/>
      <c r="BO40" s="395"/>
      <c r="BP40" s="395"/>
      <c r="BQ40" s="395"/>
      <c r="BR40" s="395"/>
      <c r="BS40" s="395"/>
      <c r="BT40" s="395"/>
      <c r="BU40" s="395"/>
      <c r="BV40" s="199"/>
      <c r="BW40" s="396" t="str">
        <f t="shared" si="3"/>
        <v/>
      </c>
      <c r="BX40" s="396"/>
      <c r="BY40" s="395" t="str">
        <f>IF('各会計、関係団体の財政状況及び健全化判断比率'!B77="","",'各会計、関係団体の財政状況及び健全化判断比率'!B77)</f>
        <v/>
      </c>
      <c r="BZ40" s="395"/>
      <c r="CA40" s="395"/>
      <c r="CB40" s="395"/>
      <c r="CC40" s="395"/>
      <c r="CD40" s="395"/>
      <c r="CE40" s="395"/>
      <c r="CF40" s="395"/>
      <c r="CG40" s="395"/>
      <c r="CH40" s="395"/>
      <c r="CI40" s="395"/>
      <c r="CJ40" s="395"/>
      <c r="CK40" s="395"/>
      <c r="CL40" s="395"/>
      <c r="CM40" s="395"/>
      <c r="CN40" s="199"/>
      <c r="CO40" s="396">
        <f t="shared" si="4"/>
        <v>31</v>
      </c>
      <c r="CP40" s="396"/>
      <c r="CQ40" s="395" t="str">
        <f>IF('各会計、関係団体の財政状況及び健全化判断比率'!BS16="","",'各会計、関係団体の財政状況及び健全化判断比率'!BS16)</f>
        <v>ひたちなかテクノセンター</v>
      </c>
      <c r="CR40" s="395"/>
      <c r="CS40" s="395"/>
      <c r="CT40" s="395"/>
      <c r="CU40" s="395"/>
      <c r="CV40" s="395"/>
      <c r="CW40" s="395"/>
      <c r="CX40" s="395"/>
      <c r="CY40" s="395"/>
      <c r="CZ40" s="395"/>
      <c r="DA40" s="395"/>
      <c r="DB40" s="395"/>
      <c r="DC40" s="395"/>
      <c r="DD40" s="395"/>
      <c r="DE40" s="395"/>
      <c r="DF40" s="191"/>
      <c r="DG40" s="397" t="str">
        <f>IF('各会計、関係団体の財政状況及び健全化判断比率'!BR16="","",'各会計、関係団体の財政状況及び健全化判断比率'!BR16)</f>
        <v/>
      </c>
      <c r="DH40" s="397"/>
      <c r="DI40" s="202"/>
      <c r="DJ40" s="157"/>
      <c r="DK40" s="157"/>
      <c r="DL40" s="157"/>
      <c r="DM40" s="157"/>
      <c r="DN40" s="157"/>
      <c r="DO40" s="157"/>
    </row>
    <row r="41" spans="1:119" ht="13.5" customHeight="1" thickBot="1" x14ac:dyDescent="0.25">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x14ac:dyDescent="0.2">
      <c r="A43" s="157"/>
      <c r="B43" s="157" t="s">
        <v>175</v>
      </c>
      <c r="C43" s="157"/>
      <c r="D43" s="157"/>
      <c r="E43" s="157" t="s">
        <v>176</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x14ac:dyDescent="0.2">
      <c r="A44" s="157"/>
      <c r="B44" s="157"/>
      <c r="C44" s="157"/>
      <c r="D44" s="157"/>
      <c r="E44" s="157" t="s">
        <v>177</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x14ac:dyDescent="0.2">
      <c r="A45" s="157"/>
      <c r="B45" s="157"/>
      <c r="C45" s="157"/>
      <c r="D45" s="157"/>
      <c r="E45" s="157" t="s">
        <v>178</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x14ac:dyDescent="0.2">
      <c r="A46" s="157"/>
      <c r="B46" s="157"/>
      <c r="C46" s="157"/>
      <c r="D46" s="157"/>
      <c r="E46" s="157" t="s">
        <v>179</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x14ac:dyDescent="0.2">
      <c r="E47" s="159" t="s">
        <v>180</v>
      </c>
    </row>
    <row r="48" spans="1:119" x14ac:dyDescent="0.2">
      <c r="E48" s="159" t="s">
        <v>181</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algorithmName="SHA-512" hashValue="RtTcSKgj+KVyObgTtBLj6BkCOeD5HPq9Tl6MoKdN8Y3wcV0TT8PQhx4QidHnRb3tVL+5C+D04wtSlBtD9+3sGw==" saltValue="vifd3cYHVh2Nb9d2q9MEM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zoomScaleNormal="100" workbookViewId="0"/>
  </sheetViews>
  <sheetFormatPr defaultColWidth="0" defaultRowHeight="0" customHeight="1" zeroHeight="1" x14ac:dyDescent="0.2"/>
  <cols>
    <col min="1" max="138" width="1.6328125" style="208" customWidth="1"/>
    <col min="139" max="16384" width="0" style="208" hidden="1"/>
  </cols>
  <sheetData>
    <row r="1" spans="2:138"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697" t="s">
        <v>182</v>
      </c>
      <c r="DD1" s="698"/>
      <c r="DE1" s="698"/>
      <c r="DF1" s="698"/>
      <c r="DG1" s="698"/>
      <c r="DH1" s="698"/>
      <c r="DI1" s="699"/>
      <c r="DK1" s="697" t="s">
        <v>183</v>
      </c>
      <c r="DL1" s="698"/>
      <c r="DM1" s="698"/>
      <c r="DN1" s="698"/>
      <c r="DO1" s="698"/>
      <c r="DP1" s="698"/>
      <c r="DQ1" s="698"/>
      <c r="DR1" s="698"/>
      <c r="DS1" s="698"/>
      <c r="DT1" s="698"/>
      <c r="DU1" s="698"/>
      <c r="DV1" s="698"/>
      <c r="DW1" s="698"/>
      <c r="DX1" s="699"/>
      <c r="DY1" s="207"/>
      <c r="DZ1" s="207"/>
      <c r="EA1" s="207"/>
      <c r="EB1" s="207"/>
      <c r="EC1" s="207"/>
      <c r="ED1" s="207"/>
      <c r="EE1" s="207"/>
      <c r="EF1" s="207"/>
      <c r="EG1" s="207"/>
      <c r="EH1" s="207"/>
    </row>
    <row r="2" spans="2:138" ht="22.5" customHeight="1" x14ac:dyDescent="0.2">
      <c r="B2" s="209" t="s">
        <v>184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x14ac:dyDescent="0.2">
      <c r="B3" s="667" t="s">
        <v>185</v>
      </c>
      <c r="C3" s="668"/>
      <c r="D3" s="668"/>
      <c r="E3" s="668"/>
      <c r="F3" s="668"/>
      <c r="G3" s="668"/>
      <c r="H3" s="668"/>
      <c r="I3" s="668"/>
      <c r="J3" s="668"/>
      <c r="K3" s="668"/>
      <c r="L3" s="668"/>
      <c r="M3" s="668"/>
      <c r="N3" s="668"/>
      <c r="O3" s="668"/>
      <c r="P3" s="668"/>
      <c r="Q3" s="668"/>
      <c r="R3" s="668"/>
      <c r="S3" s="668"/>
      <c r="T3" s="668"/>
      <c r="U3" s="668"/>
      <c r="V3" s="668"/>
      <c r="W3" s="668"/>
      <c r="X3" s="668"/>
      <c r="Y3" s="668"/>
      <c r="Z3" s="668"/>
      <c r="AA3" s="668"/>
      <c r="AB3" s="668"/>
      <c r="AC3" s="668"/>
      <c r="AD3" s="668"/>
      <c r="AE3" s="668"/>
      <c r="AF3" s="668"/>
      <c r="AG3" s="668"/>
      <c r="AH3" s="668"/>
      <c r="AI3" s="668"/>
      <c r="AJ3" s="668"/>
      <c r="AK3" s="668"/>
      <c r="AL3" s="668"/>
      <c r="AM3" s="668"/>
      <c r="AN3" s="668"/>
      <c r="AO3" s="668"/>
      <c r="AP3" s="667" t="s">
        <v>186</v>
      </c>
      <c r="AQ3" s="668"/>
      <c r="AR3" s="668"/>
      <c r="AS3" s="668"/>
      <c r="AT3" s="668"/>
      <c r="AU3" s="668"/>
      <c r="AV3" s="668"/>
      <c r="AW3" s="668"/>
      <c r="AX3" s="668"/>
      <c r="AY3" s="668"/>
      <c r="AZ3" s="668"/>
      <c r="BA3" s="668"/>
      <c r="BB3" s="668"/>
      <c r="BC3" s="668"/>
      <c r="BD3" s="668"/>
      <c r="BE3" s="668"/>
      <c r="BF3" s="668"/>
      <c r="BG3" s="668"/>
      <c r="BH3" s="668"/>
      <c r="BI3" s="668"/>
      <c r="BJ3" s="668"/>
      <c r="BK3" s="668"/>
      <c r="BL3" s="668"/>
      <c r="BM3" s="668"/>
      <c r="BN3" s="668"/>
      <c r="BO3" s="668"/>
      <c r="BP3" s="668"/>
      <c r="BQ3" s="668"/>
      <c r="BR3" s="668"/>
      <c r="BS3" s="668"/>
      <c r="BT3" s="668"/>
      <c r="BU3" s="668"/>
      <c r="BV3" s="668"/>
      <c r="BW3" s="669"/>
      <c r="BY3" s="667" t="s">
        <v>187</v>
      </c>
      <c r="BZ3" s="668"/>
      <c r="CA3" s="668"/>
      <c r="CB3" s="668"/>
      <c r="CC3" s="668"/>
      <c r="CD3" s="668"/>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9"/>
    </row>
    <row r="4" spans="2:138" ht="11.25" customHeight="1" x14ac:dyDescent="0.2">
      <c r="B4" s="667" t="s">
        <v>1</v>
      </c>
      <c r="C4" s="668"/>
      <c r="D4" s="668"/>
      <c r="E4" s="668"/>
      <c r="F4" s="668"/>
      <c r="G4" s="668"/>
      <c r="H4" s="668"/>
      <c r="I4" s="668"/>
      <c r="J4" s="668"/>
      <c r="K4" s="668"/>
      <c r="L4" s="668"/>
      <c r="M4" s="668"/>
      <c r="N4" s="668"/>
      <c r="O4" s="668"/>
      <c r="P4" s="668"/>
      <c r="Q4" s="669"/>
      <c r="R4" s="667" t="s">
        <v>188</v>
      </c>
      <c r="S4" s="668"/>
      <c r="T4" s="668"/>
      <c r="U4" s="668"/>
      <c r="V4" s="668"/>
      <c r="W4" s="668"/>
      <c r="X4" s="668"/>
      <c r="Y4" s="669"/>
      <c r="Z4" s="667" t="s">
        <v>189</v>
      </c>
      <c r="AA4" s="668"/>
      <c r="AB4" s="668"/>
      <c r="AC4" s="669"/>
      <c r="AD4" s="667" t="s">
        <v>190</v>
      </c>
      <c r="AE4" s="668"/>
      <c r="AF4" s="668"/>
      <c r="AG4" s="668"/>
      <c r="AH4" s="668"/>
      <c r="AI4" s="668"/>
      <c r="AJ4" s="668"/>
      <c r="AK4" s="669"/>
      <c r="AL4" s="667" t="s">
        <v>189</v>
      </c>
      <c r="AM4" s="668"/>
      <c r="AN4" s="668"/>
      <c r="AO4" s="669"/>
      <c r="AP4" s="700" t="s">
        <v>191</v>
      </c>
      <c r="AQ4" s="700"/>
      <c r="AR4" s="700"/>
      <c r="AS4" s="700"/>
      <c r="AT4" s="700"/>
      <c r="AU4" s="700"/>
      <c r="AV4" s="700"/>
      <c r="AW4" s="700"/>
      <c r="AX4" s="700"/>
      <c r="AY4" s="700"/>
      <c r="AZ4" s="700"/>
      <c r="BA4" s="700"/>
      <c r="BB4" s="700"/>
      <c r="BC4" s="700"/>
      <c r="BD4" s="700" t="s">
        <v>192</v>
      </c>
      <c r="BE4" s="700"/>
      <c r="BF4" s="700"/>
      <c r="BG4" s="700"/>
      <c r="BH4" s="700"/>
      <c r="BI4" s="700"/>
      <c r="BJ4" s="700"/>
      <c r="BK4" s="700"/>
      <c r="BL4" s="700" t="s">
        <v>189</v>
      </c>
      <c r="BM4" s="700"/>
      <c r="BN4" s="700"/>
      <c r="BO4" s="700"/>
      <c r="BP4" s="700" t="s">
        <v>193</v>
      </c>
      <c r="BQ4" s="700"/>
      <c r="BR4" s="700"/>
      <c r="BS4" s="700"/>
      <c r="BT4" s="700"/>
      <c r="BU4" s="700"/>
      <c r="BV4" s="700"/>
      <c r="BW4" s="700"/>
      <c r="BY4" s="667" t="s">
        <v>194</v>
      </c>
      <c r="BZ4" s="668"/>
      <c r="CA4" s="668"/>
      <c r="CB4" s="668"/>
      <c r="CC4" s="668"/>
      <c r="CD4" s="668"/>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9"/>
    </row>
    <row r="5" spans="2:138" s="212" customFormat="1" ht="11.25" customHeight="1" x14ac:dyDescent="0.2">
      <c r="B5" s="664" t="s">
        <v>195</v>
      </c>
      <c r="C5" s="665"/>
      <c r="D5" s="665"/>
      <c r="E5" s="665"/>
      <c r="F5" s="665"/>
      <c r="G5" s="665"/>
      <c r="H5" s="665"/>
      <c r="I5" s="665"/>
      <c r="J5" s="665"/>
      <c r="K5" s="665"/>
      <c r="L5" s="665"/>
      <c r="M5" s="665"/>
      <c r="N5" s="665"/>
      <c r="O5" s="665"/>
      <c r="P5" s="665"/>
      <c r="Q5" s="666"/>
      <c r="R5" s="676">
        <v>421877570</v>
      </c>
      <c r="S5" s="677"/>
      <c r="T5" s="677"/>
      <c r="U5" s="677"/>
      <c r="V5" s="677"/>
      <c r="W5" s="677"/>
      <c r="X5" s="677"/>
      <c r="Y5" s="678"/>
      <c r="Z5" s="695">
        <v>39.700000000000003</v>
      </c>
      <c r="AA5" s="695"/>
      <c r="AB5" s="695"/>
      <c r="AC5" s="695"/>
      <c r="AD5" s="696">
        <v>360240586</v>
      </c>
      <c r="AE5" s="696"/>
      <c r="AF5" s="696"/>
      <c r="AG5" s="696"/>
      <c r="AH5" s="696"/>
      <c r="AI5" s="696"/>
      <c r="AJ5" s="696"/>
      <c r="AK5" s="696"/>
      <c r="AL5" s="679">
        <v>61.7</v>
      </c>
      <c r="AM5" s="680"/>
      <c r="AN5" s="680"/>
      <c r="AO5" s="683"/>
      <c r="AP5" s="664" t="s">
        <v>196</v>
      </c>
      <c r="AQ5" s="665"/>
      <c r="AR5" s="665"/>
      <c r="AS5" s="665"/>
      <c r="AT5" s="665"/>
      <c r="AU5" s="665"/>
      <c r="AV5" s="665"/>
      <c r="AW5" s="665"/>
      <c r="AX5" s="665"/>
      <c r="AY5" s="665"/>
      <c r="AZ5" s="665"/>
      <c r="BA5" s="665"/>
      <c r="BB5" s="665"/>
      <c r="BC5" s="666"/>
      <c r="BD5" s="595">
        <v>421834949</v>
      </c>
      <c r="BE5" s="596"/>
      <c r="BF5" s="596"/>
      <c r="BG5" s="596"/>
      <c r="BH5" s="596"/>
      <c r="BI5" s="596"/>
      <c r="BJ5" s="596"/>
      <c r="BK5" s="597"/>
      <c r="BL5" s="684">
        <v>100</v>
      </c>
      <c r="BM5" s="684"/>
      <c r="BN5" s="684"/>
      <c r="BO5" s="684"/>
      <c r="BP5" s="685">
        <v>3809015</v>
      </c>
      <c r="BQ5" s="685"/>
      <c r="BR5" s="685"/>
      <c r="BS5" s="685"/>
      <c r="BT5" s="685"/>
      <c r="BU5" s="685"/>
      <c r="BV5" s="685"/>
      <c r="BW5" s="688"/>
      <c r="BY5" s="667" t="s">
        <v>191</v>
      </c>
      <c r="BZ5" s="668"/>
      <c r="CA5" s="668"/>
      <c r="CB5" s="668"/>
      <c r="CC5" s="668"/>
      <c r="CD5" s="668"/>
      <c r="CE5" s="668"/>
      <c r="CF5" s="668"/>
      <c r="CG5" s="668"/>
      <c r="CH5" s="668"/>
      <c r="CI5" s="668"/>
      <c r="CJ5" s="668"/>
      <c r="CK5" s="668"/>
      <c r="CL5" s="669"/>
      <c r="CM5" s="667" t="s">
        <v>197</v>
      </c>
      <c r="CN5" s="668"/>
      <c r="CO5" s="668"/>
      <c r="CP5" s="668"/>
      <c r="CQ5" s="668"/>
      <c r="CR5" s="668"/>
      <c r="CS5" s="668"/>
      <c r="CT5" s="669"/>
      <c r="CU5" s="667" t="s">
        <v>189</v>
      </c>
      <c r="CV5" s="668"/>
      <c r="CW5" s="668"/>
      <c r="CX5" s="669"/>
      <c r="CY5" s="667" t="s">
        <v>198</v>
      </c>
      <c r="CZ5" s="668"/>
      <c r="DA5" s="668"/>
      <c r="DB5" s="668"/>
      <c r="DC5" s="668"/>
      <c r="DD5" s="668"/>
      <c r="DE5" s="668"/>
      <c r="DF5" s="668"/>
      <c r="DG5" s="668"/>
      <c r="DH5" s="668"/>
      <c r="DI5" s="668"/>
      <c r="DJ5" s="668"/>
      <c r="DK5" s="669"/>
      <c r="DL5" s="667" t="s">
        <v>199</v>
      </c>
      <c r="DM5" s="668"/>
      <c r="DN5" s="668"/>
      <c r="DO5" s="668"/>
      <c r="DP5" s="668"/>
      <c r="DQ5" s="668"/>
      <c r="DR5" s="668"/>
      <c r="DS5" s="668"/>
      <c r="DT5" s="668"/>
      <c r="DU5" s="668"/>
      <c r="DV5" s="668"/>
      <c r="DW5" s="668"/>
      <c r="DX5" s="669"/>
    </row>
    <row r="6" spans="2:138" ht="11.25" customHeight="1" x14ac:dyDescent="0.2">
      <c r="B6" s="592" t="s">
        <v>200</v>
      </c>
      <c r="C6" s="593"/>
      <c r="D6" s="593"/>
      <c r="E6" s="593"/>
      <c r="F6" s="593"/>
      <c r="G6" s="593"/>
      <c r="H6" s="593"/>
      <c r="I6" s="593"/>
      <c r="J6" s="593"/>
      <c r="K6" s="593"/>
      <c r="L6" s="593"/>
      <c r="M6" s="593"/>
      <c r="N6" s="593"/>
      <c r="O6" s="593"/>
      <c r="P6" s="593"/>
      <c r="Q6" s="594"/>
      <c r="R6" s="595">
        <v>50363989</v>
      </c>
      <c r="S6" s="596"/>
      <c r="T6" s="596"/>
      <c r="U6" s="596"/>
      <c r="V6" s="596"/>
      <c r="W6" s="596"/>
      <c r="X6" s="596"/>
      <c r="Y6" s="597"/>
      <c r="Z6" s="684">
        <v>4.7</v>
      </c>
      <c r="AA6" s="684"/>
      <c r="AB6" s="684"/>
      <c r="AC6" s="684"/>
      <c r="AD6" s="685">
        <v>50363989</v>
      </c>
      <c r="AE6" s="685"/>
      <c r="AF6" s="685"/>
      <c r="AG6" s="685"/>
      <c r="AH6" s="685"/>
      <c r="AI6" s="685"/>
      <c r="AJ6" s="685"/>
      <c r="AK6" s="685"/>
      <c r="AL6" s="598">
        <v>8.6</v>
      </c>
      <c r="AM6" s="686"/>
      <c r="AN6" s="686"/>
      <c r="AO6" s="687"/>
      <c r="AP6" s="592" t="s">
        <v>201</v>
      </c>
      <c r="AQ6" s="593"/>
      <c r="AR6" s="593"/>
      <c r="AS6" s="593"/>
      <c r="AT6" s="593"/>
      <c r="AU6" s="593"/>
      <c r="AV6" s="593"/>
      <c r="AW6" s="593"/>
      <c r="AX6" s="593"/>
      <c r="AY6" s="593"/>
      <c r="AZ6" s="593"/>
      <c r="BA6" s="593"/>
      <c r="BB6" s="593"/>
      <c r="BC6" s="594"/>
      <c r="BD6" s="595">
        <v>420604335</v>
      </c>
      <c r="BE6" s="596"/>
      <c r="BF6" s="596"/>
      <c r="BG6" s="596"/>
      <c r="BH6" s="596"/>
      <c r="BI6" s="596"/>
      <c r="BJ6" s="596"/>
      <c r="BK6" s="597"/>
      <c r="BL6" s="684">
        <v>99.7</v>
      </c>
      <c r="BM6" s="684"/>
      <c r="BN6" s="684"/>
      <c r="BO6" s="684"/>
      <c r="BP6" s="685">
        <v>3809015</v>
      </c>
      <c r="BQ6" s="685"/>
      <c r="BR6" s="685"/>
      <c r="BS6" s="685"/>
      <c r="BT6" s="685"/>
      <c r="BU6" s="685"/>
      <c r="BV6" s="685"/>
      <c r="BW6" s="688"/>
      <c r="BY6" s="664" t="s">
        <v>202</v>
      </c>
      <c r="BZ6" s="665"/>
      <c r="CA6" s="665"/>
      <c r="CB6" s="665"/>
      <c r="CC6" s="665"/>
      <c r="CD6" s="665"/>
      <c r="CE6" s="665"/>
      <c r="CF6" s="665"/>
      <c r="CG6" s="665"/>
      <c r="CH6" s="665"/>
      <c r="CI6" s="665"/>
      <c r="CJ6" s="665"/>
      <c r="CK6" s="665"/>
      <c r="CL6" s="666"/>
      <c r="CM6" s="595">
        <v>1748209</v>
      </c>
      <c r="CN6" s="596"/>
      <c r="CO6" s="596"/>
      <c r="CP6" s="596"/>
      <c r="CQ6" s="596"/>
      <c r="CR6" s="596"/>
      <c r="CS6" s="596"/>
      <c r="CT6" s="597"/>
      <c r="CU6" s="684">
        <v>0.2</v>
      </c>
      <c r="CV6" s="684"/>
      <c r="CW6" s="684"/>
      <c r="CX6" s="684"/>
      <c r="CY6" s="601">
        <v>126429</v>
      </c>
      <c r="CZ6" s="596"/>
      <c r="DA6" s="596"/>
      <c r="DB6" s="596"/>
      <c r="DC6" s="596"/>
      <c r="DD6" s="596"/>
      <c r="DE6" s="596"/>
      <c r="DF6" s="596"/>
      <c r="DG6" s="596"/>
      <c r="DH6" s="596"/>
      <c r="DI6" s="596"/>
      <c r="DJ6" s="596"/>
      <c r="DK6" s="597"/>
      <c r="DL6" s="601">
        <v>1748161</v>
      </c>
      <c r="DM6" s="596"/>
      <c r="DN6" s="596"/>
      <c r="DO6" s="596"/>
      <c r="DP6" s="596"/>
      <c r="DQ6" s="596"/>
      <c r="DR6" s="596"/>
      <c r="DS6" s="596"/>
      <c r="DT6" s="596"/>
      <c r="DU6" s="596"/>
      <c r="DV6" s="596"/>
      <c r="DW6" s="596"/>
      <c r="DX6" s="690"/>
    </row>
    <row r="7" spans="2:138" ht="11.25" customHeight="1" x14ac:dyDescent="0.2">
      <c r="B7" s="592" t="s">
        <v>203</v>
      </c>
      <c r="C7" s="593"/>
      <c r="D7" s="593"/>
      <c r="E7" s="593"/>
      <c r="F7" s="593"/>
      <c r="G7" s="593"/>
      <c r="H7" s="593"/>
      <c r="I7" s="593"/>
      <c r="J7" s="593"/>
      <c r="K7" s="593"/>
      <c r="L7" s="593"/>
      <c r="M7" s="593"/>
      <c r="N7" s="593"/>
      <c r="O7" s="593"/>
      <c r="P7" s="593"/>
      <c r="Q7" s="594"/>
      <c r="R7" s="595">
        <v>3931201</v>
      </c>
      <c r="S7" s="596"/>
      <c r="T7" s="596"/>
      <c r="U7" s="596"/>
      <c r="V7" s="596"/>
      <c r="W7" s="596"/>
      <c r="X7" s="596"/>
      <c r="Y7" s="597"/>
      <c r="Z7" s="684">
        <v>0.4</v>
      </c>
      <c r="AA7" s="684"/>
      <c r="AB7" s="684"/>
      <c r="AC7" s="684"/>
      <c r="AD7" s="685">
        <v>3931201</v>
      </c>
      <c r="AE7" s="685"/>
      <c r="AF7" s="685"/>
      <c r="AG7" s="685"/>
      <c r="AH7" s="685"/>
      <c r="AI7" s="685"/>
      <c r="AJ7" s="685"/>
      <c r="AK7" s="685"/>
      <c r="AL7" s="598">
        <v>0.7</v>
      </c>
      <c r="AM7" s="686"/>
      <c r="AN7" s="686"/>
      <c r="AO7" s="687"/>
      <c r="AP7" s="592" t="s">
        <v>204</v>
      </c>
      <c r="AQ7" s="593"/>
      <c r="AR7" s="593"/>
      <c r="AS7" s="593"/>
      <c r="AT7" s="593"/>
      <c r="AU7" s="593"/>
      <c r="AV7" s="593"/>
      <c r="AW7" s="593"/>
      <c r="AX7" s="593"/>
      <c r="AY7" s="593"/>
      <c r="AZ7" s="593"/>
      <c r="BA7" s="593"/>
      <c r="BB7" s="593"/>
      <c r="BC7" s="594"/>
      <c r="BD7" s="595">
        <v>125909608</v>
      </c>
      <c r="BE7" s="596"/>
      <c r="BF7" s="596"/>
      <c r="BG7" s="596"/>
      <c r="BH7" s="596"/>
      <c r="BI7" s="596"/>
      <c r="BJ7" s="596"/>
      <c r="BK7" s="597"/>
      <c r="BL7" s="684">
        <v>29.8</v>
      </c>
      <c r="BM7" s="684"/>
      <c r="BN7" s="684"/>
      <c r="BO7" s="684"/>
      <c r="BP7" s="685">
        <v>3809015</v>
      </c>
      <c r="BQ7" s="685"/>
      <c r="BR7" s="685"/>
      <c r="BS7" s="685"/>
      <c r="BT7" s="685"/>
      <c r="BU7" s="685"/>
      <c r="BV7" s="685"/>
      <c r="BW7" s="688"/>
      <c r="BY7" s="592" t="s">
        <v>205</v>
      </c>
      <c r="BZ7" s="593"/>
      <c r="CA7" s="593"/>
      <c r="CB7" s="593"/>
      <c r="CC7" s="593"/>
      <c r="CD7" s="593"/>
      <c r="CE7" s="593"/>
      <c r="CF7" s="593"/>
      <c r="CG7" s="593"/>
      <c r="CH7" s="593"/>
      <c r="CI7" s="593"/>
      <c r="CJ7" s="593"/>
      <c r="CK7" s="593"/>
      <c r="CL7" s="594"/>
      <c r="CM7" s="595">
        <v>42144347</v>
      </c>
      <c r="CN7" s="596"/>
      <c r="CO7" s="596"/>
      <c r="CP7" s="596"/>
      <c r="CQ7" s="596"/>
      <c r="CR7" s="596"/>
      <c r="CS7" s="596"/>
      <c r="CT7" s="597"/>
      <c r="CU7" s="684">
        <v>4.0999999999999996</v>
      </c>
      <c r="CV7" s="684"/>
      <c r="CW7" s="684"/>
      <c r="CX7" s="684"/>
      <c r="CY7" s="601">
        <v>1731870</v>
      </c>
      <c r="CZ7" s="596"/>
      <c r="DA7" s="596"/>
      <c r="DB7" s="596"/>
      <c r="DC7" s="596"/>
      <c r="DD7" s="596"/>
      <c r="DE7" s="596"/>
      <c r="DF7" s="596"/>
      <c r="DG7" s="596"/>
      <c r="DH7" s="596"/>
      <c r="DI7" s="596"/>
      <c r="DJ7" s="596"/>
      <c r="DK7" s="597"/>
      <c r="DL7" s="601">
        <v>38414907</v>
      </c>
      <c r="DM7" s="596"/>
      <c r="DN7" s="596"/>
      <c r="DO7" s="596"/>
      <c r="DP7" s="596"/>
      <c r="DQ7" s="596"/>
      <c r="DR7" s="596"/>
      <c r="DS7" s="596"/>
      <c r="DT7" s="596"/>
      <c r="DU7" s="596"/>
      <c r="DV7" s="596"/>
      <c r="DW7" s="596"/>
      <c r="DX7" s="690"/>
    </row>
    <row r="8" spans="2:138" ht="11.25" customHeight="1" x14ac:dyDescent="0.2">
      <c r="B8" s="592" t="s">
        <v>206</v>
      </c>
      <c r="C8" s="593"/>
      <c r="D8" s="593"/>
      <c r="E8" s="593"/>
      <c r="F8" s="593"/>
      <c r="G8" s="593"/>
      <c r="H8" s="593"/>
      <c r="I8" s="593"/>
      <c r="J8" s="593"/>
      <c r="K8" s="593"/>
      <c r="L8" s="593"/>
      <c r="M8" s="593"/>
      <c r="N8" s="593"/>
      <c r="O8" s="593"/>
      <c r="P8" s="593"/>
      <c r="Q8" s="594"/>
      <c r="R8" s="595" t="s">
        <v>128</v>
      </c>
      <c r="S8" s="596"/>
      <c r="T8" s="596"/>
      <c r="U8" s="596"/>
      <c r="V8" s="596"/>
      <c r="W8" s="596"/>
      <c r="X8" s="596"/>
      <c r="Y8" s="597"/>
      <c r="Z8" s="684" t="s">
        <v>207</v>
      </c>
      <c r="AA8" s="684"/>
      <c r="AB8" s="684"/>
      <c r="AC8" s="684"/>
      <c r="AD8" s="685" t="s">
        <v>128</v>
      </c>
      <c r="AE8" s="685"/>
      <c r="AF8" s="685"/>
      <c r="AG8" s="685"/>
      <c r="AH8" s="685"/>
      <c r="AI8" s="685"/>
      <c r="AJ8" s="685"/>
      <c r="AK8" s="685"/>
      <c r="AL8" s="598" t="s">
        <v>128</v>
      </c>
      <c r="AM8" s="686"/>
      <c r="AN8" s="686"/>
      <c r="AO8" s="687"/>
      <c r="AP8" s="592" t="s">
        <v>208</v>
      </c>
      <c r="AQ8" s="593"/>
      <c r="AR8" s="593"/>
      <c r="AS8" s="593"/>
      <c r="AT8" s="593"/>
      <c r="AU8" s="593"/>
      <c r="AV8" s="593"/>
      <c r="AW8" s="593"/>
      <c r="AX8" s="593"/>
      <c r="AY8" s="593"/>
      <c r="AZ8" s="593"/>
      <c r="BA8" s="593"/>
      <c r="BB8" s="593"/>
      <c r="BC8" s="594"/>
      <c r="BD8" s="595">
        <v>3654248</v>
      </c>
      <c r="BE8" s="596"/>
      <c r="BF8" s="596"/>
      <c r="BG8" s="596"/>
      <c r="BH8" s="596"/>
      <c r="BI8" s="596"/>
      <c r="BJ8" s="596"/>
      <c r="BK8" s="597"/>
      <c r="BL8" s="684">
        <v>0.9</v>
      </c>
      <c r="BM8" s="684"/>
      <c r="BN8" s="684"/>
      <c r="BO8" s="684"/>
      <c r="BP8" s="685">
        <v>1460969</v>
      </c>
      <c r="BQ8" s="685"/>
      <c r="BR8" s="685"/>
      <c r="BS8" s="685"/>
      <c r="BT8" s="685"/>
      <c r="BU8" s="685"/>
      <c r="BV8" s="685"/>
      <c r="BW8" s="688"/>
      <c r="BY8" s="592" t="s">
        <v>209</v>
      </c>
      <c r="BZ8" s="593"/>
      <c r="CA8" s="593"/>
      <c r="CB8" s="593"/>
      <c r="CC8" s="593"/>
      <c r="CD8" s="593"/>
      <c r="CE8" s="593"/>
      <c r="CF8" s="593"/>
      <c r="CG8" s="593"/>
      <c r="CH8" s="593"/>
      <c r="CI8" s="593"/>
      <c r="CJ8" s="593"/>
      <c r="CK8" s="593"/>
      <c r="CL8" s="594"/>
      <c r="CM8" s="595">
        <v>169487460</v>
      </c>
      <c r="CN8" s="596"/>
      <c r="CO8" s="596"/>
      <c r="CP8" s="596"/>
      <c r="CQ8" s="596"/>
      <c r="CR8" s="596"/>
      <c r="CS8" s="596"/>
      <c r="CT8" s="597"/>
      <c r="CU8" s="684">
        <v>16.399999999999999</v>
      </c>
      <c r="CV8" s="684"/>
      <c r="CW8" s="684"/>
      <c r="CX8" s="684"/>
      <c r="CY8" s="601">
        <v>3143910</v>
      </c>
      <c r="CZ8" s="596"/>
      <c r="DA8" s="596"/>
      <c r="DB8" s="596"/>
      <c r="DC8" s="596"/>
      <c r="DD8" s="596"/>
      <c r="DE8" s="596"/>
      <c r="DF8" s="596"/>
      <c r="DG8" s="596"/>
      <c r="DH8" s="596"/>
      <c r="DI8" s="596"/>
      <c r="DJ8" s="596"/>
      <c r="DK8" s="597"/>
      <c r="DL8" s="601">
        <v>147633488</v>
      </c>
      <c r="DM8" s="596"/>
      <c r="DN8" s="596"/>
      <c r="DO8" s="596"/>
      <c r="DP8" s="596"/>
      <c r="DQ8" s="596"/>
      <c r="DR8" s="596"/>
      <c r="DS8" s="596"/>
      <c r="DT8" s="596"/>
      <c r="DU8" s="596"/>
      <c r="DV8" s="596"/>
      <c r="DW8" s="596"/>
      <c r="DX8" s="690"/>
    </row>
    <row r="9" spans="2:138" ht="11.25" customHeight="1" x14ac:dyDescent="0.2">
      <c r="B9" s="592" t="s">
        <v>210</v>
      </c>
      <c r="C9" s="593"/>
      <c r="D9" s="593"/>
      <c r="E9" s="593"/>
      <c r="F9" s="593"/>
      <c r="G9" s="593"/>
      <c r="H9" s="593"/>
      <c r="I9" s="593"/>
      <c r="J9" s="593"/>
      <c r="K9" s="593"/>
      <c r="L9" s="593"/>
      <c r="M9" s="593"/>
      <c r="N9" s="593"/>
      <c r="O9" s="593"/>
      <c r="P9" s="593"/>
      <c r="Q9" s="594"/>
      <c r="R9" s="595" t="s">
        <v>207</v>
      </c>
      <c r="S9" s="596"/>
      <c r="T9" s="596"/>
      <c r="U9" s="596"/>
      <c r="V9" s="596"/>
      <c r="W9" s="596"/>
      <c r="X9" s="596"/>
      <c r="Y9" s="597"/>
      <c r="Z9" s="684" t="s">
        <v>128</v>
      </c>
      <c r="AA9" s="684"/>
      <c r="AB9" s="684"/>
      <c r="AC9" s="684"/>
      <c r="AD9" s="685" t="s">
        <v>128</v>
      </c>
      <c r="AE9" s="685"/>
      <c r="AF9" s="685"/>
      <c r="AG9" s="685"/>
      <c r="AH9" s="685"/>
      <c r="AI9" s="685"/>
      <c r="AJ9" s="685"/>
      <c r="AK9" s="685"/>
      <c r="AL9" s="598" t="s">
        <v>128</v>
      </c>
      <c r="AM9" s="686"/>
      <c r="AN9" s="686"/>
      <c r="AO9" s="687"/>
      <c r="AP9" s="592" t="s">
        <v>211</v>
      </c>
      <c r="AQ9" s="593"/>
      <c r="AR9" s="593"/>
      <c r="AS9" s="593"/>
      <c r="AT9" s="593"/>
      <c r="AU9" s="593"/>
      <c r="AV9" s="593"/>
      <c r="AW9" s="593"/>
      <c r="AX9" s="593"/>
      <c r="AY9" s="593"/>
      <c r="AZ9" s="593"/>
      <c r="BA9" s="593"/>
      <c r="BB9" s="593"/>
      <c r="BC9" s="594"/>
      <c r="BD9" s="595">
        <v>102789213</v>
      </c>
      <c r="BE9" s="596"/>
      <c r="BF9" s="596"/>
      <c r="BG9" s="596"/>
      <c r="BH9" s="596"/>
      <c r="BI9" s="596"/>
      <c r="BJ9" s="596"/>
      <c r="BK9" s="597"/>
      <c r="BL9" s="684">
        <v>24.4</v>
      </c>
      <c r="BM9" s="684"/>
      <c r="BN9" s="684"/>
      <c r="BO9" s="684"/>
      <c r="BP9" s="685" t="s">
        <v>207</v>
      </c>
      <c r="BQ9" s="685"/>
      <c r="BR9" s="685"/>
      <c r="BS9" s="685"/>
      <c r="BT9" s="685"/>
      <c r="BU9" s="685"/>
      <c r="BV9" s="685"/>
      <c r="BW9" s="688"/>
      <c r="BY9" s="592" t="s">
        <v>212</v>
      </c>
      <c r="BZ9" s="593"/>
      <c r="CA9" s="593"/>
      <c r="CB9" s="593"/>
      <c r="CC9" s="593"/>
      <c r="CD9" s="593"/>
      <c r="CE9" s="593"/>
      <c r="CF9" s="593"/>
      <c r="CG9" s="593"/>
      <c r="CH9" s="593"/>
      <c r="CI9" s="593"/>
      <c r="CJ9" s="593"/>
      <c r="CK9" s="593"/>
      <c r="CL9" s="594"/>
      <c r="CM9" s="595">
        <v>30688157</v>
      </c>
      <c r="CN9" s="596"/>
      <c r="CO9" s="596"/>
      <c r="CP9" s="596"/>
      <c r="CQ9" s="596"/>
      <c r="CR9" s="596"/>
      <c r="CS9" s="596"/>
      <c r="CT9" s="597"/>
      <c r="CU9" s="684">
        <v>3</v>
      </c>
      <c r="CV9" s="684"/>
      <c r="CW9" s="684"/>
      <c r="CX9" s="684"/>
      <c r="CY9" s="601">
        <v>3018406</v>
      </c>
      <c r="CZ9" s="596"/>
      <c r="DA9" s="596"/>
      <c r="DB9" s="596"/>
      <c r="DC9" s="596"/>
      <c r="DD9" s="596"/>
      <c r="DE9" s="596"/>
      <c r="DF9" s="596"/>
      <c r="DG9" s="596"/>
      <c r="DH9" s="596"/>
      <c r="DI9" s="596"/>
      <c r="DJ9" s="596"/>
      <c r="DK9" s="597"/>
      <c r="DL9" s="601">
        <v>21296456</v>
      </c>
      <c r="DM9" s="596"/>
      <c r="DN9" s="596"/>
      <c r="DO9" s="596"/>
      <c r="DP9" s="596"/>
      <c r="DQ9" s="596"/>
      <c r="DR9" s="596"/>
      <c r="DS9" s="596"/>
      <c r="DT9" s="596"/>
      <c r="DU9" s="596"/>
      <c r="DV9" s="596"/>
      <c r="DW9" s="596"/>
      <c r="DX9" s="690"/>
    </row>
    <row r="10" spans="2:138" ht="11.25" customHeight="1" x14ac:dyDescent="0.2">
      <c r="B10" s="592" t="s">
        <v>213</v>
      </c>
      <c r="C10" s="593"/>
      <c r="D10" s="593"/>
      <c r="E10" s="593"/>
      <c r="F10" s="593"/>
      <c r="G10" s="593"/>
      <c r="H10" s="593"/>
      <c r="I10" s="593"/>
      <c r="J10" s="593"/>
      <c r="K10" s="593"/>
      <c r="L10" s="593"/>
      <c r="M10" s="593"/>
      <c r="N10" s="593"/>
      <c r="O10" s="593"/>
      <c r="P10" s="593"/>
      <c r="Q10" s="594"/>
      <c r="R10" s="595">
        <v>176790</v>
      </c>
      <c r="S10" s="596"/>
      <c r="T10" s="596"/>
      <c r="U10" s="596"/>
      <c r="V10" s="596"/>
      <c r="W10" s="596"/>
      <c r="X10" s="596"/>
      <c r="Y10" s="597"/>
      <c r="Z10" s="684">
        <v>0</v>
      </c>
      <c r="AA10" s="684"/>
      <c r="AB10" s="684"/>
      <c r="AC10" s="684"/>
      <c r="AD10" s="685">
        <v>176790</v>
      </c>
      <c r="AE10" s="685"/>
      <c r="AF10" s="685"/>
      <c r="AG10" s="685"/>
      <c r="AH10" s="685"/>
      <c r="AI10" s="685"/>
      <c r="AJ10" s="685"/>
      <c r="AK10" s="685"/>
      <c r="AL10" s="598">
        <v>0</v>
      </c>
      <c r="AM10" s="686"/>
      <c r="AN10" s="686"/>
      <c r="AO10" s="687"/>
      <c r="AP10" s="592" t="s">
        <v>214</v>
      </c>
      <c r="AQ10" s="593"/>
      <c r="AR10" s="593"/>
      <c r="AS10" s="593"/>
      <c r="AT10" s="593"/>
      <c r="AU10" s="593"/>
      <c r="AV10" s="593"/>
      <c r="AW10" s="593"/>
      <c r="AX10" s="593"/>
      <c r="AY10" s="593"/>
      <c r="AZ10" s="593"/>
      <c r="BA10" s="593"/>
      <c r="BB10" s="593"/>
      <c r="BC10" s="594"/>
      <c r="BD10" s="595">
        <v>3116334</v>
      </c>
      <c r="BE10" s="596"/>
      <c r="BF10" s="596"/>
      <c r="BG10" s="596"/>
      <c r="BH10" s="596"/>
      <c r="BI10" s="596"/>
      <c r="BJ10" s="596"/>
      <c r="BK10" s="597"/>
      <c r="BL10" s="684">
        <v>0.7</v>
      </c>
      <c r="BM10" s="684"/>
      <c r="BN10" s="684"/>
      <c r="BO10" s="684"/>
      <c r="BP10" s="685">
        <v>283367</v>
      </c>
      <c r="BQ10" s="685"/>
      <c r="BR10" s="685"/>
      <c r="BS10" s="685"/>
      <c r="BT10" s="685"/>
      <c r="BU10" s="685"/>
      <c r="BV10" s="685"/>
      <c r="BW10" s="688"/>
      <c r="BY10" s="592" t="s">
        <v>215</v>
      </c>
      <c r="BZ10" s="593"/>
      <c r="CA10" s="593"/>
      <c r="CB10" s="593"/>
      <c r="CC10" s="593"/>
      <c r="CD10" s="593"/>
      <c r="CE10" s="593"/>
      <c r="CF10" s="593"/>
      <c r="CG10" s="593"/>
      <c r="CH10" s="593"/>
      <c r="CI10" s="593"/>
      <c r="CJ10" s="593"/>
      <c r="CK10" s="593"/>
      <c r="CL10" s="594"/>
      <c r="CM10" s="595">
        <v>2896050</v>
      </c>
      <c r="CN10" s="596"/>
      <c r="CO10" s="596"/>
      <c r="CP10" s="596"/>
      <c r="CQ10" s="596"/>
      <c r="CR10" s="596"/>
      <c r="CS10" s="596"/>
      <c r="CT10" s="597"/>
      <c r="CU10" s="684">
        <v>0.3</v>
      </c>
      <c r="CV10" s="684"/>
      <c r="CW10" s="684"/>
      <c r="CX10" s="684"/>
      <c r="CY10" s="601">
        <v>208665</v>
      </c>
      <c r="CZ10" s="596"/>
      <c r="DA10" s="596"/>
      <c r="DB10" s="596"/>
      <c r="DC10" s="596"/>
      <c r="DD10" s="596"/>
      <c r="DE10" s="596"/>
      <c r="DF10" s="596"/>
      <c r="DG10" s="596"/>
      <c r="DH10" s="596"/>
      <c r="DI10" s="596"/>
      <c r="DJ10" s="596"/>
      <c r="DK10" s="597"/>
      <c r="DL10" s="601">
        <v>1608224</v>
      </c>
      <c r="DM10" s="596"/>
      <c r="DN10" s="596"/>
      <c r="DO10" s="596"/>
      <c r="DP10" s="596"/>
      <c r="DQ10" s="596"/>
      <c r="DR10" s="596"/>
      <c r="DS10" s="596"/>
      <c r="DT10" s="596"/>
      <c r="DU10" s="596"/>
      <c r="DV10" s="596"/>
      <c r="DW10" s="596"/>
      <c r="DX10" s="690"/>
    </row>
    <row r="11" spans="2:138" ht="11.25" customHeight="1" x14ac:dyDescent="0.2">
      <c r="B11" s="592" t="s">
        <v>216</v>
      </c>
      <c r="C11" s="593"/>
      <c r="D11" s="593"/>
      <c r="E11" s="593"/>
      <c r="F11" s="593"/>
      <c r="G11" s="593"/>
      <c r="H11" s="593"/>
      <c r="I11" s="593"/>
      <c r="J11" s="593"/>
      <c r="K11" s="593"/>
      <c r="L11" s="593"/>
      <c r="M11" s="593"/>
      <c r="N11" s="593"/>
      <c r="O11" s="593"/>
      <c r="P11" s="593"/>
      <c r="Q11" s="594"/>
      <c r="R11" s="595">
        <v>586</v>
      </c>
      <c r="S11" s="596"/>
      <c r="T11" s="596"/>
      <c r="U11" s="596"/>
      <c r="V11" s="596"/>
      <c r="W11" s="596"/>
      <c r="X11" s="596"/>
      <c r="Y11" s="597"/>
      <c r="Z11" s="684">
        <v>0</v>
      </c>
      <c r="AA11" s="684"/>
      <c r="AB11" s="684"/>
      <c r="AC11" s="684"/>
      <c r="AD11" s="685">
        <v>586</v>
      </c>
      <c r="AE11" s="685"/>
      <c r="AF11" s="685"/>
      <c r="AG11" s="685"/>
      <c r="AH11" s="685"/>
      <c r="AI11" s="685"/>
      <c r="AJ11" s="685"/>
      <c r="AK11" s="685"/>
      <c r="AL11" s="598">
        <v>0</v>
      </c>
      <c r="AM11" s="686"/>
      <c r="AN11" s="686"/>
      <c r="AO11" s="687"/>
      <c r="AP11" s="592" t="s">
        <v>217</v>
      </c>
      <c r="AQ11" s="593"/>
      <c r="AR11" s="593"/>
      <c r="AS11" s="593"/>
      <c r="AT11" s="593"/>
      <c r="AU11" s="593"/>
      <c r="AV11" s="593"/>
      <c r="AW11" s="593"/>
      <c r="AX11" s="593"/>
      <c r="AY11" s="593"/>
      <c r="AZ11" s="593"/>
      <c r="BA11" s="593"/>
      <c r="BB11" s="593"/>
      <c r="BC11" s="594"/>
      <c r="BD11" s="595">
        <v>10973178</v>
      </c>
      <c r="BE11" s="596"/>
      <c r="BF11" s="596"/>
      <c r="BG11" s="596"/>
      <c r="BH11" s="596"/>
      <c r="BI11" s="596"/>
      <c r="BJ11" s="596"/>
      <c r="BK11" s="597"/>
      <c r="BL11" s="684">
        <v>2.6</v>
      </c>
      <c r="BM11" s="684"/>
      <c r="BN11" s="684"/>
      <c r="BO11" s="684"/>
      <c r="BP11" s="685">
        <v>2064679</v>
      </c>
      <c r="BQ11" s="685"/>
      <c r="BR11" s="685"/>
      <c r="BS11" s="685"/>
      <c r="BT11" s="685"/>
      <c r="BU11" s="685"/>
      <c r="BV11" s="685"/>
      <c r="BW11" s="688"/>
      <c r="BY11" s="592" t="s">
        <v>218</v>
      </c>
      <c r="BZ11" s="593"/>
      <c r="CA11" s="593"/>
      <c r="CB11" s="593"/>
      <c r="CC11" s="593"/>
      <c r="CD11" s="593"/>
      <c r="CE11" s="593"/>
      <c r="CF11" s="593"/>
      <c r="CG11" s="593"/>
      <c r="CH11" s="593"/>
      <c r="CI11" s="593"/>
      <c r="CJ11" s="593"/>
      <c r="CK11" s="593"/>
      <c r="CL11" s="594"/>
      <c r="CM11" s="595">
        <v>41950192</v>
      </c>
      <c r="CN11" s="596"/>
      <c r="CO11" s="596"/>
      <c r="CP11" s="596"/>
      <c r="CQ11" s="596"/>
      <c r="CR11" s="596"/>
      <c r="CS11" s="596"/>
      <c r="CT11" s="597"/>
      <c r="CU11" s="684">
        <v>4.0999999999999996</v>
      </c>
      <c r="CV11" s="684"/>
      <c r="CW11" s="684"/>
      <c r="CX11" s="684"/>
      <c r="CY11" s="601">
        <v>20239752</v>
      </c>
      <c r="CZ11" s="596"/>
      <c r="DA11" s="596"/>
      <c r="DB11" s="596"/>
      <c r="DC11" s="596"/>
      <c r="DD11" s="596"/>
      <c r="DE11" s="596"/>
      <c r="DF11" s="596"/>
      <c r="DG11" s="596"/>
      <c r="DH11" s="596"/>
      <c r="DI11" s="596"/>
      <c r="DJ11" s="596"/>
      <c r="DK11" s="597"/>
      <c r="DL11" s="601">
        <v>18491793</v>
      </c>
      <c r="DM11" s="596"/>
      <c r="DN11" s="596"/>
      <c r="DO11" s="596"/>
      <c r="DP11" s="596"/>
      <c r="DQ11" s="596"/>
      <c r="DR11" s="596"/>
      <c r="DS11" s="596"/>
      <c r="DT11" s="596"/>
      <c r="DU11" s="596"/>
      <c r="DV11" s="596"/>
      <c r="DW11" s="596"/>
      <c r="DX11" s="690"/>
    </row>
    <row r="12" spans="2:138" ht="11.25" customHeight="1" x14ac:dyDescent="0.2">
      <c r="B12" s="592" t="s">
        <v>219</v>
      </c>
      <c r="C12" s="593"/>
      <c r="D12" s="593"/>
      <c r="E12" s="593"/>
      <c r="F12" s="593"/>
      <c r="G12" s="593"/>
      <c r="H12" s="593"/>
      <c r="I12" s="593"/>
      <c r="J12" s="593"/>
      <c r="K12" s="593"/>
      <c r="L12" s="593"/>
      <c r="M12" s="593"/>
      <c r="N12" s="593"/>
      <c r="O12" s="593"/>
      <c r="P12" s="593"/>
      <c r="Q12" s="594"/>
      <c r="R12" s="595">
        <v>46255412</v>
      </c>
      <c r="S12" s="596"/>
      <c r="T12" s="596"/>
      <c r="U12" s="596"/>
      <c r="V12" s="596"/>
      <c r="W12" s="596"/>
      <c r="X12" s="596"/>
      <c r="Y12" s="597"/>
      <c r="Z12" s="684">
        <v>4.4000000000000004</v>
      </c>
      <c r="AA12" s="684"/>
      <c r="AB12" s="684"/>
      <c r="AC12" s="684"/>
      <c r="AD12" s="685">
        <v>46255412</v>
      </c>
      <c r="AE12" s="685"/>
      <c r="AF12" s="685"/>
      <c r="AG12" s="685"/>
      <c r="AH12" s="685"/>
      <c r="AI12" s="685"/>
      <c r="AJ12" s="685"/>
      <c r="AK12" s="685"/>
      <c r="AL12" s="598">
        <v>7.9</v>
      </c>
      <c r="AM12" s="686"/>
      <c r="AN12" s="686"/>
      <c r="AO12" s="687"/>
      <c r="AP12" s="592" t="s">
        <v>220</v>
      </c>
      <c r="AQ12" s="593"/>
      <c r="AR12" s="593"/>
      <c r="AS12" s="593"/>
      <c r="AT12" s="593"/>
      <c r="AU12" s="593"/>
      <c r="AV12" s="593"/>
      <c r="AW12" s="593"/>
      <c r="AX12" s="593"/>
      <c r="AY12" s="593"/>
      <c r="AZ12" s="593"/>
      <c r="BA12" s="593"/>
      <c r="BB12" s="593"/>
      <c r="BC12" s="594"/>
      <c r="BD12" s="595">
        <v>995520</v>
      </c>
      <c r="BE12" s="596"/>
      <c r="BF12" s="596"/>
      <c r="BG12" s="596"/>
      <c r="BH12" s="596"/>
      <c r="BI12" s="596"/>
      <c r="BJ12" s="596"/>
      <c r="BK12" s="597"/>
      <c r="BL12" s="684">
        <v>0.2</v>
      </c>
      <c r="BM12" s="684"/>
      <c r="BN12" s="684"/>
      <c r="BO12" s="684"/>
      <c r="BP12" s="685" t="s">
        <v>207</v>
      </c>
      <c r="BQ12" s="685"/>
      <c r="BR12" s="685"/>
      <c r="BS12" s="685"/>
      <c r="BT12" s="685"/>
      <c r="BU12" s="685"/>
      <c r="BV12" s="685"/>
      <c r="BW12" s="688"/>
      <c r="BY12" s="592" t="s">
        <v>221</v>
      </c>
      <c r="BZ12" s="593"/>
      <c r="CA12" s="593"/>
      <c r="CB12" s="593"/>
      <c r="CC12" s="593"/>
      <c r="CD12" s="593"/>
      <c r="CE12" s="593"/>
      <c r="CF12" s="593"/>
      <c r="CG12" s="593"/>
      <c r="CH12" s="593"/>
      <c r="CI12" s="593"/>
      <c r="CJ12" s="593"/>
      <c r="CK12" s="593"/>
      <c r="CL12" s="594"/>
      <c r="CM12" s="595">
        <v>67085437</v>
      </c>
      <c r="CN12" s="596"/>
      <c r="CO12" s="596"/>
      <c r="CP12" s="596"/>
      <c r="CQ12" s="596"/>
      <c r="CR12" s="596"/>
      <c r="CS12" s="596"/>
      <c r="CT12" s="597"/>
      <c r="CU12" s="684">
        <v>6.5</v>
      </c>
      <c r="CV12" s="684"/>
      <c r="CW12" s="684"/>
      <c r="CX12" s="684"/>
      <c r="CY12" s="601">
        <v>407907</v>
      </c>
      <c r="CZ12" s="596"/>
      <c r="DA12" s="596"/>
      <c r="DB12" s="596"/>
      <c r="DC12" s="596"/>
      <c r="DD12" s="596"/>
      <c r="DE12" s="596"/>
      <c r="DF12" s="596"/>
      <c r="DG12" s="596"/>
      <c r="DH12" s="596"/>
      <c r="DI12" s="596"/>
      <c r="DJ12" s="596"/>
      <c r="DK12" s="597"/>
      <c r="DL12" s="601">
        <v>10170637</v>
      </c>
      <c r="DM12" s="596"/>
      <c r="DN12" s="596"/>
      <c r="DO12" s="596"/>
      <c r="DP12" s="596"/>
      <c r="DQ12" s="596"/>
      <c r="DR12" s="596"/>
      <c r="DS12" s="596"/>
      <c r="DT12" s="596"/>
      <c r="DU12" s="596"/>
      <c r="DV12" s="596"/>
      <c r="DW12" s="596"/>
      <c r="DX12" s="690"/>
    </row>
    <row r="13" spans="2:138" ht="11.25" customHeight="1" x14ac:dyDescent="0.2">
      <c r="B13" s="592" t="s">
        <v>222</v>
      </c>
      <c r="C13" s="593"/>
      <c r="D13" s="593"/>
      <c r="E13" s="593"/>
      <c r="F13" s="593"/>
      <c r="G13" s="593"/>
      <c r="H13" s="593"/>
      <c r="I13" s="593"/>
      <c r="J13" s="593"/>
      <c r="K13" s="593"/>
      <c r="L13" s="593"/>
      <c r="M13" s="593"/>
      <c r="N13" s="593"/>
      <c r="O13" s="593"/>
      <c r="P13" s="593"/>
      <c r="Q13" s="594"/>
      <c r="R13" s="595" t="s">
        <v>207</v>
      </c>
      <c r="S13" s="596"/>
      <c r="T13" s="596"/>
      <c r="U13" s="596"/>
      <c r="V13" s="596"/>
      <c r="W13" s="596"/>
      <c r="X13" s="596"/>
      <c r="Y13" s="597"/>
      <c r="Z13" s="684" t="s">
        <v>207</v>
      </c>
      <c r="AA13" s="684"/>
      <c r="AB13" s="684"/>
      <c r="AC13" s="684"/>
      <c r="AD13" s="685" t="s">
        <v>128</v>
      </c>
      <c r="AE13" s="685"/>
      <c r="AF13" s="685"/>
      <c r="AG13" s="685"/>
      <c r="AH13" s="685"/>
      <c r="AI13" s="685"/>
      <c r="AJ13" s="685"/>
      <c r="AK13" s="685"/>
      <c r="AL13" s="598" t="s">
        <v>207</v>
      </c>
      <c r="AM13" s="686"/>
      <c r="AN13" s="686"/>
      <c r="AO13" s="687"/>
      <c r="AP13" s="592" t="s">
        <v>223</v>
      </c>
      <c r="AQ13" s="593"/>
      <c r="AR13" s="593"/>
      <c r="AS13" s="593"/>
      <c r="AT13" s="593"/>
      <c r="AU13" s="593"/>
      <c r="AV13" s="593"/>
      <c r="AW13" s="593"/>
      <c r="AX13" s="593"/>
      <c r="AY13" s="593"/>
      <c r="AZ13" s="593"/>
      <c r="BA13" s="593"/>
      <c r="BB13" s="593"/>
      <c r="BC13" s="594"/>
      <c r="BD13" s="595">
        <v>2353051</v>
      </c>
      <c r="BE13" s="596"/>
      <c r="BF13" s="596"/>
      <c r="BG13" s="596"/>
      <c r="BH13" s="596"/>
      <c r="BI13" s="596"/>
      <c r="BJ13" s="596"/>
      <c r="BK13" s="597"/>
      <c r="BL13" s="684">
        <v>0.6</v>
      </c>
      <c r="BM13" s="684"/>
      <c r="BN13" s="684"/>
      <c r="BO13" s="684"/>
      <c r="BP13" s="685" t="s">
        <v>207</v>
      </c>
      <c r="BQ13" s="685"/>
      <c r="BR13" s="685"/>
      <c r="BS13" s="685"/>
      <c r="BT13" s="685"/>
      <c r="BU13" s="685"/>
      <c r="BV13" s="685"/>
      <c r="BW13" s="688"/>
      <c r="BY13" s="592" t="s">
        <v>224</v>
      </c>
      <c r="BZ13" s="593"/>
      <c r="CA13" s="593"/>
      <c r="CB13" s="593"/>
      <c r="CC13" s="593"/>
      <c r="CD13" s="593"/>
      <c r="CE13" s="593"/>
      <c r="CF13" s="593"/>
      <c r="CG13" s="593"/>
      <c r="CH13" s="593"/>
      <c r="CI13" s="593"/>
      <c r="CJ13" s="593"/>
      <c r="CK13" s="593"/>
      <c r="CL13" s="594"/>
      <c r="CM13" s="595">
        <v>131443863</v>
      </c>
      <c r="CN13" s="596"/>
      <c r="CO13" s="596"/>
      <c r="CP13" s="596"/>
      <c r="CQ13" s="596"/>
      <c r="CR13" s="596"/>
      <c r="CS13" s="596"/>
      <c r="CT13" s="597"/>
      <c r="CU13" s="684">
        <v>12.7</v>
      </c>
      <c r="CV13" s="684"/>
      <c r="CW13" s="684"/>
      <c r="CX13" s="684"/>
      <c r="CY13" s="601">
        <v>104930013</v>
      </c>
      <c r="CZ13" s="596"/>
      <c r="DA13" s="596"/>
      <c r="DB13" s="596"/>
      <c r="DC13" s="596"/>
      <c r="DD13" s="596"/>
      <c r="DE13" s="596"/>
      <c r="DF13" s="596"/>
      <c r="DG13" s="596"/>
      <c r="DH13" s="596"/>
      <c r="DI13" s="596"/>
      <c r="DJ13" s="596"/>
      <c r="DK13" s="597"/>
      <c r="DL13" s="601">
        <v>31396360</v>
      </c>
      <c r="DM13" s="596"/>
      <c r="DN13" s="596"/>
      <c r="DO13" s="596"/>
      <c r="DP13" s="596"/>
      <c r="DQ13" s="596"/>
      <c r="DR13" s="596"/>
      <c r="DS13" s="596"/>
      <c r="DT13" s="596"/>
      <c r="DU13" s="596"/>
      <c r="DV13" s="596"/>
      <c r="DW13" s="596"/>
      <c r="DX13" s="690"/>
    </row>
    <row r="14" spans="2:138" ht="11.25" customHeight="1" x14ac:dyDescent="0.2">
      <c r="B14" s="592" t="s">
        <v>225</v>
      </c>
      <c r="C14" s="593"/>
      <c r="D14" s="593"/>
      <c r="E14" s="593"/>
      <c r="F14" s="593"/>
      <c r="G14" s="593"/>
      <c r="H14" s="593"/>
      <c r="I14" s="593"/>
      <c r="J14" s="593"/>
      <c r="K14" s="593"/>
      <c r="L14" s="593"/>
      <c r="M14" s="593"/>
      <c r="N14" s="593"/>
      <c r="O14" s="593"/>
      <c r="P14" s="593"/>
      <c r="Q14" s="594"/>
      <c r="R14" s="595">
        <v>1405468</v>
      </c>
      <c r="S14" s="596"/>
      <c r="T14" s="596"/>
      <c r="U14" s="596"/>
      <c r="V14" s="596"/>
      <c r="W14" s="596"/>
      <c r="X14" s="596"/>
      <c r="Y14" s="597"/>
      <c r="Z14" s="684">
        <v>0.1</v>
      </c>
      <c r="AA14" s="684"/>
      <c r="AB14" s="684"/>
      <c r="AC14" s="684"/>
      <c r="AD14" s="685">
        <v>1405468</v>
      </c>
      <c r="AE14" s="685"/>
      <c r="AF14" s="685"/>
      <c r="AG14" s="685"/>
      <c r="AH14" s="685"/>
      <c r="AI14" s="685"/>
      <c r="AJ14" s="685"/>
      <c r="AK14" s="685"/>
      <c r="AL14" s="598">
        <v>0.2</v>
      </c>
      <c r="AM14" s="686"/>
      <c r="AN14" s="686"/>
      <c r="AO14" s="687"/>
      <c r="AP14" s="592" t="s">
        <v>226</v>
      </c>
      <c r="AQ14" s="593"/>
      <c r="AR14" s="593"/>
      <c r="AS14" s="593"/>
      <c r="AT14" s="593"/>
      <c r="AU14" s="593"/>
      <c r="AV14" s="593"/>
      <c r="AW14" s="593"/>
      <c r="AX14" s="593"/>
      <c r="AY14" s="593"/>
      <c r="AZ14" s="593"/>
      <c r="BA14" s="593"/>
      <c r="BB14" s="593"/>
      <c r="BC14" s="594"/>
      <c r="BD14" s="595">
        <v>2028064</v>
      </c>
      <c r="BE14" s="596"/>
      <c r="BF14" s="596"/>
      <c r="BG14" s="596"/>
      <c r="BH14" s="596"/>
      <c r="BI14" s="596"/>
      <c r="BJ14" s="596"/>
      <c r="BK14" s="597"/>
      <c r="BL14" s="684">
        <v>0.5</v>
      </c>
      <c r="BM14" s="684"/>
      <c r="BN14" s="684"/>
      <c r="BO14" s="684"/>
      <c r="BP14" s="685" t="s">
        <v>128</v>
      </c>
      <c r="BQ14" s="685"/>
      <c r="BR14" s="685"/>
      <c r="BS14" s="685"/>
      <c r="BT14" s="685"/>
      <c r="BU14" s="685"/>
      <c r="BV14" s="685"/>
      <c r="BW14" s="688"/>
      <c r="BY14" s="592" t="s">
        <v>227</v>
      </c>
      <c r="BZ14" s="593"/>
      <c r="CA14" s="593"/>
      <c r="CB14" s="593"/>
      <c r="CC14" s="593"/>
      <c r="CD14" s="593"/>
      <c r="CE14" s="593"/>
      <c r="CF14" s="593"/>
      <c r="CG14" s="593"/>
      <c r="CH14" s="593"/>
      <c r="CI14" s="593"/>
      <c r="CJ14" s="593"/>
      <c r="CK14" s="593"/>
      <c r="CL14" s="594"/>
      <c r="CM14" s="595">
        <v>60526388</v>
      </c>
      <c r="CN14" s="596"/>
      <c r="CO14" s="596"/>
      <c r="CP14" s="596"/>
      <c r="CQ14" s="596"/>
      <c r="CR14" s="596"/>
      <c r="CS14" s="596"/>
      <c r="CT14" s="597"/>
      <c r="CU14" s="684">
        <v>5.8</v>
      </c>
      <c r="CV14" s="684"/>
      <c r="CW14" s="684"/>
      <c r="CX14" s="684"/>
      <c r="CY14" s="601">
        <v>4747308</v>
      </c>
      <c r="CZ14" s="596"/>
      <c r="DA14" s="596"/>
      <c r="DB14" s="596"/>
      <c r="DC14" s="596"/>
      <c r="DD14" s="596"/>
      <c r="DE14" s="596"/>
      <c r="DF14" s="596"/>
      <c r="DG14" s="596"/>
      <c r="DH14" s="596"/>
      <c r="DI14" s="596"/>
      <c r="DJ14" s="596"/>
      <c r="DK14" s="597"/>
      <c r="DL14" s="601">
        <v>52832339</v>
      </c>
      <c r="DM14" s="596"/>
      <c r="DN14" s="596"/>
      <c r="DO14" s="596"/>
      <c r="DP14" s="596"/>
      <c r="DQ14" s="596"/>
      <c r="DR14" s="596"/>
      <c r="DS14" s="596"/>
      <c r="DT14" s="596"/>
      <c r="DU14" s="596"/>
      <c r="DV14" s="596"/>
      <c r="DW14" s="596"/>
      <c r="DX14" s="690"/>
    </row>
    <row r="15" spans="2:138" ht="11.25" customHeight="1" x14ac:dyDescent="0.2">
      <c r="B15" s="592" t="s">
        <v>228</v>
      </c>
      <c r="C15" s="593"/>
      <c r="D15" s="593"/>
      <c r="E15" s="593"/>
      <c r="F15" s="593"/>
      <c r="G15" s="593"/>
      <c r="H15" s="593"/>
      <c r="I15" s="593"/>
      <c r="J15" s="593"/>
      <c r="K15" s="593"/>
      <c r="L15" s="593"/>
      <c r="M15" s="593"/>
      <c r="N15" s="593"/>
      <c r="O15" s="593"/>
      <c r="P15" s="593"/>
      <c r="Q15" s="594"/>
      <c r="R15" s="595">
        <v>186696078</v>
      </c>
      <c r="S15" s="596"/>
      <c r="T15" s="596"/>
      <c r="U15" s="596"/>
      <c r="V15" s="596"/>
      <c r="W15" s="596"/>
      <c r="X15" s="596"/>
      <c r="Y15" s="597"/>
      <c r="Z15" s="684">
        <v>17.600000000000001</v>
      </c>
      <c r="AA15" s="684"/>
      <c r="AB15" s="684"/>
      <c r="AC15" s="684"/>
      <c r="AD15" s="685">
        <v>168749555</v>
      </c>
      <c r="AE15" s="685"/>
      <c r="AF15" s="685"/>
      <c r="AG15" s="685"/>
      <c r="AH15" s="685"/>
      <c r="AI15" s="685"/>
      <c r="AJ15" s="685"/>
      <c r="AK15" s="685"/>
      <c r="AL15" s="598">
        <v>28.9</v>
      </c>
      <c r="AM15" s="686"/>
      <c r="AN15" s="686"/>
      <c r="AO15" s="687"/>
      <c r="AP15" s="592" t="s">
        <v>229</v>
      </c>
      <c r="AQ15" s="593"/>
      <c r="AR15" s="593"/>
      <c r="AS15" s="593"/>
      <c r="AT15" s="593"/>
      <c r="AU15" s="593"/>
      <c r="AV15" s="593"/>
      <c r="AW15" s="593"/>
      <c r="AX15" s="593"/>
      <c r="AY15" s="593"/>
      <c r="AZ15" s="593"/>
      <c r="BA15" s="593"/>
      <c r="BB15" s="593"/>
      <c r="BC15" s="594"/>
      <c r="BD15" s="595">
        <v>86361110</v>
      </c>
      <c r="BE15" s="596"/>
      <c r="BF15" s="596"/>
      <c r="BG15" s="596"/>
      <c r="BH15" s="596"/>
      <c r="BI15" s="596"/>
      <c r="BJ15" s="596"/>
      <c r="BK15" s="597"/>
      <c r="BL15" s="684">
        <v>20.5</v>
      </c>
      <c r="BM15" s="684"/>
      <c r="BN15" s="684"/>
      <c r="BO15" s="684"/>
      <c r="BP15" s="685" t="s">
        <v>128</v>
      </c>
      <c r="BQ15" s="685"/>
      <c r="BR15" s="685"/>
      <c r="BS15" s="685"/>
      <c r="BT15" s="685"/>
      <c r="BU15" s="685"/>
      <c r="BV15" s="685"/>
      <c r="BW15" s="688"/>
      <c r="BY15" s="592" t="s">
        <v>230</v>
      </c>
      <c r="BZ15" s="593"/>
      <c r="CA15" s="593"/>
      <c r="CB15" s="593"/>
      <c r="CC15" s="593"/>
      <c r="CD15" s="593"/>
      <c r="CE15" s="593"/>
      <c r="CF15" s="593"/>
      <c r="CG15" s="593"/>
      <c r="CH15" s="593"/>
      <c r="CI15" s="593"/>
      <c r="CJ15" s="593"/>
      <c r="CK15" s="593"/>
      <c r="CL15" s="594"/>
      <c r="CM15" s="595" t="s">
        <v>128</v>
      </c>
      <c r="CN15" s="596"/>
      <c r="CO15" s="596"/>
      <c r="CP15" s="596"/>
      <c r="CQ15" s="596"/>
      <c r="CR15" s="596"/>
      <c r="CS15" s="596"/>
      <c r="CT15" s="597"/>
      <c r="CU15" s="684" t="s">
        <v>207</v>
      </c>
      <c r="CV15" s="684"/>
      <c r="CW15" s="684"/>
      <c r="CX15" s="684"/>
      <c r="CY15" s="601" t="s">
        <v>207</v>
      </c>
      <c r="CZ15" s="596"/>
      <c r="DA15" s="596"/>
      <c r="DB15" s="596"/>
      <c r="DC15" s="596"/>
      <c r="DD15" s="596"/>
      <c r="DE15" s="596"/>
      <c r="DF15" s="596"/>
      <c r="DG15" s="596"/>
      <c r="DH15" s="596"/>
      <c r="DI15" s="596"/>
      <c r="DJ15" s="596"/>
      <c r="DK15" s="597"/>
      <c r="DL15" s="601" t="s">
        <v>207</v>
      </c>
      <c r="DM15" s="596"/>
      <c r="DN15" s="596"/>
      <c r="DO15" s="596"/>
      <c r="DP15" s="596"/>
      <c r="DQ15" s="596"/>
      <c r="DR15" s="596"/>
      <c r="DS15" s="596"/>
      <c r="DT15" s="596"/>
      <c r="DU15" s="596"/>
      <c r="DV15" s="596"/>
      <c r="DW15" s="596"/>
      <c r="DX15" s="690"/>
    </row>
    <row r="16" spans="2:138" ht="11.25" customHeight="1" x14ac:dyDescent="0.2">
      <c r="B16" s="592" t="s">
        <v>231</v>
      </c>
      <c r="C16" s="593"/>
      <c r="D16" s="593"/>
      <c r="E16" s="593"/>
      <c r="F16" s="593"/>
      <c r="G16" s="593"/>
      <c r="H16" s="593"/>
      <c r="I16" s="593"/>
      <c r="J16" s="593"/>
      <c r="K16" s="593"/>
      <c r="L16" s="593"/>
      <c r="M16" s="593"/>
      <c r="N16" s="593"/>
      <c r="O16" s="593"/>
      <c r="P16" s="593"/>
      <c r="Q16" s="594"/>
      <c r="R16" s="595">
        <v>168749555</v>
      </c>
      <c r="S16" s="596"/>
      <c r="T16" s="596"/>
      <c r="U16" s="596"/>
      <c r="V16" s="596"/>
      <c r="W16" s="596"/>
      <c r="X16" s="596"/>
      <c r="Y16" s="597"/>
      <c r="Z16" s="598">
        <v>15.9</v>
      </c>
      <c r="AA16" s="686"/>
      <c r="AB16" s="686"/>
      <c r="AC16" s="689"/>
      <c r="AD16" s="601">
        <v>168749555</v>
      </c>
      <c r="AE16" s="596"/>
      <c r="AF16" s="596"/>
      <c r="AG16" s="596"/>
      <c r="AH16" s="596"/>
      <c r="AI16" s="596"/>
      <c r="AJ16" s="596"/>
      <c r="AK16" s="597"/>
      <c r="AL16" s="598">
        <v>28.9</v>
      </c>
      <c r="AM16" s="686"/>
      <c r="AN16" s="686"/>
      <c r="AO16" s="687"/>
      <c r="AP16" s="592" t="s">
        <v>232</v>
      </c>
      <c r="AQ16" s="593"/>
      <c r="AR16" s="593"/>
      <c r="AS16" s="593"/>
      <c r="AT16" s="593"/>
      <c r="AU16" s="593"/>
      <c r="AV16" s="593"/>
      <c r="AW16" s="593"/>
      <c r="AX16" s="593"/>
      <c r="AY16" s="593"/>
      <c r="AZ16" s="593"/>
      <c r="BA16" s="593"/>
      <c r="BB16" s="593"/>
      <c r="BC16" s="594"/>
      <c r="BD16" s="595">
        <v>3145589</v>
      </c>
      <c r="BE16" s="596"/>
      <c r="BF16" s="596"/>
      <c r="BG16" s="596"/>
      <c r="BH16" s="596"/>
      <c r="BI16" s="596"/>
      <c r="BJ16" s="596"/>
      <c r="BK16" s="597"/>
      <c r="BL16" s="684">
        <v>0.7</v>
      </c>
      <c r="BM16" s="684"/>
      <c r="BN16" s="684"/>
      <c r="BO16" s="684"/>
      <c r="BP16" s="685" t="s">
        <v>128</v>
      </c>
      <c r="BQ16" s="685"/>
      <c r="BR16" s="685"/>
      <c r="BS16" s="685"/>
      <c r="BT16" s="685"/>
      <c r="BU16" s="685"/>
      <c r="BV16" s="685"/>
      <c r="BW16" s="688"/>
      <c r="BY16" s="592" t="s">
        <v>233</v>
      </c>
      <c r="BZ16" s="593"/>
      <c r="CA16" s="593"/>
      <c r="CB16" s="593"/>
      <c r="CC16" s="593"/>
      <c r="CD16" s="593"/>
      <c r="CE16" s="593"/>
      <c r="CF16" s="593"/>
      <c r="CG16" s="593"/>
      <c r="CH16" s="593"/>
      <c r="CI16" s="593"/>
      <c r="CJ16" s="593"/>
      <c r="CK16" s="593"/>
      <c r="CL16" s="594"/>
      <c r="CM16" s="595">
        <v>274816338</v>
      </c>
      <c r="CN16" s="596"/>
      <c r="CO16" s="596"/>
      <c r="CP16" s="596"/>
      <c r="CQ16" s="596"/>
      <c r="CR16" s="596"/>
      <c r="CS16" s="596"/>
      <c r="CT16" s="597"/>
      <c r="CU16" s="684">
        <v>26.5</v>
      </c>
      <c r="CV16" s="684"/>
      <c r="CW16" s="684"/>
      <c r="CX16" s="684"/>
      <c r="CY16" s="601">
        <v>8021871</v>
      </c>
      <c r="CZ16" s="596"/>
      <c r="DA16" s="596"/>
      <c r="DB16" s="596"/>
      <c r="DC16" s="596"/>
      <c r="DD16" s="596"/>
      <c r="DE16" s="596"/>
      <c r="DF16" s="596"/>
      <c r="DG16" s="596"/>
      <c r="DH16" s="596"/>
      <c r="DI16" s="596"/>
      <c r="DJ16" s="596"/>
      <c r="DK16" s="597"/>
      <c r="DL16" s="601">
        <v>206257274</v>
      </c>
      <c r="DM16" s="596"/>
      <c r="DN16" s="596"/>
      <c r="DO16" s="596"/>
      <c r="DP16" s="596"/>
      <c r="DQ16" s="596"/>
      <c r="DR16" s="596"/>
      <c r="DS16" s="596"/>
      <c r="DT16" s="596"/>
      <c r="DU16" s="596"/>
      <c r="DV16" s="596"/>
      <c r="DW16" s="596"/>
      <c r="DX16" s="690"/>
    </row>
    <row r="17" spans="2:128" ht="11.25" customHeight="1" x14ac:dyDescent="0.2">
      <c r="B17" s="592" t="s">
        <v>234</v>
      </c>
      <c r="C17" s="593"/>
      <c r="D17" s="593"/>
      <c r="E17" s="593"/>
      <c r="F17" s="593"/>
      <c r="G17" s="593"/>
      <c r="H17" s="593"/>
      <c r="I17" s="593"/>
      <c r="J17" s="593"/>
      <c r="K17" s="593"/>
      <c r="L17" s="593"/>
      <c r="M17" s="593"/>
      <c r="N17" s="593"/>
      <c r="O17" s="593"/>
      <c r="P17" s="593"/>
      <c r="Q17" s="594"/>
      <c r="R17" s="595">
        <v>2232947</v>
      </c>
      <c r="S17" s="596"/>
      <c r="T17" s="596"/>
      <c r="U17" s="596"/>
      <c r="V17" s="596"/>
      <c r="W17" s="596"/>
      <c r="X17" s="596"/>
      <c r="Y17" s="597"/>
      <c r="Z17" s="598">
        <v>0.2</v>
      </c>
      <c r="AA17" s="686"/>
      <c r="AB17" s="686"/>
      <c r="AC17" s="689"/>
      <c r="AD17" s="601" t="s">
        <v>128</v>
      </c>
      <c r="AE17" s="596"/>
      <c r="AF17" s="596"/>
      <c r="AG17" s="596"/>
      <c r="AH17" s="596"/>
      <c r="AI17" s="596"/>
      <c r="AJ17" s="596"/>
      <c r="AK17" s="597"/>
      <c r="AL17" s="598" t="s">
        <v>128</v>
      </c>
      <c r="AM17" s="686"/>
      <c r="AN17" s="686"/>
      <c r="AO17" s="687"/>
      <c r="AP17" s="592" t="s">
        <v>235</v>
      </c>
      <c r="AQ17" s="593"/>
      <c r="AR17" s="593"/>
      <c r="AS17" s="593"/>
      <c r="AT17" s="593"/>
      <c r="AU17" s="593"/>
      <c r="AV17" s="593"/>
      <c r="AW17" s="593"/>
      <c r="AX17" s="593"/>
      <c r="AY17" s="593"/>
      <c r="AZ17" s="593"/>
      <c r="BA17" s="593"/>
      <c r="BB17" s="593"/>
      <c r="BC17" s="594"/>
      <c r="BD17" s="595">
        <v>83215521</v>
      </c>
      <c r="BE17" s="596"/>
      <c r="BF17" s="596"/>
      <c r="BG17" s="596"/>
      <c r="BH17" s="596"/>
      <c r="BI17" s="596"/>
      <c r="BJ17" s="596"/>
      <c r="BK17" s="597"/>
      <c r="BL17" s="684">
        <v>19.7</v>
      </c>
      <c r="BM17" s="684"/>
      <c r="BN17" s="684"/>
      <c r="BO17" s="684"/>
      <c r="BP17" s="685" t="s">
        <v>128</v>
      </c>
      <c r="BQ17" s="685"/>
      <c r="BR17" s="685"/>
      <c r="BS17" s="685"/>
      <c r="BT17" s="685"/>
      <c r="BU17" s="685"/>
      <c r="BV17" s="685"/>
      <c r="BW17" s="688"/>
      <c r="BY17" s="592" t="s">
        <v>236</v>
      </c>
      <c r="BZ17" s="593"/>
      <c r="CA17" s="593"/>
      <c r="CB17" s="593"/>
      <c r="CC17" s="593"/>
      <c r="CD17" s="593"/>
      <c r="CE17" s="593"/>
      <c r="CF17" s="593"/>
      <c r="CG17" s="593"/>
      <c r="CH17" s="593"/>
      <c r="CI17" s="593"/>
      <c r="CJ17" s="593"/>
      <c r="CK17" s="593"/>
      <c r="CL17" s="594"/>
      <c r="CM17" s="595">
        <v>457022</v>
      </c>
      <c r="CN17" s="596"/>
      <c r="CO17" s="596"/>
      <c r="CP17" s="596"/>
      <c r="CQ17" s="596"/>
      <c r="CR17" s="596"/>
      <c r="CS17" s="596"/>
      <c r="CT17" s="597"/>
      <c r="CU17" s="684">
        <v>0</v>
      </c>
      <c r="CV17" s="684"/>
      <c r="CW17" s="684"/>
      <c r="CX17" s="684"/>
      <c r="CY17" s="601" t="s">
        <v>207</v>
      </c>
      <c r="CZ17" s="596"/>
      <c r="DA17" s="596"/>
      <c r="DB17" s="596"/>
      <c r="DC17" s="596"/>
      <c r="DD17" s="596"/>
      <c r="DE17" s="596"/>
      <c r="DF17" s="596"/>
      <c r="DG17" s="596"/>
      <c r="DH17" s="596"/>
      <c r="DI17" s="596"/>
      <c r="DJ17" s="596"/>
      <c r="DK17" s="597"/>
      <c r="DL17" s="601">
        <v>43792</v>
      </c>
      <c r="DM17" s="596"/>
      <c r="DN17" s="596"/>
      <c r="DO17" s="596"/>
      <c r="DP17" s="596"/>
      <c r="DQ17" s="596"/>
      <c r="DR17" s="596"/>
      <c r="DS17" s="596"/>
      <c r="DT17" s="596"/>
      <c r="DU17" s="596"/>
      <c r="DV17" s="596"/>
      <c r="DW17" s="596"/>
      <c r="DX17" s="690"/>
    </row>
    <row r="18" spans="2:128" ht="11.25" customHeight="1" x14ac:dyDescent="0.2">
      <c r="B18" s="592" t="s">
        <v>237</v>
      </c>
      <c r="C18" s="593"/>
      <c r="D18" s="593"/>
      <c r="E18" s="593"/>
      <c r="F18" s="593"/>
      <c r="G18" s="593"/>
      <c r="H18" s="593"/>
      <c r="I18" s="593"/>
      <c r="J18" s="593"/>
      <c r="K18" s="593"/>
      <c r="L18" s="593"/>
      <c r="M18" s="593"/>
      <c r="N18" s="593"/>
      <c r="O18" s="593"/>
      <c r="P18" s="593"/>
      <c r="Q18" s="594"/>
      <c r="R18" s="595">
        <v>15713576</v>
      </c>
      <c r="S18" s="596"/>
      <c r="T18" s="596"/>
      <c r="U18" s="596"/>
      <c r="V18" s="596"/>
      <c r="W18" s="596"/>
      <c r="X18" s="596"/>
      <c r="Y18" s="597"/>
      <c r="Z18" s="598">
        <v>1.5</v>
      </c>
      <c r="AA18" s="686"/>
      <c r="AB18" s="686"/>
      <c r="AC18" s="689"/>
      <c r="AD18" s="601" t="s">
        <v>207</v>
      </c>
      <c r="AE18" s="596"/>
      <c r="AF18" s="596"/>
      <c r="AG18" s="596"/>
      <c r="AH18" s="596"/>
      <c r="AI18" s="596"/>
      <c r="AJ18" s="596"/>
      <c r="AK18" s="597"/>
      <c r="AL18" s="598" t="s">
        <v>207</v>
      </c>
      <c r="AM18" s="686"/>
      <c r="AN18" s="686"/>
      <c r="AO18" s="687"/>
      <c r="AP18" s="592" t="s">
        <v>238</v>
      </c>
      <c r="AQ18" s="593"/>
      <c r="AR18" s="593"/>
      <c r="AS18" s="593"/>
      <c r="AT18" s="593"/>
      <c r="AU18" s="593"/>
      <c r="AV18" s="593"/>
      <c r="AW18" s="593"/>
      <c r="AX18" s="593"/>
      <c r="AY18" s="593"/>
      <c r="AZ18" s="593"/>
      <c r="BA18" s="593"/>
      <c r="BB18" s="593"/>
      <c r="BC18" s="594"/>
      <c r="BD18" s="595">
        <v>107426763</v>
      </c>
      <c r="BE18" s="596"/>
      <c r="BF18" s="596"/>
      <c r="BG18" s="596"/>
      <c r="BH18" s="596"/>
      <c r="BI18" s="596"/>
      <c r="BJ18" s="596"/>
      <c r="BK18" s="597"/>
      <c r="BL18" s="684">
        <v>25.5</v>
      </c>
      <c r="BM18" s="684"/>
      <c r="BN18" s="684"/>
      <c r="BO18" s="684"/>
      <c r="BP18" s="685" t="s">
        <v>128</v>
      </c>
      <c r="BQ18" s="685"/>
      <c r="BR18" s="685"/>
      <c r="BS18" s="685"/>
      <c r="BT18" s="685"/>
      <c r="BU18" s="685"/>
      <c r="BV18" s="685"/>
      <c r="BW18" s="688"/>
      <c r="BY18" s="592" t="s">
        <v>239</v>
      </c>
      <c r="BZ18" s="593"/>
      <c r="CA18" s="593"/>
      <c r="CB18" s="593"/>
      <c r="CC18" s="593"/>
      <c r="CD18" s="593"/>
      <c r="CE18" s="593"/>
      <c r="CF18" s="593"/>
      <c r="CG18" s="593"/>
      <c r="CH18" s="593"/>
      <c r="CI18" s="593"/>
      <c r="CJ18" s="593"/>
      <c r="CK18" s="593"/>
      <c r="CL18" s="594"/>
      <c r="CM18" s="595">
        <v>150394203</v>
      </c>
      <c r="CN18" s="596"/>
      <c r="CO18" s="596"/>
      <c r="CP18" s="596"/>
      <c r="CQ18" s="596"/>
      <c r="CR18" s="596"/>
      <c r="CS18" s="596"/>
      <c r="CT18" s="597"/>
      <c r="CU18" s="684">
        <v>14.5</v>
      </c>
      <c r="CV18" s="684"/>
      <c r="CW18" s="684"/>
      <c r="CX18" s="684"/>
      <c r="CY18" s="601" t="s">
        <v>207</v>
      </c>
      <c r="CZ18" s="596"/>
      <c r="DA18" s="596"/>
      <c r="DB18" s="596"/>
      <c r="DC18" s="596"/>
      <c r="DD18" s="596"/>
      <c r="DE18" s="596"/>
      <c r="DF18" s="596"/>
      <c r="DG18" s="596"/>
      <c r="DH18" s="596"/>
      <c r="DI18" s="596"/>
      <c r="DJ18" s="596"/>
      <c r="DK18" s="597"/>
      <c r="DL18" s="601">
        <v>144421310</v>
      </c>
      <c r="DM18" s="596"/>
      <c r="DN18" s="596"/>
      <c r="DO18" s="596"/>
      <c r="DP18" s="596"/>
      <c r="DQ18" s="596"/>
      <c r="DR18" s="596"/>
      <c r="DS18" s="596"/>
      <c r="DT18" s="596"/>
      <c r="DU18" s="596"/>
      <c r="DV18" s="596"/>
      <c r="DW18" s="596"/>
      <c r="DX18" s="690"/>
    </row>
    <row r="19" spans="2:128" ht="11.25" customHeight="1" x14ac:dyDescent="0.2">
      <c r="B19" s="592" t="s">
        <v>240</v>
      </c>
      <c r="C19" s="593"/>
      <c r="D19" s="593"/>
      <c r="E19" s="593"/>
      <c r="F19" s="593"/>
      <c r="G19" s="593"/>
      <c r="H19" s="593"/>
      <c r="I19" s="593"/>
      <c r="J19" s="593"/>
      <c r="K19" s="593"/>
      <c r="L19" s="593"/>
      <c r="M19" s="593"/>
      <c r="N19" s="593"/>
      <c r="O19" s="593"/>
      <c r="P19" s="593"/>
      <c r="Q19" s="594"/>
      <c r="R19" s="595">
        <v>660343105</v>
      </c>
      <c r="S19" s="596"/>
      <c r="T19" s="596"/>
      <c r="U19" s="596"/>
      <c r="V19" s="596"/>
      <c r="W19" s="596"/>
      <c r="X19" s="596"/>
      <c r="Y19" s="597"/>
      <c r="Z19" s="598">
        <v>62.1</v>
      </c>
      <c r="AA19" s="686"/>
      <c r="AB19" s="686"/>
      <c r="AC19" s="689"/>
      <c r="AD19" s="601">
        <v>580759598</v>
      </c>
      <c r="AE19" s="596"/>
      <c r="AF19" s="596"/>
      <c r="AG19" s="596"/>
      <c r="AH19" s="596"/>
      <c r="AI19" s="596"/>
      <c r="AJ19" s="596"/>
      <c r="AK19" s="597"/>
      <c r="AL19" s="598">
        <v>99.5</v>
      </c>
      <c r="AM19" s="686"/>
      <c r="AN19" s="686"/>
      <c r="AO19" s="687"/>
      <c r="AP19" s="592" t="s">
        <v>241</v>
      </c>
      <c r="AQ19" s="593"/>
      <c r="AR19" s="593"/>
      <c r="AS19" s="593"/>
      <c r="AT19" s="593"/>
      <c r="AU19" s="593"/>
      <c r="AV19" s="593"/>
      <c r="AW19" s="593"/>
      <c r="AX19" s="593"/>
      <c r="AY19" s="593"/>
      <c r="AZ19" s="593"/>
      <c r="BA19" s="593"/>
      <c r="BB19" s="593"/>
      <c r="BC19" s="594"/>
      <c r="BD19" s="595">
        <v>6344481</v>
      </c>
      <c r="BE19" s="596"/>
      <c r="BF19" s="596"/>
      <c r="BG19" s="596"/>
      <c r="BH19" s="596"/>
      <c r="BI19" s="596"/>
      <c r="BJ19" s="596"/>
      <c r="BK19" s="597"/>
      <c r="BL19" s="684">
        <v>1.5</v>
      </c>
      <c r="BM19" s="684"/>
      <c r="BN19" s="684"/>
      <c r="BO19" s="684"/>
      <c r="BP19" s="685" t="s">
        <v>207</v>
      </c>
      <c r="BQ19" s="685"/>
      <c r="BR19" s="685"/>
      <c r="BS19" s="685"/>
      <c r="BT19" s="685"/>
      <c r="BU19" s="685"/>
      <c r="BV19" s="685"/>
      <c r="BW19" s="688"/>
      <c r="BY19" s="592" t="s">
        <v>242</v>
      </c>
      <c r="BZ19" s="593"/>
      <c r="CA19" s="593"/>
      <c r="CB19" s="593"/>
      <c r="CC19" s="593"/>
      <c r="CD19" s="593"/>
      <c r="CE19" s="593"/>
      <c r="CF19" s="593"/>
      <c r="CG19" s="593"/>
      <c r="CH19" s="593"/>
      <c r="CI19" s="593"/>
      <c r="CJ19" s="593"/>
      <c r="CK19" s="593"/>
      <c r="CL19" s="594"/>
      <c r="CM19" s="595" t="s">
        <v>128</v>
      </c>
      <c r="CN19" s="596"/>
      <c r="CO19" s="596"/>
      <c r="CP19" s="596"/>
      <c r="CQ19" s="596"/>
      <c r="CR19" s="596"/>
      <c r="CS19" s="596"/>
      <c r="CT19" s="597"/>
      <c r="CU19" s="684" t="s">
        <v>128</v>
      </c>
      <c r="CV19" s="684"/>
      <c r="CW19" s="684"/>
      <c r="CX19" s="684"/>
      <c r="CY19" s="601" t="s">
        <v>128</v>
      </c>
      <c r="CZ19" s="596"/>
      <c r="DA19" s="596"/>
      <c r="DB19" s="596"/>
      <c r="DC19" s="596"/>
      <c r="DD19" s="596"/>
      <c r="DE19" s="596"/>
      <c r="DF19" s="596"/>
      <c r="DG19" s="596"/>
      <c r="DH19" s="596"/>
      <c r="DI19" s="596"/>
      <c r="DJ19" s="596"/>
      <c r="DK19" s="597"/>
      <c r="DL19" s="601" t="s">
        <v>207</v>
      </c>
      <c r="DM19" s="596"/>
      <c r="DN19" s="596"/>
      <c r="DO19" s="596"/>
      <c r="DP19" s="596"/>
      <c r="DQ19" s="596"/>
      <c r="DR19" s="596"/>
      <c r="DS19" s="596"/>
      <c r="DT19" s="596"/>
      <c r="DU19" s="596"/>
      <c r="DV19" s="596"/>
      <c r="DW19" s="596"/>
      <c r="DX19" s="690"/>
    </row>
    <row r="20" spans="2:128" ht="11.25" customHeight="1" x14ac:dyDescent="0.2">
      <c r="B20" s="592" t="s">
        <v>243</v>
      </c>
      <c r="C20" s="593"/>
      <c r="D20" s="593"/>
      <c r="E20" s="593"/>
      <c r="F20" s="593"/>
      <c r="G20" s="593"/>
      <c r="H20" s="593"/>
      <c r="I20" s="593"/>
      <c r="J20" s="593"/>
      <c r="K20" s="593"/>
      <c r="L20" s="593"/>
      <c r="M20" s="593"/>
      <c r="N20" s="593"/>
      <c r="O20" s="593"/>
      <c r="P20" s="593"/>
      <c r="Q20" s="594"/>
      <c r="R20" s="595">
        <v>726600</v>
      </c>
      <c r="S20" s="596"/>
      <c r="T20" s="596"/>
      <c r="U20" s="596"/>
      <c r="V20" s="596"/>
      <c r="W20" s="596"/>
      <c r="X20" s="596"/>
      <c r="Y20" s="597"/>
      <c r="Z20" s="598">
        <v>0.1</v>
      </c>
      <c r="AA20" s="686"/>
      <c r="AB20" s="686"/>
      <c r="AC20" s="689"/>
      <c r="AD20" s="601">
        <v>726600</v>
      </c>
      <c r="AE20" s="596"/>
      <c r="AF20" s="596"/>
      <c r="AG20" s="596"/>
      <c r="AH20" s="596"/>
      <c r="AI20" s="596"/>
      <c r="AJ20" s="596"/>
      <c r="AK20" s="597"/>
      <c r="AL20" s="598">
        <v>0.1</v>
      </c>
      <c r="AM20" s="686"/>
      <c r="AN20" s="686"/>
      <c r="AO20" s="687"/>
      <c r="AP20" s="691" t="s">
        <v>244</v>
      </c>
      <c r="AQ20" s="692"/>
      <c r="AR20" s="692"/>
      <c r="AS20" s="692"/>
      <c r="AT20" s="692"/>
      <c r="AU20" s="692"/>
      <c r="AV20" s="692"/>
      <c r="AW20" s="692"/>
      <c r="AX20" s="692"/>
      <c r="AY20" s="692"/>
      <c r="AZ20" s="692"/>
      <c r="BA20" s="692"/>
      <c r="BB20" s="692"/>
      <c r="BC20" s="693"/>
      <c r="BD20" s="595">
        <v>3384750</v>
      </c>
      <c r="BE20" s="596"/>
      <c r="BF20" s="596"/>
      <c r="BG20" s="596"/>
      <c r="BH20" s="596"/>
      <c r="BI20" s="596"/>
      <c r="BJ20" s="596"/>
      <c r="BK20" s="597"/>
      <c r="BL20" s="684">
        <v>0.8</v>
      </c>
      <c r="BM20" s="684"/>
      <c r="BN20" s="684"/>
      <c r="BO20" s="684"/>
      <c r="BP20" s="685" t="s">
        <v>207</v>
      </c>
      <c r="BQ20" s="685"/>
      <c r="BR20" s="685"/>
      <c r="BS20" s="685"/>
      <c r="BT20" s="685"/>
      <c r="BU20" s="685"/>
      <c r="BV20" s="685"/>
      <c r="BW20" s="688"/>
      <c r="BY20" s="691" t="s">
        <v>245</v>
      </c>
      <c r="BZ20" s="692"/>
      <c r="CA20" s="692"/>
      <c r="CB20" s="692"/>
      <c r="CC20" s="692"/>
      <c r="CD20" s="692"/>
      <c r="CE20" s="692"/>
      <c r="CF20" s="692"/>
      <c r="CG20" s="692"/>
      <c r="CH20" s="692"/>
      <c r="CI20" s="692"/>
      <c r="CJ20" s="692"/>
      <c r="CK20" s="692"/>
      <c r="CL20" s="693"/>
      <c r="CM20" s="595" t="s">
        <v>128</v>
      </c>
      <c r="CN20" s="596"/>
      <c r="CO20" s="596"/>
      <c r="CP20" s="596"/>
      <c r="CQ20" s="596"/>
      <c r="CR20" s="596"/>
      <c r="CS20" s="596"/>
      <c r="CT20" s="597"/>
      <c r="CU20" s="684" t="s">
        <v>128</v>
      </c>
      <c r="CV20" s="684"/>
      <c r="CW20" s="684"/>
      <c r="CX20" s="684"/>
      <c r="CY20" s="601" t="s">
        <v>207</v>
      </c>
      <c r="CZ20" s="596"/>
      <c r="DA20" s="596"/>
      <c r="DB20" s="596"/>
      <c r="DC20" s="596"/>
      <c r="DD20" s="596"/>
      <c r="DE20" s="596"/>
      <c r="DF20" s="596"/>
      <c r="DG20" s="596"/>
      <c r="DH20" s="596"/>
      <c r="DI20" s="596"/>
      <c r="DJ20" s="596"/>
      <c r="DK20" s="597"/>
      <c r="DL20" s="601" t="s">
        <v>207</v>
      </c>
      <c r="DM20" s="596"/>
      <c r="DN20" s="596"/>
      <c r="DO20" s="596"/>
      <c r="DP20" s="596"/>
      <c r="DQ20" s="596"/>
      <c r="DR20" s="596"/>
      <c r="DS20" s="596"/>
      <c r="DT20" s="596"/>
      <c r="DU20" s="596"/>
      <c r="DV20" s="596"/>
      <c r="DW20" s="596"/>
      <c r="DX20" s="690"/>
    </row>
    <row r="21" spans="2:128" ht="11.25" customHeight="1" x14ac:dyDescent="0.2">
      <c r="B21" s="592" t="s">
        <v>246</v>
      </c>
      <c r="C21" s="593"/>
      <c r="D21" s="593"/>
      <c r="E21" s="593"/>
      <c r="F21" s="593"/>
      <c r="G21" s="593"/>
      <c r="H21" s="593"/>
      <c r="I21" s="593"/>
      <c r="J21" s="593"/>
      <c r="K21" s="593"/>
      <c r="L21" s="593"/>
      <c r="M21" s="593"/>
      <c r="N21" s="593"/>
      <c r="O21" s="593"/>
      <c r="P21" s="593"/>
      <c r="Q21" s="594"/>
      <c r="R21" s="595">
        <v>9139392</v>
      </c>
      <c r="S21" s="596"/>
      <c r="T21" s="596"/>
      <c r="U21" s="596"/>
      <c r="V21" s="596"/>
      <c r="W21" s="596"/>
      <c r="X21" s="596"/>
      <c r="Y21" s="597"/>
      <c r="Z21" s="598">
        <v>0.9</v>
      </c>
      <c r="AA21" s="686"/>
      <c r="AB21" s="686"/>
      <c r="AC21" s="689"/>
      <c r="AD21" s="601" t="s">
        <v>128</v>
      </c>
      <c r="AE21" s="596"/>
      <c r="AF21" s="596"/>
      <c r="AG21" s="596"/>
      <c r="AH21" s="596"/>
      <c r="AI21" s="596"/>
      <c r="AJ21" s="596"/>
      <c r="AK21" s="597"/>
      <c r="AL21" s="598" t="s">
        <v>207</v>
      </c>
      <c r="AM21" s="686"/>
      <c r="AN21" s="686"/>
      <c r="AO21" s="687"/>
      <c r="AP21" s="691" t="s">
        <v>247</v>
      </c>
      <c r="AQ21" s="692"/>
      <c r="AR21" s="692"/>
      <c r="AS21" s="692"/>
      <c r="AT21" s="692"/>
      <c r="AU21" s="692"/>
      <c r="AV21" s="692"/>
      <c r="AW21" s="692"/>
      <c r="AX21" s="692"/>
      <c r="AY21" s="692"/>
      <c r="AZ21" s="692"/>
      <c r="BA21" s="692"/>
      <c r="BB21" s="692"/>
      <c r="BC21" s="693"/>
      <c r="BD21" s="595">
        <v>2626490</v>
      </c>
      <c r="BE21" s="596"/>
      <c r="BF21" s="596"/>
      <c r="BG21" s="596"/>
      <c r="BH21" s="596"/>
      <c r="BI21" s="596"/>
      <c r="BJ21" s="596"/>
      <c r="BK21" s="597"/>
      <c r="BL21" s="684">
        <v>0.6</v>
      </c>
      <c r="BM21" s="684"/>
      <c r="BN21" s="684"/>
      <c r="BO21" s="684"/>
      <c r="BP21" s="685" t="s">
        <v>128</v>
      </c>
      <c r="BQ21" s="685"/>
      <c r="BR21" s="685"/>
      <c r="BS21" s="685"/>
      <c r="BT21" s="685"/>
      <c r="BU21" s="685"/>
      <c r="BV21" s="685"/>
      <c r="BW21" s="688"/>
      <c r="BY21" s="691" t="s">
        <v>248</v>
      </c>
      <c r="BZ21" s="692"/>
      <c r="CA21" s="692"/>
      <c r="CB21" s="692"/>
      <c r="CC21" s="692"/>
      <c r="CD21" s="692"/>
      <c r="CE21" s="692"/>
      <c r="CF21" s="692"/>
      <c r="CG21" s="692"/>
      <c r="CH21" s="692"/>
      <c r="CI21" s="692"/>
      <c r="CJ21" s="692"/>
      <c r="CK21" s="692"/>
      <c r="CL21" s="693"/>
      <c r="CM21" s="595">
        <v>611582</v>
      </c>
      <c r="CN21" s="596"/>
      <c r="CO21" s="596"/>
      <c r="CP21" s="596"/>
      <c r="CQ21" s="596"/>
      <c r="CR21" s="596"/>
      <c r="CS21" s="596"/>
      <c r="CT21" s="597"/>
      <c r="CU21" s="684">
        <v>0.1</v>
      </c>
      <c r="CV21" s="684"/>
      <c r="CW21" s="684"/>
      <c r="CX21" s="684"/>
      <c r="CY21" s="601" t="s">
        <v>128</v>
      </c>
      <c r="CZ21" s="596"/>
      <c r="DA21" s="596"/>
      <c r="DB21" s="596"/>
      <c r="DC21" s="596"/>
      <c r="DD21" s="596"/>
      <c r="DE21" s="596"/>
      <c r="DF21" s="596"/>
      <c r="DG21" s="596"/>
      <c r="DH21" s="596"/>
      <c r="DI21" s="596"/>
      <c r="DJ21" s="596"/>
      <c r="DK21" s="597"/>
      <c r="DL21" s="601">
        <v>611582</v>
      </c>
      <c r="DM21" s="596"/>
      <c r="DN21" s="596"/>
      <c r="DO21" s="596"/>
      <c r="DP21" s="596"/>
      <c r="DQ21" s="596"/>
      <c r="DR21" s="596"/>
      <c r="DS21" s="596"/>
      <c r="DT21" s="596"/>
      <c r="DU21" s="596"/>
      <c r="DV21" s="596"/>
      <c r="DW21" s="596"/>
      <c r="DX21" s="690"/>
    </row>
    <row r="22" spans="2:128" ht="11.25" customHeight="1" x14ac:dyDescent="0.2">
      <c r="B22" s="592" t="s">
        <v>249</v>
      </c>
      <c r="C22" s="593"/>
      <c r="D22" s="593"/>
      <c r="E22" s="593"/>
      <c r="F22" s="593"/>
      <c r="G22" s="593"/>
      <c r="H22" s="593"/>
      <c r="I22" s="593"/>
      <c r="J22" s="593"/>
      <c r="K22" s="593"/>
      <c r="L22" s="593"/>
      <c r="M22" s="593"/>
      <c r="N22" s="593"/>
      <c r="O22" s="593"/>
      <c r="P22" s="593"/>
      <c r="Q22" s="594"/>
      <c r="R22" s="595">
        <v>12432939</v>
      </c>
      <c r="S22" s="596"/>
      <c r="T22" s="596"/>
      <c r="U22" s="596"/>
      <c r="V22" s="596"/>
      <c r="W22" s="596"/>
      <c r="X22" s="596"/>
      <c r="Y22" s="597"/>
      <c r="Z22" s="598">
        <v>1.2</v>
      </c>
      <c r="AA22" s="686"/>
      <c r="AB22" s="686"/>
      <c r="AC22" s="689"/>
      <c r="AD22" s="601">
        <v>181784</v>
      </c>
      <c r="AE22" s="596"/>
      <c r="AF22" s="596"/>
      <c r="AG22" s="596"/>
      <c r="AH22" s="596"/>
      <c r="AI22" s="596"/>
      <c r="AJ22" s="596"/>
      <c r="AK22" s="597"/>
      <c r="AL22" s="598">
        <v>0</v>
      </c>
      <c r="AM22" s="686"/>
      <c r="AN22" s="686"/>
      <c r="AO22" s="687"/>
      <c r="AP22" s="691" t="s">
        <v>250</v>
      </c>
      <c r="AQ22" s="692"/>
      <c r="AR22" s="692"/>
      <c r="AS22" s="692"/>
      <c r="AT22" s="692"/>
      <c r="AU22" s="692"/>
      <c r="AV22" s="692"/>
      <c r="AW22" s="692"/>
      <c r="AX22" s="692"/>
      <c r="AY22" s="692"/>
      <c r="AZ22" s="692"/>
      <c r="BA22" s="692"/>
      <c r="BB22" s="692"/>
      <c r="BC22" s="693"/>
      <c r="BD22" s="595">
        <v>5249393</v>
      </c>
      <c r="BE22" s="596"/>
      <c r="BF22" s="596"/>
      <c r="BG22" s="596"/>
      <c r="BH22" s="596"/>
      <c r="BI22" s="596"/>
      <c r="BJ22" s="596"/>
      <c r="BK22" s="597"/>
      <c r="BL22" s="684">
        <v>1.2</v>
      </c>
      <c r="BM22" s="684"/>
      <c r="BN22" s="684"/>
      <c r="BO22" s="684"/>
      <c r="BP22" s="685" t="s">
        <v>128</v>
      </c>
      <c r="BQ22" s="685"/>
      <c r="BR22" s="685"/>
      <c r="BS22" s="685"/>
      <c r="BT22" s="685"/>
      <c r="BU22" s="685"/>
      <c r="BV22" s="685"/>
      <c r="BW22" s="688"/>
      <c r="BY22" s="691" t="s">
        <v>251</v>
      </c>
      <c r="BZ22" s="692"/>
      <c r="CA22" s="692"/>
      <c r="CB22" s="692"/>
      <c r="CC22" s="692"/>
      <c r="CD22" s="692"/>
      <c r="CE22" s="692"/>
      <c r="CF22" s="692"/>
      <c r="CG22" s="692"/>
      <c r="CH22" s="692"/>
      <c r="CI22" s="692"/>
      <c r="CJ22" s="692"/>
      <c r="CK22" s="692"/>
      <c r="CL22" s="693"/>
      <c r="CM22" s="595">
        <v>1397246</v>
      </c>
      <c r="CN22" s="596"/>
      <c r="CO22" s="596"/>
      <c r="CP22" s="596"/>
      <c r="CQ22" s="596"/>
      <c r="CR22" s="596"/>
      <c r="CS22" s="596"/>
      <c r="CT22" s="597"/>
      <c r="CU22" s="684">
        <v>0.1</v>
      </c>
      <c r="CV22" s="684"/>
      <c r="CW22" s="684"/>
      <c r="CX22" s="684"/>
      <c r="CY22" s="601" t="s">
        <v>128</v>
      </c>
      <c r="CZ22" s="596"/>
      <c r="DA22" s="596"/>
      <c r="DB22" s="596"/>
      <c r="DC22" s="596"/>
      <c r="DD22" s="596"/>
      <c r="DE22" s="596"/>
      <c r="DF22" s="596"/>
      <c r="DG22" s="596"/>
      <c r="DH22" s="596"/>
      <c r="DI22" s="596"/>
      <c r="DJ22" s="596"/>
      <c r="DK22" s="597"/>
      <c r="DL22" s="601">
        <v>1397246</v>
      </c>
      <c r="DM22" s="596"/>
      <c r="DN22" s="596"/>
      <c r="DO22" s="596"/>
      <c r="DP22" s="596"/>
      <c r="DQ22" s="596"/>
      <c r="DR22" s="596"/>
      <c r="DS22" s="596"/>
      <c r="DT22" s="596"/>
      <c r="DU22" s="596"/>
      <c r="DV22" s="596"/>
      <c r="DW22" s="596"/>
      <c r="DX22" s="690"/>
    </row>
    <row r="23" spans="2:128" ht="11.25" customHeight="1" x14ac:dyDescent="0.2">
      <c r="B23" s="592" t="s">
        <v>252</v>
      </c>
      <c r="C23" s="593"/>
      <c r="D23" s="593"/>
      <c r="E23" s="593"/>
      <c r="F23" s="593"/>
      <c r="G23" s="593"/>
      <c r="H23" s="593"/>
      <c r="I23" s="593"/>
      <c r="J23" s="593"/>
      <c r="K23" s="593"/>
      <c r="L23" s="593"/>
      <c r="M23" s="593"/>
      <c r="N23" s="593"/>
      <c r="O23" s="593"/>
      <c r="P23" s="593"/>
      <c r="Q23" s="594"/>
      <c r="R23" s="595">
        <v>5079488</v>
      </c>
      <c r="S23" s="596"/>
      <c r="T23" s="596"/>
      <c r="U23" s="596"/>
      <c r="V23" s="596"/>
      <c r="W23" s="596"/>
      <c r="X23" s="596"/>
      <c r="Y23" s="597"/>
      <c r="Z23" s="598">
        <v>0.5</v>
      </c>
      <c r="AA23" s="686"/>
      <c r="AB23" s="686"/>
      <c r="AC23" s="689"/>
      <c r="AD23" s="601" t="s">
        <v>128</v>
      </c>
      <c r="AE23" s="596"/>
      <c r="AF23" s="596"/>
      <c r="AG23" s="596"/>
      <c r="AH23" s="596"/>
      <c r="AI23" s="596"/>
      <c r="AJ23" s="596"/>
      <c r="AK23" s="597"/>
      <c r="AL23" s="598" t="s">
        <v>128</v>
      </c>
      <c r="AM23" s="686"/>
      <c r="AN23" s="686"/>
      <c r="AO23" s="687"/>
      <c r="AP23" s="691" t="s">
        <v>253</v>
      </c>
      <c r="AQ23" s="692"/>
      <c r="AR23" s="692"/>
      <c r="AS23" s="692"/>
      <c r="AT23" s="692"/>
      <c r="AU23" s="692"/>
      <c r="AV23" s="692"/>
      <c r="AW23" s="692"/>
      <c r="AX23" s="692"/>
      <c r="AY23" s="692"/>
      <c r="AZ23" s="692"/>
      <c r="BA23" s="692"/>
      <c r="BB23" s="692"/>
      <c r="BC23" s="693"/>
      <c r="BD23" s="595">
        <v>32799317</v>
      </c>
      <c r="BE23" s="596"/>
      <c r="BF23" s="596"/>
      <c r="BG23" s="596"/>
      <c r="BH23" s="596"/>
      <c r="BI23" s="596"/>
      <c r="BJ23" s="596"/>
      <c r="BK23" s="597"/>
      <c r="BL23" s="684">
        <v>7.8</v>
      </c>
      <c r="BM23" s="684"/>
      <c r="BN23" s="684"/>
      <c r="BO23" s="684"/>
      <c r="BP23" s="685" t="s">
        <v>207</v>
      </c>
      <c r="BQ23" s="685"/>
      <c r="BR23" s="685"/>
      <c r="BS23" s="685"/>
      <c r="BT23" s="685"/>
      <c r="BU23" s="685"/>
      <c r="BV23" s="685"/>
      <c r="BW23" s="688"/>
      <c r="BY23" s="691" t="s">
        <v>254</v>
      </c>
      <c r="BZ23" s="692"/>
      <c r="CA23" s="692"/>
      <c r="CB23" s="692"/>
      <c r="CC23" s="692"/>
      <c r="CD23" s="692"/>
      <c r="CE23" s="692"/>
      <c r="CF23" s="692"/>
      <c r="CG23" s="692"/>
      <c r="CH23" s="692"/>
      <c r="CI23" s="692"/>
      <c r="CJ23" s="692"/>
      <c r="CK23" s="692"/>
      <c r="CL23" s="693"/>
      <c r="CM23" s="595">
        <v>1205755</v>
      </c>
      <c r="CN23" s="596"/>
      <c r="CO23" s="596"/>
      <c r="CP23" s="596"/>
      <c r="CQ23" s="596"/>
      <c r="CR23" s="596"/>
      <c r="CS23" s="596"/>
      <c r="CT23" s="597"/>
      <c r="CU23" s="684">
        <v>0.1</v>
      </c>
      <c r="CV23" s="684"/>
      <c r="CW23" s="684"/>
      <c r="CX23" s="684"/>
      <c r="CY23" s="601" t="s">
        <v>128</v>
      </c>
      <c r="CZ23" s="596"/>
      <c r="DA23" s="596"/>
      <c r="DB23" s="596"/>
      <c r="DC23" s="596"/>
      <c r="DD23" s="596"/>
      <c r="DE23" s="596"/>
      <c r="DF23" s="596"/>
      <c r="DG23" s="596"/>
      <c r="DH23" s="596"/>
      <c r="DI23" s="596"/>
      <c r="DJ23" s="596"/>
      <c r="DK23" s="597"/>
      <c r="DL23" s="601">
        <v>1205755</v>
      </c>
      <c r="DM23" s="596"/>
      <c r="DN23" s="596"/>
      <c r="DO23" s="596"/>
      <c r="DP23" s="596"/>
      <c r="DQ23" s="596"/>
      <c r="DR23" s="596"/>
      <c r="DS23" s="596"/>
      <c r="DT23" s="596"/>
      <c r="DU23" s="596"/>
      <c r="DV23" s="596"/>
      <c r="DW23" s="596"/>
      <c r="DX23" s="690"/>
    </row>
    <row r="24" spans="2:128" ht="11.25" customHeight="1" x14ac:dyDescent="0.2">
      <c r="B24" s="592" t="s">
        <v>255</v>
      </c>
      <c r="C24" s="593"/>
      <c r="D24" s="593"/>
      <c r="E24" s="593"/>
      <c r="F24" s="593"/>
      <c r="G24" s="593"/>
      <c r="H24" s="593"/>
      <c r="I24" s="593"/>
      <c r="J24" s="593"/>
      <c r="K24" s="593"/>
      <c r="L24" s="593"/>
      <c r="M24" s="593"/>
      <c r="N24" s="593"/>
      <c r="O24" s="593"/>
      <c r="P24" s="593"/>
      <c r="Q24" s="594"/>
      <c r="R24" s="595">
        <v>129282534</v>
      </c>
      <c r="S24" s="596"/>
      <c r="T24" s="596"/>
      <c r="U24" s="596"/>
      <c r="V24" s="596"/>
      <c r="W24" s="596"/>
      <c r="X24" s="596"/>
      <c r="Y24" s="597"/>
      <c r="Z24" s="598">
        <v>12.2</v>
      </c>
      <c r="AA24" s="686"/>
      <c r="AB24" s="686"/>
      <c r="AC24" s="689"/>
      <c r="AD24" s="601" t="s">
        <v>207</v>
      </c>
      <c r="AE24" s="596"/>
      <c r="AF24" s="596"/>
      <c r="AG24" s="596"/>
      <c r="AH24" s="596"/>
      <c r="AI24" s="596"/>
      <c r="AJ24" s="596"/>
      <c r="AK24" s="597"/>
      <c r="AL24" s="598" t="s">
        <v>207</v>
      </c>
      <c r="AM24" s="686"/>
      <c r="AN24" s="686"/>
      <c r="AO24" s="687"/>
      <c r="AP24" s="691" t="s">
        <v>256</v>
      </c>
      <c r="AQ24" s="692"/>
      <c r="AR24" s="692"/>
      <c r="AS24" s="692"/>
      <c r="AT24" s="692"/>
      <c r="AU24" s="692"/>
      <c r="AV24" s="692"/>
      <c r="AW24" s="692"/>
      <c r="AX24" s="692"/>
      <c r="AY24" s="692"/>
      <c r="AZ24" s="692"/>
      <c r="BA24" s="692"/>
      <c r="BB24" s="692"/>
      <c r="BC24" s="693"/>
      <c r="BD24" s="595">
        <v>50498125</v>
      </c>
      <c r="BE24" s="596"/>
      <c r="BF24" s="596"/>
      <c r="BG24" s="596"/>
      <c r="BH24" s="596"/>
      <c r="BI24" s="596"/>
      <c r="BJ24" s="596"/>
      <c r="BK24" s="597"/>
      <c r="BL24" s="684">
        <v>12</v>
      </c>
      <c r="BM24" s="684"/>
      <c r="BN24" s="684"/>
      <c r="BO24" s="684"/>
      <c r="BP24" s="685" t="s">
        <v>128</v>
      </c>
      <c r="BQ24" s="685"/>
      <c r="BR24" s="685"/>
      <c r="BS24" s="685"/>
      <c r="BT24" s="685"/>
      <c r="BU24" s="685"/>
      <c r="BV24" s="685"/>
      <c r="BW24" s="688"/>
      <c r="BY24" s="691" t="s">
        <v>257</v>
      </c>
      <c r="BZ24" s="692"/>
      <c r="CA24" s="692"/>
      <c r="CB24" s="692"/>
      <c r="CC24" s="692"/>
      <c r="CD24" s="692"/>
      <c r="CE24" s="692"/>
      <c r="CF24" s="692"/>
      <c r="CG24" s="692"/>
      <c r="CH24" s="692"/>
      <c r="CI24" s="692"/>
      <c r="CJ24" s="692"/>
      <c r="CK24" s="692"/>
      <c r="CL24" s="693"/>
      <c r="CM24" s="595" t="s">
        <v>128</v>
      </c>
      <c r="CN24" s="596"/>
      <c r="CO24" s="596"/>
      <c r="CP24" s="596"/>
      <c r="CQ24" s="596"/>
      <c r="CR24" s="596"/>
      <c r="CS24" s="596"/>
      <c r="CT24" s="597"/>
      <c r="CU24" s="684" t="s">
        <v>128</v>
      </c>
      <c r="CV24" s="684"/>
      <c r="CW24" s="684"/>
      <c r="CX24" s="684"/>
      <c r="CY24" s="601" t="s">
        <v>207</v>
      </c>
      <c r="CZ24" s="596"/>
      <c r="DA24" s="596"/>
      <c r="DB24" s="596"/>
      <c r="DC24" s="596"/>
      <c r="DD24" s="596"/>
      <c r="DE24" s="596"/>
      <c r="DF24" s="596"/>
      <c r="DG24" s="596"/>
      <c r="DH24" s="596"/>
      <c r="DI24" s="596"/>
      <c r="DJ24" s="596"/>
      <c r="DK24" s="597"/>
      <c r="DL24" s="601" t="s">
        <v>128</v>
      </c>
      <c r="DM24" s="596"/>
      <c r="DN24" s="596"/>
      <c r="DO24" s="596"/>
      <c r="DP24" s="596"/>
      <c r="DQ24" s="596"/>
      <c r="DR24" s="596"/>
      <c r="DS24" s="596"/>
      <c r="DT24" s="596"/>
      <c r="DU24" s="596"/>
      <c r="DV24" s="596"/>
      <c r="DW24" s="596"/>
      <c r="DX24" s="690"/>
    </row>
    <row r="25" spans="2:128" ht="11.25" customHeight="1" x14ac:dyDescent="0.2">
      <c r="B25" s="592" t="s">
        <v>258</v>
      </c>
      <c r="C25" s="593"/>
      <c r="D25" s="593"/>
      <c r="E25" s="593"/>
      <c r="F25" s="593"/>
      <c r="G25" s="593"/>
      <c r="H25" s="593"/>
      <c r="I25" s="593"/>
      <c r="J25" s="593"/>
      <c r="K25" s="593"/>
      <c r="L25" s="593"/>
      <c r="M25" s="593"/>
      <c r="N25" s="593"/>
      <c r="O25" s="593"/>
      <c r="P25" s="593"/>
      <c r="Q25" s="594"/>
      <c r="R25" s="595" t="s">
        <v>128</v>
      </c>
      <c r="S25" s="596"/>
      <c r="T25" s="596"/>
      <c r="U25" s="596"/>
      <c r="V25" s="596"/>
      <c r="W25" s="596"/>
      <c r="X25" s="596"/>
      <c r="Y25" s="597"/>
      <c r="Z25" s="598" t="s">
        <v>128</v>
      </c>
      <c r="AA25" s="686"/>
      <c r="AB25" s="686"/>
      <c r="AC25" s="689"/>
      <c r="AD25" s="601" t="s">
        <v>128</v>
      </c>
      <c r="AE25" s="596"/>
      <c r="AF25" s="596"/>
      <c r="AG25" s="596"/>
      <c r="AH25" s="596"/>
      <c r="AI25" s="596"/>
      <c r="AJ25" s="596"/>
      <c r="AK25" s="597"/>
      <c r="AL25" s="598" t="s">
        <v>207</v>
      </c>
      <c r="AM25" s="686"/>
      <c r="AN25" s="686"/>
      <c r="AO25" s="687"/>
      <c r="AP25" s="691" t="s">
        <v>259</v>
      </c>
      <c r="AQ25" s="692"/>
      <c r="AR25" s="692"/>
      <c r="AS25" s="692"/>
      <c r="AT25" s="692"/>
      <c r="AU25" s="692"/>
      <c r="AV25" s="692"/>
      <c r="AW25" s="692"/>
      <c r="AX25" s="692"/>
      <c r="AY25" s="692"/>
      <c r="AZ25" s="692"/>
      <c r="BA25" s="692"/>
      <c r="BB25" s="692"/>
      <c r="BC25" s="693"/>
      <c r="BD25" s="595">
        <v>4298</v>
      </c>
      <c r="BE25" s="596"/>
      <c r="BF25" s="596"/>
      <c r="BG25" s="596"/>
      <c r="BH25" s="596"/>
      <c r="BI25" s="596"/>
      <c r="BJ25" s="596"/>
      <c r="BK25" s="597"/>
      <c r="BL25" s="684">
        <v>0</v>
      </c>
      <c r="BM25" s="684"/>
      <c r="BN25" s="684"/>
      <c r="BO25" s="684"/>
      <c r="BP25" s="685" t="s">
        <v>207</v>
      </c>
      <c r="BQ25" s="685"/>
      <c r="BR25" s="685"/>
      <c r="BS25" s="685"/>
      <c r="BT25" s="685"/>
      <c r="BU25" s="685"/>
      <c r="BV25" s="685"/>
      <c r="BW25" s="688"/>
      <c r="BY25" s="691" t="s">
        <v>260</v>
      </c>
      <c r="BZ25" s="692"/>
      <c r="CA25" s="692"/>
      <c r="CB25" s="692"/>
      <c r="CC25" s="692"/>
      <c r="CD25" s="692"/>
      <c r="CE25" s="692"/>
      <c r="CF25" s="692"/>
      <c r="CG25" s="692"/>
      <c r="CH25" s="692"/>
      <c r="CI25" s="692"/>
      <c r="CJ25" s="692"/>
      <c r="CK25" s="692"/>
      <c r="CL25" s="693"/>
      <c r="CM25" s="595" t="s">
        <v>128</v>
      </c>
      <c r="CN25" s="596"/>
      <c r="CO25" s="596"/>
      <c r="CP25" s="596"/>
      <c r="CQ25" s="596"/>
      <c r="CR25" s="596"/>
      <c r="CS25" s="596"/>
      <c r="CT25" s="597"/>
      <c r="CU25" s="684" t="s">
        <v>128</v>
      </c>
      <c r="CV25" s="684"/>
      <c r="CW25" s="684"/>
      <c r="CX25" s="684"/>
      <c r="CY25" s="601" t="s">
        <v>128</v>
      </c>
      <c r="CZ25" s="596"/>
      <c r="DA25" s="596"/>
      <c r="DB25" s="596"/>
      <c r="DC25" s="596"/>
      <c r="DD25" s="596"/>
      <c r="DE25" s="596"/>
      <c r="DF25" s="596"/>
      <c r="DG25" s="596"/>
      <c r="DH25" s="596"/>
      <c r="DI25" s="596"/>
      <c r="DJ25" s="596"/>
      <c r="DK25" s="597"/>
      <c r="DL25" s="601" t="s">
        <v>207</v>
      </c>
      <c r="DM25" s="596"/>
      <c r="DN25" s="596"/>
      <c r="DO25" s="596"/>
      <c r="DP25" s="596"/>
      <c r="DQ25" s="596"/>
      <c r="DR25" s="596"/>
      <c r="DS25" s="596"/>
      <c r="DT25" s="596"/>
      <c r="DU25" s="596"/>
      <c r="DV25" s="596"/>
      <c r="DW25" s="596"/>
      <c r="DX25" s="690"/>
    </row>
    <row r="26" spans="2:128" ht="11.25" customHeight="1" x14ac:dyDescent="0.2">
      <c r="B26" s="592" t="s">
        <v>261</v>
      </c>
      <c r="C26" s="593"/>
      <c r="D26" s="593"/>
      <c r="E26" s="593"/>
      <c r="F26" s="593"/>
      <c r="G26" s="593"/>
      <c r="H26" s="593"/>
      <c r="I26" s="593"/>
      <c r="J26" s="593"/>
      <c r="K26" s="593"/>
      <c r="L26" s="593"/>
      <c r="M26" s="593"/>
      <c r="N26" s="593"/>
      <c r="O26" s="593"/>
      <c r="P26" s="593"/>
      <c r="Q26" s="594"/>
      <c r="R26" s="595">
        <v>1774879</v>
      </c>
      <c r="S26" s="596"/>
      <c r="T26" s="596"/>
      <c r="U26" s="596"/>
      <c r="V26" s="596"/>
      <c r="W26" s="596"/>
      <c r="X26" s="596"/>
      <c r="Y26" s="597"/>
      <c r="Z26" s="598">
        <v>0.2</v>
      </c>
      <c r="AA26" s="686"/>
      <c r="AB26" s="686"/>
      <c r="AC26" s="689"/>
      <c r="AD26" s="601">
        <v>53291</v>
      </c>
      <c r="AE26" s="596"/>
      <c r="AF26" s="596"/>
      <c r="AG26" s="596"/>
      <c r="AH26" s="596"/>
      <c r="AI26" s="596"/>
      <c r="AJ26" s="596"/>
      <c r="AK26" s="597"/>
      <c r="AL26" s="598">
        <v>0</v>
      </c>
      <c r="AM26" s="686"/>
      <c r="AN26" s="686"/>
      <c r="AO26" s="687"/>
      <c r="AP26" s="691" t="s">
        <v>262</v>
      </c>
      <c r="AQ26" s="692"/>
      <c r="AR26" s="692"/>
      <c r="AS26" s="692"/>
      <c r="AT26" s="692"/>
      <c r="AU26" s="692"/>
      <c r="AV26" s="692"/>
      <c r="AW26" s="692"/>
      <c r="AX26" s="692"/>
      <c r="AY26" s="692"/>
      <c r="AZ26" s="692"/>
      <c r="BA26" s="692"/>
      <c r="BB26" s="692"/>
      <c r="BC26" s="693"/>
      <c r="BD26" s="595" t="s">
        <v>207</v>
      </c>
      <c r="BE26" s="596"/>
      <c r="BF26" s="596"/>
      <c r="BG26" s="596"/>
      <c r="BH26" s="596"/>
      <c r="BI26" s="596"/>
      <c r="BJ26" s="596"/>
      <c r="BK26" s="597"/>
      <c r="BL26" s="684" t="s">
        <v>128</v>
      </c>
      <c r="BM26" s="684"/>
      <c r="BN26" s="684"/>
      <c r="BO26" s="684"/>
      <c r="BP26" s="685" t="s">
        <v>128</v>
      </c>
      <c r="BQ26" s="685"/>
      <c r="BR26" s="685"/>
      <c r="BS26" s="685"/>
      <c r="BT26" s="685"/>
      <c r="BU26" s="685"/>
      <c r="BV26" s="685"/>
      <c r="BW26" s="688"/>
      <c r="BY26" s="691" t="s">
        <v>263</v>
      </c>
      <c r="BZ26" s="692"/>
      <c r="CA26" s="692"/>
      <c r="CB26" s="692"/>
      <c r="CC26" s="692"/>
      <c r="CD26" s="692"/>
      <c r="CE26" s="692"/>
      <c r="CF26" s="692"/>
      <c r="CG26" s="692"/>
      <c r="CH26" s="692"/>
      <c r="CI26" s="692"/>
      <c r="CJ26" s="692"/>
      <c r="CK26" s="692"/>
      <c r="CL26" s="693"/>
      <c r="CM26" s="595">
        <v>53116540</v>
      </c>
      <c r="CN26" s="596"/>
      <c r="CO26" s="596"/>
      <c r="CP26" s="596"/>
      <c r="CQ26" s="596"/>
      <c r="CR26" s="596"/>
      <c r="CS26" s="596"/>
      <c r="CT26" s="597"/>
      <c r="CU26" s="684">
        <v>5.0999999999999996</v>
      </c>
      <c r="CV26" s="684"/>
      <c r="CW26" s="684"/>
      <c r="CX26" s="684"/>
      <c r="CY26" s="601" t="s">
        <v>128</v>
      </c>
      <c r="CZ26" s="596"/>
      <c r="DA26" s="596"/>
      <c r="DB26" s="596"/>
      <c r="DC26" s="596"/>
      <c r="DD26" s="596"/>
      <c r="DE26" s="596"/>
      <c r="DF26" s="596"/>
      <c r="DG26" s="596"/>
      <c r="DH26" s="596"/>
      <c r="DI26" s="596"/>
      <c r="DJ26" s="596"/>
      <c r="DK26" s="597"/>
      <c r="DL26" s="601">
        <v>53116540</v>
      </c>
      <c r="DM26" s="596"/>
      <c r="DN26" s="596"/>
      <c r="DO26" s="596"/>
      <c r="DP26" s="596"/>
      <c r="DQ26" s="596"/>
      <c r="DR26" s="596"/>
      <c r="DS26" s="596"/>
      <c r="DT26" s="596"/>
      <c r="DU26" s="596"/>
      <c r="DV26" s="596"/>
      <c r="DW26" s="596"/>
      <c r="DX26" s="690"/>
    </row>
    <row r="27" spans="2:128" ht="11.25" customHeight="1" x14ac:dyDescent="0.2">
      <c r="B27" s="592" t="s">
        <v>264</v>
      </c>
      <c r="C27" s="593"/>
      <c r="D27" s="593"/>
      <c r="E27" s="593"/>
      <c r="F27" s="593"/>
      <c r="G27" s="593"/>
      <c r="H27" s="593"/>
      <c r="I27" s="593"/>
      <c r="J27" s="593"/>
      <c r="K27" s="593"/>
      <c r="L27" s="593"/>
      <c r="M27" s="593"/>
      <c r="N27" s="593"/>
      <c r="O27" s="593"/>
      <c r="P27" s="593"/>
      <c r="Q27" s="594"/>
      <c r="R27" s="595">
        <v>375915</v>
      </c>
      <c r="S27" s="596"/>
      <c r="T27" s="596"/>
      <c r="U27" s="596"/>
      <c r="V27" s="596"/>
      <c r="W27" s="596"/>
      <c r="X27" s="596"/>
      <c r="Y27" s="597"/>
      <c r="Z27" s="598">
        <v>0</v>
      </c>
      <c r="AA27" s="686"/>
      <c r="AB27" s="686"/>
      <c r="AC27" s="689"/>
      <c r="AD27" s="601" t="s">
        <v>207</v>
      </c>
      <c r="AE27" s="596"/>
      <c r="AF27" s="596"/>
      <c r="AG27" s="596"/>
      <c r="AH27" s="596"/>
      <c r="AI27" s="596"/>
      <c r="AJ27" s="596"/>
      <c r="AK27" s="597"/>
      <c r="AL27" s="598" t="s">
        <v>128</v>
      </c>
      <c r="AM27" s="686"/>
      <c r="AN27" s="686"/>
      <c r="AO27" s="687"/>
      <c r="AP27" s="691" t="s">
        <v>265</v>
      </c>
      <c r="AQ27" s="692"/>
      <c r="AR27" s="692"/>
      <c r="AS27" s="692"/>
      <c r="AT27" s="692"/>
      <c r="AU27" s="692"/>
      <c r="AV27" s="692"/>
      <c r="AW27" s="692"/>
      <c r="AX27" s="692"/>
      <c r="AY27" s="692"/>
      <c r="AZ27" s="692"/>
      <c r="BA27" s="692"/>
      <c r="BB27" s="692"/>
      <c r="BC27" s="693"/>
      <c r="BD27" s="595">
        <v>1230614</v>
      </c>
      <c r="BE27" s="596"/>
      <c r="BF27" s="596"/>
      <c r="BG27" s="596"/>
      <c r="BH27" s="596"/>
      <c r="BI27" s="596"/>
      <c r="BJ27" s="596"/>
      <c r="BK27" s="597"/>
      <c r="BL27" s="684">
        <v>0.3</v>
      </c>
      <c r="BM27" s="684"/>
      <c r="BN27" s="684"/>
      <c r="BO27" s="684"/>
      <c r="BP27" s="685" t="s">
        <v>207</v>
      </c>
      <c r="BQ27" s="685"/>
      <c r="BR27" s="685"/>
      <c r="BS27" s="685"/>
      <c r="BT27" s="685"/>
      <c r="BU27" s="685"/>
      <c r="BV27" s="685"/>
      <c r="BW27" s="688"/>
      <c r="BY27" s="691" t="s">
        <v>266</v>
      </c>
      <c r="BZ27" s="692"/>
      <c r="CA27" s="692"/>
      <c r="CB27" s="692"/>
      <c r="CC27" s="692"/>
      <c r="CD27" s="692"/>
      <c r="CE27" s="692"/>
      <c r="CF27" s="692"/>
      <c r="CG27" s="692"/>
      <c r="CH27" s="692"/>
      <c r="CI27" s="692"/>
      <c r="CJ27" s="692"/>
      <c r="CK27" s="692"/>
      <c r="CL27" s="693"/>
      <c r="CM27" s="595">
        <v>1849956</v>
      </c>
      <c r="CN27" s="596"/>
      <c r="CO27" s="596"/>
      <c r="CP27" s="596"/>
      <c r="CQ27" s="596"/>
      <c r="CR27" s="596"/>
      <c r="CS27" s="596"/>
      <c r="CT27" s="597"/>
      <c r="CU27" s="684">
        <v>0.2</v>
      </c>
      <c r="CV27" s="684"/>
      <c r="CW27" s="684"/>
      <c r="CX27" s="684"/>
      <c r="CY27" s="601" t="s">
        <v>128</v>
      </c>
      <c r="CZ27" s="596"/>
      <c r="DA27" s="596"/>
      <c r="DB27" s="596"/>
      <c r="DC27" s="596"/>
      <c r="DD27" s="596"/>
      <c r="DE27" s="596"/>
      <c r="DF27" s="596"/>
      <c r="DG27" s="596"/>
      <c r="DH27" s="596"/>
      <c r="DI27" s="596"/>
      <c r="DJ27" s="596"/>
      <c r="DK27" s="597"/>
      <c r="DL27" s="601">
        <v>1849956</v>
      </c>
      <c r="DM27" s="596"/>
      <c r="DN27" s="596"/>
      <c r="DO27" s="596"/>
      <c r="DP27" s="596"/>
      <c r="DQ27" s="596"/>
      <c r="DR27" s="596"/>
      <c r="DS27" s="596"/>
      <c r="DT27" s="596"/>
      <c r="DU27" s="596"/>
      <c r="DV27" s="596"/>
      <c r="DW27" s="596"/>
      <c r="DX27" s="690"/>
    </row>
    <row r="28" spans="2:128" ht="11.25" customHeight="1" x14ac:dyDescent="0.2">
      <c r="B28" s="592" t="s">
        <v>267</v>
      </c>
      <c r="C28" s="593"/>
      <c r="D28" s="593"/>
      <c r="E28" s="593"/>
      <c r="F28" s="593"/>
      <c r="G28" s="593"/>
      <c r="H28" s="593"/>
      <c r="I28" s="593"/>
      <c r="J28" s="593"/>
      <c r="K28" s="593"/>
      <c r="L28" s="593"/>
      <c r="M28" s="593"/>
      <c r="N28" s="593"/>
      <c r="O28" s="593"/>
      <c r="P28" s="593"/>
      <c r="Q28" s="594"/>
      <c r="R28" s="595">
        <v>18267264</v>
      </c>
      <c r="S28" s="596"/>
      <c r="T28" s="596"/>
      <c r="U28" s="596"/>
      <c r="V28" s="596"/>
      <c r="W28" s="596"/>
      <c r="X28" s="596"/>
      <c r="Y28" s="597"/>
      <c r="Z28" s="598">
        <v>1.7</v>
      </c>
      <c r="AA28" s="686"/>
      <c r="AB28" s="686"/>
      <c r="AC28" s="689"/>
      <c r="AD28" s="601" t="s">
        <v>207</v>
      </c>
      <c r="AE28" s="596"/>
      <c r="AF28" s="596"/>
      <c r="AG28" s="596"/>
      <c r="AH28" s="596"/>
      <c r="AI28" s="596"/>
      <c r="AJ28" s="596"/>
      <c r="AK28" s="597"/>
      <c r="AL28" s="598" t="s">
        <v>128</v>
      </c>
      <c r="AM28" s="686"/>
      <c r="AN28" s="686"/>
      <c r="AO28" s="687"/>
      <c r="AP28" s="691" t="s">
        <v>268</v>
      </c>
      <c r="AQ28" s="692"/>
      <c r="AR28" s="692"/>
      <c r="AS28" s="692"/>
      <c r="AT28" s="692"/>
      <c r="AU28" s="692"/>
      <c r="AV28" s="692"/>
      <c r="AW28" s="692"/>
      <c r="AX28" s="692"/>
      <c r="AY28" s="692"/>
      <c r="AZ28" s="692"/>
      <c r="BA28" s="692"/>
      <c r="BB28" s="692"/>
      <c r="BC28" s="693"/>
      <c r="BD28" s="595">
        <v>42321</v>
      </c>
      <c r="BE28" s="596"/>
      <c r="BF28" s="596"/>
      <c r="BG28" s="596"/>
      <c r="BH28" s="596"/>
      <c r="BI28" s="596"/>
      <c r="BJ28" s="596"/>
      <c r="BK28" s="597"/>
      <c r="BL28" s="684">
        <v>0</v>
      </c>
      <c r="BM28" s="684"/>
      <c r="BN28" s="684"/>
      <c r="BO28" s="684"/>
      <c r="BP28" s="685" t="s">
        <v>128</v>
      </c>
      <c r="BQ28" s="685"/>
      <c r="BR28" s="685"/>
      <c r="BS28" s="685"/>
      <c r="BT28" s="685"/>
      <c r="BU28" s="685"/>
      <c r="BV28" s="685"/>
      <c r="BW28" s="688"/>
      <c r="BY28" s="691" t="s">
        <v>269</v>
      </c>
      <c r="BZ28" s="692"/>
      <c r="CA28" s="692"/>
      <c r="CB28" s="692"/>
      <c r="CC28" s="692"/>
      <c r="CD28" s="692"/>
      <c r="CE28" s="692"/>
      <c r="CF28" s="692"/>
      <c r="CG28" s="692"/>
      <c r="CH28" s="692"/>
      <c r="CI28" s="692"/>
      <c r="CJ28" s="692"/>
      <c r="CK28" s="692"/>
      <c r="CL28" s="693"/>
      <c r="CM28" s="595" t="s">
        <v>207</v>
      </c>
      <c r="CN28" s="596"/>
      <c r="CO28" s="596"/>
      <c r="CP28" s="596"/>
      <c r="CQ28" s="596"/>
      <c r="CR28" s="596"/>
      <c r="CS28" s="596"/>
      <c r="CT28" s="597"/>
      <c r="CU28" s="684" t="s">
        <v>128</v>
      </c>
      <c r="CV28" s="684"/>
      <c r="CW28" s="684"/>
      <c r="CX28" s="684"/>
      <c r="CY28" s="601" t="s">
        <v>128</v>
      </c>
      <c r="CZ28" s="596"/>
      <c r="DA28" s="596"/>
      <c r="DB28" s="596"/>
      <c r="DC28" s="596"/>
      <c r="DD28" s="596"/>
      <c r="DE28" s="596"/>
      <c r="DF28" s="596"/>
      <c r="DG28" s="596"/>
      <c r="DH28" s="596"/>
      <c r="DI28" s="596"/>
      <c r="DJ28" s="596"/>
      <c r="DK28" s="597"/>
      <c r="DL28" s="601" t="s">
        <v>207</v>
      </c>
      <c r="DM28" s="596"/>
      <c r="DN28" s="596"/>
      <c r="DO28" s="596"/>
      <c r="DP28" s="596"/>
      <c r="DQ28" s="596"/>
      <c r="DR28" s="596"/>
      <c r="DS28" s="596"/>
      <c r="DT28" s="596"/>
      <c r="DU28" s="596"/>
      <c r="DV28" s="596"/>
      <c r="DW28" s="596"/>
      <c r="DX28" s="690"/>
    </row>
    <row r="29" spans="2:128" ht="11.25" customHeight="1" x14ac:dyDescent="0.2">
      <c r="B29" s="592" t="s">
        <v>270</v>
      </c>
      <c r="C29" s="593"/>
      <c r="D29" s="593"/>
      <c r="E29" s="593"/>
      <c r="F29" s="593"/>
      <c r="G29" s="593"/>
      <c r="H29" s="593"/>
      <c r="I29" s="593"/>
      <c r="J29" s="593"/>
      <c r="K29" s="593"/>
      <c r="L29" s="593"/>
      <c r="M29" s="593"/>
      <c r="N29" s="593"/>
      <c r="O29" s="593"/>
      <c r="P29" s="593"/>
      <c r="Q29" s="594"/>
      <c r="R29" s="595">
        <v>26648086</v>
      </c>
      <c r="S29" s="596"/>
      <c r="T29" s="596"/>
      <c r="U29" s="596"/>
      <c r="V29" s="596"/>
      <c r="W29" s="596"/>
      <c r="X29" s="596"/>
      <c r="Y29" s="597"/>
      <c r="Z29" s="598">
        <v>2.5</v>
      </c>
      <c r="AA29" s="686"/>
      <c r="AB29" s="686"/>
      <c r="AC29" s="689"/>
      <c r="AD29" s="601" t="s">
        <v>128</v>
      </c>
      <c r="AE29" s="596"/>
      <c r="AF29" s="596"/>
      <c r="AG29" s="596"/>
      <c r="AH29" s="596"/>
      <c r="AI29" s="596"/>
      <c r="AJ29" s="596"/>
      <c r="AK29" s="597"/>
      <c r="AL29" s="598" t="s">
        <v>128</v>
      </c>
      <c r="AM29" s="686"/>
      <c r="AN29" s="686"/>
      <c r="AO29" s="687"/>
      <c r="AP29" s="691" t="s">
        <v>271</v>
      </c>
      <c r="AQ29" s="692"/>
      <c r="AR29" s="692"/>
      <c r="AS29" s="692"/>
      <c r="AT29" s="692"/>
      <c r="AU29" s="692"/>
      <c r="AV29" s="692"/>
      <c r="AW29" s="692"/>
      <c r="AX29" s="692"/>
      <c r="AY29" s="692"/>
      <c r="AZ29" s="692"/>
      <c r="BA29" s="692"/>
      <c r="BB29" s="692"/>
      <c r="BC29" s="693"/>
      <c r="BD29" s="595">
        <v>42321</v>
      </c>
      <c r="BE29" s="596"/>
      <c r="BF29" s="596"/>
      <c r="BG29" s="596"/>
      <c r="BH29" s="596"/>
      <c r="BI29" s="596"/>
      <c r="BJ29" s="596"/>
      <c r="BK29" s="597"/>
      <c r="BL29" s="684">
        <v>0</v>
      </c>
      <c r="BM29" s="684"/>
      <c r="BN29" s="684"/>
      <c r="BO29" s="684"/>
      <c r="BP29" s="685" t="s">
        <v>128</v>
      </c>
      <c r="BQ29" s="685"/>
      <c r="BR29" s="685"/>
      <c r="BS29" s="685"/>
      <c r="BT29" s="685"/>
      <c r="BU29" s="685"/>
      <c r="BV29" s="685"/>
      <c r="BW29" s="688"/>
      <c r="BY29" s="691" t="s">
        <v>272</v>
      </c>
      <c r="BZ29" s="692"/>
      <c r="CA29" s="692"/>
      <c r="CB29" s="692"/>
      <c r="CC29" s="692"/>
      <c r="CD29" s="692"/>
      <c r="CE29" s="692"/>
      <c r="CF29" s="692"/>
      <c r="CG29" s="692"/>
      <c r="CH29" s="692"/>
      <c r="CI29" s="692"/>
      <c r="CJ29" s="692"/>
      <c r="CK29" s="692"/>
      <c r="CL29" s="693"/>
      <c r="CM29" s="595">
        <v>3455905</v>
      </c>
      <c r="CN29" s="596"/>
      <c r="CO29" s="596"/>
      <c r="CP29" s="596"/>
      <c r="CQ29" s="596"/>
      <c r="CR29" s="596"/>
      <c r="CS29" s="596"/>
      <c r="CT29" s="597"/>
      <c r="CU29" s="684">
        <v>0.3</v>
      </c>
      <c r="CV29" s="684"/>
      <c r="CW29" s="684"/>
      <c r="CX29" s="684"/>
      <c r="CY29" s="601" t="s">
        <v>128</v>
      </c>
      <c r="CZ29" s="596"/>
      <c r="DA29" s="596"/>
      <c r="DB29" s="596"/>
      <c r="DC29" s="596"/>
      <c r="DD29" s="596"/>
      <c r="DE29" s="596"/>
      <c r="DF29" s="596"/>
      <c r="DG29" s="596"/>
      <c r="DH29" s="596"/>
      <c r="DI29" s="596"/>
      <c r="DJ29" s="596"/>
      <c r="DK29" s="597"/>
      <c r="DL29" s="601">
        <v>3455905</v>
      </c>
      <c r="DM29" s="596"/>
      <c r="DN29" s="596"/>
      <c r="DO29" s="596"/>
      <c r="DP29" s="596"/>
      <c r="DQ29" s="596"/>
      <c r="DR29" s="596"/>
      <c r="DS29" s="596"/>
      <c r="DT29" s="596"/>
      <c r="DU29" s="596"/>
      <c r="DV29" s="596"/>
      <c r="DW29" s="596"/>
      <c r="DX29" s="690"/>
    </row>
    <row r="30" spans="2:128" ht="11.25" customHeight="1" x14ac:dyDescent="0.2">
      <c r="B30" s="592" t="s">
        <v>273</v>
      </c>
      <c r="C30" s="593"/>
      <c r="D30" s="593"/>
      <c r="E30" s="593"/>
      <c r="F30" s="593"/>
      <c r="G30" s="593"/>
      <c r="H30" s="593"/>
      <c r="I30" s="593"/>
      <c r="J30" s="593"/>
      <c r="K30" s="593"/>
      <c r="L30" s="593"/>
      <c r="M30" s="593"/>
      <c r="N30" s="593"/>
      <c r="O30" s="593"/>
      <c r="P30" s="593"/>
      <c r="Q30" s="594"/>
      <c r="R30" s="595">
        <v>79427234</v>
      </c>
      <c r="S30" s="596"/>
      <c r="T30" s="596"/>
      <c r="U30" s="596"/>
      <c r="V30" s="596"/>
      <c r="W30" s="596"/>
      <c r="X30" s="596"/>
      <c r="Y30" s="597"/>
      <c r="Z30" s="598">
        <v>7.5</v>
      </c>
      <c r="AA30" s="686"/>
      <c r="AB30" s="686"/>
      <c r="AC30" s="689"/>
      <c r="AD30" s="601">
        <v>2084808</v>
      </c>
      <c r="AE30" s="596"/>
      <c r="AF30" s="596"/>
      <c r="AG30" s="596"/>
      <c r="AH30" s="596"/>
      <c r="AI30" s="596"/>
      <c r="AJ30" s="596"/>
      <c r="AK30" s="597"/>
      <c r="AL30" s="598">
        <v>0.4</v>
      </c>
      <c r="AM30" s="686"/>
      <c r="AN30" s="686"/>
      <c r="AO30" s="687"/>
      <c r="AP30" s="691" t="s">
        <v>274</v>
      </c>
      <c r="AQ30" s="692"/>
      <c r="AR30" s="692"/>
      <c r="AS30" s="692"/>
      <c r="AT30" s="692"/>
      <c r="AU30" s="692"/>
      <c r="AV30" s="692"/>
      <c r="AW30" s="692"/>
      <c r="AX30" s="692"/>
      <c r="AY30" s="692"/>
      <c r="AZ30" s="692"/>
      <c r="BA30" s="692"/>
      <c r="BB30" s="692"/>
      <c r="BC30" s="693"/>
      <c r="BD30" s="595">
        <v>42321</v>
      </c>
      <c r="BE30" s="596"/>
      <c r="BF30" s="596"/>
      <c r="BG30" s="596"/>
      <c r="BH30" s="596"/>
      <c r="BI30" s="596"/>
      <c r="BJ30" s="596"/>
      <c r="BK30" s="597"/>
      <c r="BL30" s="684">
        <v>0</v>
      </c>
      <c r="BM30" s="684"/>
      <c r="BN30" s="684"/>
      <c r="BO30" s="684"/>
      <c r="BP30" s="685" t="s">
        <v>128</v>
      </c>
      <c r="BQ30" s="685"/>
      <c r="BR30" s="685"/>
      <c r="BS30" s="685"/>
      <c r="BT30" s="685"/>
      <c r="BU30" s="685"/>
      <c r="BV30" s="685"/>
      <c r="BW30" s="688"/>
      <c r="BY30" s="691" t="s">
        <v>275</v>
      </c>
      <c r="BZ30" s="694"/>
      <c r="CA30" s="694"/>
      <c r="CB30" s="694"/>
      <c r="CC30" s="694"/>
      <c r="CD30" s="694"/>
      <c r="CE30" s="694"/>
      <c r="CF30" s="694"/>
      <c r="CG30" s="694"/>
      <c r="CH30" s="694"/>
      <c r="CI30" s="694"/>
      <c r="CJ30" s="694"/>
      <c r="CK30" s="694"/>
      <c r="CL30" s="693"/>
      <c r="CM30" s="595" t="s">
        <v>128</v>
      </c>
      <c r="CN30" s="596"/>
      <c r="CO30" s="596"/>
      <c r="CP30" s="596"/>
      <c r="CQ30" s="596"/>
      <c r="CR30" s="596"/>
      <c r="CS30" s="596"/>
      <c r="CT30" s="597"/>
      <c r="CU30" s="684" t="s">
        <v>128</v>
      </c>
      <c r="CV30" s="684"/>
      <c r="CW30" s="684"/>
      <c r="CX30" s="684"/>
      <c r="CY30" s="601" t="s">
        <v>207</v>
      </c>
      <c r="CZ30" s="596"/>
      <c r="DA30" s="596"/>
      <c r="DB30" s="596"/>
      <c r="DC30" s="596"/>
      <c r="DD30" s="596"/>
      <c r="DE30" s="596"/>
      <c r="DF30" s="596"/>
      <c r="DG30" s="596"/>
      <c r="DH30" s="596"/>
      <c r="DI30" s="596"/>
      <c r="DJ30" s="596"/>
      <c r="DK30" s="597"/>
      <c r="DL30" s="601" t="s">
        <v>128</v>
      </c>
      <c r="DM30" s="596"/>
      <c r="DN30" s="596"/>
      <c r="DO30" s="596"/>
      <c r="DP30" s="596"/>
      <c r="DQ30" s="596"/>
      <c r="DR30" s="596"/>
      <c r="DS30" s="596"/>
      <c r="DT30" s="596"/>
      <c r="DU30" s="596"/>
      <c r="DV30" s="596"/>
      <c r="DW30" s="596"/>
      <c r="DX30" s="690"/>
    </row>
    <row r="31" spans="2:128" ht="11.25" customHeight="1" x14ac:dyDescent="0.2">
      <c r="B31" s="592" t="s">
        <v>276</v>
      </c>
      <c r="C31" s="593"/>
      <c r="D31" s="593"/>
      <c r="E31" s="593"/>
      <c r="F31" s="593"/>
      <c r="G31" s="593"/>
      <c r="H31" s="593"/>
      <c r="I31" s="593"/>
      <c r="J31" s="593"/>
      <c r="K31" s="593"/>
      <c r="L31" s="593"/>
      <c r="M31" s="593"/>
      <c r="N31" s="593"/>
      <c r="O31" s="593"/>
      <c r="P31" s="593"/>
      <c r="Q31" s="594"/>
      <c r="R31" s="595">
        <v>119244553</v>
      </c>
      <c r="S31" s="596"/>
      <c r="T31" s="596"/>
      <c r="U31" s="596"/>
      <c r="V31" s="596"/>
      <c r="W31" s="596"/>
      <c r="X31" s="596"/>
      <c r="Y31" s="597"/>
      <c r="Z31" s="598">
        <v>11.2</v>
      </c>
      <c r="AA31" s="686"/>
      <c r="AB31" s="686"/>
      <c r="AC31" s="689"/>
      <c r="AD31" s="601" t="s">
        <v>128</v>
      </c>
      <c r="AE31" s="596"/>
      <c r="AF31" s="596"/>
      <c r="AG31" s="596"/>
      <c r="AH31" s="596"/>
      <c r="AI31" s="596"/>
      <c r="AJ31" s="596"/>
      <c r="AK31" s="597"/>
      <c r="AL31" s="598" t="s">
        <v>128</v>
      </c>
      <c r="AM31" s="686"/>
      <c r="AN31" s="686"/>
      <c r="AO31" s="687"/>
      <c r="AP31" s="691" t="s">
        <v>277</v>
      </c>
      <c r="AQ31" s="692"/>
      <c r="AR31" s="692"/>
      <c r="AS31" s="692"/>
      <c r="AT31" s="692"/>
      <c r="AU31" s="692"/>
      <c r="AV31" s="692"/>
      <c r="AW31" s="692"/>
      <c r="AX31" s="692"/>
      <c r="AY31" s="692"/>
      <c r="AZ31" s="692"/>
      <c r="BA31" s="692"/>
      <c r="BB31" s="692"/>
      <c r="BC31" s="693"/>
      <c r="BD31" s="595" t="s">
        <v>128</v>
      </c>
      <c r="BE31" s="596"/>
      <c r="BF31" s="596"/>
      <c r="BG31" s="596"/>
      <c r="BH31" s="596"/>
      <c r="BI31" s="596"/>
      <c r="BJ31" s="596"/>
      <c r="BK31" s="597"/>
      <c r="BL31" s="684" t="s">
        <v>128</v>
      </c>
      <c r="BM31" s="684"/>
      <c r="BN31" s="684"/>
      <c r="BO31" s="684"/>
      <c r="BP31" s="685" t="s">
        <v>207</v>
      </c>
      <c r="BQ31" s="685"/>
      <c r="BR31" s="685"/>
      <c r="BS31" s="685"/>
      <c r="BT31" s="685"/>
      <c r="BU31" s="685"/>
      <c r="BV31" s="685"/>
      <c r="BW31" s="688"/>
      <c r="BY31" s="592" t="s">
        <v>278</v>
      </c>
      <c r="BZ31" s="593"/>
      <c r="CA31" s="593"/>
      <c r="CB31" s="593"/>
      <c r="CC31" s="593"/>
      <c r="CD31" s="593"/>
      <c r="CE31" s="593"/>
      <c r="CF31" s="593"/>
      <c r="CG31" s="593"/>
      <c r="CH31" s="593"/>
      <c r="CI31" s="593"/>
      <c r="CJ31" s="593"/>
      <c r="CK31" s="593"/>
      <c r="CL31" s="594"/>
      <c r="CM31" s="595" t="s">
        <v>128</v>
      </c>
      <c r="CN31" s="596"/>
      <c r="CO31" s="596"/>
      <c r="CP31" s="596"/>
      <c r="CQ31" s="596"/>
      <c r="CR31" s="596"/>
      <c r="CS31" s="596"/>
      <c r="CT31" s="597"/>
      <c r="CU31" s="684" t="s">
        <v>128</v>
      </c>
      <c r="CV31" s="684"/>
      <c r="CW31" s="684"/>
      <c r="CX31" s="684"/>
      <c r="CY31" s="601" t="s">
        <v>128</v>
      </c>
      <c r="CZ31" s="596"/>
      <c r="DA31" s="596"/>
      <c r="DB31" s="596"/>
      <c r="DC31" s="596"/>
      <c r="DD31" s="596"/>
      <c r="DE31" s="596"/>
      <c r="DF31" s="596"/>
      <c r="DG31" s="596"/>
      <c r="DH31" s="596"/>
      <c r="DI31" s="596"/>
      <c r="DJ31" s="596"/>
      <c r="DK31" s="597"/>
      <c r="DL31" s="601" t="s">
        <v>128</v>
      </c>
      <c r="DM31" s="596"/>
      <c r="DN31" s="596"/>
      <c r="DO31" s="596"/>
      <c r="DP31" s="596"/>
      <c r="DQ31" s="596"/>
      <c r="DR31" s="596"/>
      <c r="DS31" s="596"/>
      <c r="DT31" s="596"/>
      <c r="DU31" s="596"/>
      <c r="DV31" s="596"/>
      <c r="DW31" s="596"/>
      <c r="DX31" s="690"/>
    </row>
    <row r="32" spans="2:128" ht="11.25" customHeight="1" x14ac:dyDescent="0.2">
      <c r="B32" s="592" t="s">
        <v>279</v>
      </c>
      <c r="C32" s="593"/>
      <c r="D32" s="593"/>
      <c r="E32" s="593"/>
      <c r="F32" s="593"/>
      <c r="G32" s="593"/>
      <c r="H32" s="593"/>
      <c r="I32" s="593"/>
      <c r="J32" s="593"/>
      <c r="K32" s="593"/>
      <c r="L32" s="593"/>
      <c r="M32" s="593"/>
      <c r="N32" s="593"/>
      <c r="O32" s="593"/>
      <c r="P32" s="593"/>
      <c r="Q32" s="594"/>
      <c r="R32" s="595" t="s">
        <v>128</v>
      </c>
      <c r="S32" s="596"/>
      <c r="T32" s="596"/>
      <c r="U32" s="596"/>
      <c r="V32" s="596"/>
      <c r="W32" s="596"/>
      <c r="X32" s="596"/>
      <c r="Y32" s="597"/>
      <c r="Z32" s="598" t="s">
        <v>207</v>
      </c>
      <c r="AA32" s="686"/>
      <c r="AB32" s="686"/>
      <c r="AC32" s="689"/>
      <c r="AD32" s="601" t="s">
        <v>207</v>
      </c>
      <c r="AE32" s="596"/>
      <c r="AF32" s="596"/>
      <c r="AG32" s="596"/>
      <c r="AH32" s="596"/>
      <c r="AI32" s="596"/>
      <c r="AJ32" s="596"/>
      <c r="AK32" s="597"/>
      <c r="AL32" s="598" t="s">
        <v>207</v>
      </c>
      <c r="AM32" s="686"/>
      <c r="AN32" s="686"/>
      <c r="AO32" s="687"/>
      <c r="AP32" s="691" t="s">
        <v>280</v>
      </c>
      <c r="AQ32" s="692"/>
      <c r="AR32" s="692"/>
      <c r="AS32" s="692"/>
      <c r="AT32" s="692"/>
      <c r="AU32" s="692"/>
      <c r="AV32" s="692"/>
      <c r="AW32" s="692"/>
      <c r="AX32" s="692"/>
      <c r="AY32" s="692"/>
      <c r="AZ32" s="692"/>
      <c r="BA32" s="692"/>
      <c r="BB32" s="692"/>
      <c r="BC32" s="693"/>
      <c r="BD32" s="595">
        <v>300</v>
      </c>
      <c r="BE32" s="596"/>
      <c r="BF32" s="596"/>
      <c r="BG32" s="596"/>
      <c r="BH32" s="596"/>
      <c r="BI32" s="596"/>
      <c r="BJ32" s="596"/>
      <c r="BK32" s="597"/>
      <c r="BL32" s="684">
        <v>0</v>
      </c>
      <c r="BM32" s="684"/>
      <c r="BN32" s="684"/>
      <c r="BO32" s="684"/>
      <c r="BP32" s="685" t="s">
        <v>128</v>
      </c>
      <c r="BQ32" s="685"/>
      <c r="BR32" s="685"/>
      <c r="BS32" s="685"/>
      <c r="BT32" s="685"/>
      <c r="BU32" s="685"/>
      <c r="BV32" s="685"/>
      <c r="BW32" s="688"/>
      <c r="BY32" s="607" t="s">
        <v>281</v>
      </c>
      <c r="BZ32" s="608"/>
      <c r="CA32" s="608"/>
      <c r="CB32" s="608"/>
      <c r="CC32" s="608"/>
      <c r="CD32" s="608"/>
      <c r="CE32" s="608"/>
      <c r="CF32" s="608"/>
      <c r="CG32" s="608"/>
      <c r="CH32" s="608"/>
      <c r="CI32" s="608"/>
      <c r="CJ32" s="608"/>
      <c r="CK32" s="608"/>
      <c r="CL32" s="609"/>
      <c r="CM32" s="595">
        <v>1035274650</v>
      </c>
      <c r="CN32" s="596"/>
      <c r="CO32" s="596"/>
      <c r="CP32" s="596"/>
      <c r="CQ32" s="596"/>
      <c r="CR32" s="596"/>
      <c r="CS32" s="596"/>
      <c r="CT32" s="597"/>
      <c r="CU32" s="684">
        <v>100</v>
      </c>
      <c r="CV32" s="684"/>
      <c r="CW32" s="684"/>
      <c r="CX32" s="684"/>
      <c r="CY32" s="601">
        <v>146576131</v>
      </c>
      <c r="CZ32" s="596"/>
      <c r="DA32" s="596"/>
      <c r="DB32" s="596"/>
      <c r="DC32" s="596"/>
      <c r="DD32" s="596"/>
      <c r="DE32" s="596"/>
      <c r="DF32" s="596"/>
      <c r="DG32" s="596"/>
      <c r="DH32" s="596"/>
      <c r="DI32" s="596"/>
      <c r="DJ32" s="596"/>
      <c r="DK32" s="597"/>
      <c r="DL32" s="601">
        <v>735951725</v>
      </c>
      <c r="DM32" s="596"/>
      <c r="DN32" s="596"/>
      <c r="DO32" s="596"/>
      <c r="DP32" s="596"/>
      <c r="DQ32" s="596"/>
      <c r="DR32" s="596"/>
      <c r="DS32" s="596"/>
      <c r="DT32" s="596"/>
      <c r="DU32" s="596"/>
      <c r="DV32" s="596"/>
      <c r="DW32" s="596"/>
      <c r="DX32" s="690"/>
    </row>
    <row r="33" spans="2:128" ht="11.25" customHeight="1" x14ac:dyDescent="0.2">
      <c r="B33" s="592" t="s">
        <v>282</v>
      </c>
      <c r="C33" s="593"/>
      <c r="D33" s="593"/>
      <c r="E33" s="593"/>
      <c r="F33" s="593"/>
      <c r="G33" s="593"/>
      <c r="H33" s="593"/>
      <c r="I33" s="593"/>
      <c r="J33" s="593"/>
      <c r="K33" s="593"/>
      <c r="L33" s="593"/>
      <c r="M33" s="593"/>
      <c r="N33" s="593"/>
      <c r="O33" s="593"/>
      <c r="P33" s="593"/>
      <c r="Q33" s="594"/>
      <c r="R33" s="595">
        <v>64308900</v>
      </c>
      <c r="S33" s="596"/>
      <c r="T33" s="596"/>
      <c r="U33" s="596"/>
      <c r="V33" s="596"/>
      <c r="W33" s="596"/>
      <c r="X33" s="596"/>
      <c r="Y33" s="597"/>
      <c r="Z33" s="598">
        <v>6.1</v>
      </c>
      <c r="AA33" s="686"/>
      <c r="AB33" s="686"/>
      <c r="AC33" s="689"/>
      <c r="AD33" s="601" t="s">
        <v>128</v>
      </c>
      <c r="AE33" s="596"/>
      <c r="AF33" s="596"/>
      <c r="AG33" s="596"/>
      <c r="AH33" s="596"/>
      <c r="AI33" s="596"/>
      <c r="AJ33" s="596"/>
      <c r="AK33" s="597"/>
      <c r="AL33" s="598" t="s">
        <v>207</v>
      </c>
      <c r="AM33" s="686"/>
      <c r="AN33" s="686"/>
      <c r="AO33" s="687"/>
      <c r="AP33" s="592" t="s">
        <v>155</v>
      </c>
      <c r="AQ33" s="593"/>
      <c r="AR33" s="593"/>
      <c r="AS33" s="593"/>
      <c r="AT33" s="593"/>
      <c r="AU33" s="593"/>
      <c r="AV33" s="593"/>
      <c r="AW33" s="593"/>
      <c r="AX33" s="593"/>
      <c r="AY33" s="593"/>
      <c r="AZ33" s="593"/>
      <c r="BA33" s="593"/>
      <c r="BB33" s="593"/>
      <c r="BC33" s="594"/>
      <c r="BD33" s="595">
        <v>421877570</v>
      </c>
      <c r="BE33" s="596"/>
      <c r="BF33" s="596"/>
      <c r="BG33" s="596"/>
      <c r="BH33" s="596"/>
      <c r="BI33" s="596"/>
      <c r="BJ33" s="596"/>
      <c r="BK33" s="597"/>
      <c r="BL33" s="684">
        <v>100</v>
      </c>
      <c r="BM33" s="684"/>
      <c r="BN33" s="684"/>
      <c r="BO33" s="684"/>
      <c r="BP33" s="685">
        <v>3809015</v>
      </c>
      <c r="BQ33" s="685"/>
      <c r="BR33" s="685"/>
      <c r="BS33" s="685"/>
      <c r="BT33" s="685"/>
      <c r="BU33" s="685"/>
      <c r="BV33" s="685"/>
      <c r="BW33" s="688"/>
      <c r="BY33" s="667" t="s">
        <v>283</v>
      </c>
      <c r="BZ33" s="668"/>
      <c r="CA33" s="668"/>
      <c r="CB33" s="668"/>
      <c r="CC33" s="668"/>
      <c r="CD33" s="668"/>
      <c r="CE33" s="668"/>
      <c r="CF33" s="668"/>
      <c r="CG33" s="668"/>
      <c r="CH33" s="668"/>
      <c r="CI33" s="668"/>
      <c r="CJ33" s="668"/>
      <c r="CK33" s="668"/>
      <c r="CL33" s="668"/>
      <c r="CM33" s="668"/>
      <c r="CN33" s="668"/>
      <c r="CO33" s="668"/>
      <c r="CP33" s="668"/>
      <c r="CQ33" s="668"/>
      <c r="CR33" s="668"/>
      <c r="CS33" s="668"/>
      <c r="CT33" s="668"/>
      <c r="CU33" s="668"/>
      <c r="CV33" s="668"/>
      <c r="CW33" s="668"/>
      <c r="CX33" s="668"/>
      <c r="CY33" s="668"/>
      <c r="CZ33" s="668"/>
      <c r="DA33" s="668"/>
      <c r="DB33" s="668"/>
      <c r="DC33" s="668"/>
      <c r="DD33" s="668"/>
      <c r="DE33" s="668"/>
      <c r="DF33" s="668"/>
      <c r="DG33" s="668"/>
      <c r="DH33" s="668"/>
      <c r="DI33" s="668"/>
      <c r="DJ33" s="668"/>
      <c r="DK33" s="668"/>
      <c r="DL33" s="668"/>
      <c r="DM33" s="668"/>
      <c r="DN33" s="668"/>
      <c r="DO33" s="668"/>
      <c r="DP33" s="668"/>
      <c r="DQ33" s="668"/>
      <c r="DR33" s="668"/>
      <c r="DS33" s="668"/>
      <c r="DT33" s="668"/>
      <c r="DU33" s="668"/>
      <c r="DV33" s="668"/>
      <c r="DW33" s="668"/>
      <c r="DX33" s="669"/>
    </row>
    <row r="34" spans="2:128" ht="11.25" customHeight="1" x14ac:dyDescent="0.2">
      <c r="B34" s="607" t="s">
        <v>284</v>
      </c>
      <c r="C34" s="608"/>
      <c r="D34" s="608"/>
      <c r="E34" s="608"/>
      <c r="F34" s="608"/>
      <c r="G34" s="608"/>
      <c r="H34" s="608"/>
      <c r="I34" s="608"/>
      <c r="J34" s="608"/>
      <c r="K34" s="608"/>
      <c r="L34" s="608"/>
      <c r="M34" s="608"/>
      <c r="N34" s="608"/>
      <c r="O34" s="608"/>
      <c r="P34" s="608"/>
      <c r="Q34" s="609"/>
      <c r="R34" s="595">
        <v>1062741989</v>
      </c>
      <c r="S34" s="596"/>
      <c r="T34" s="596"/>
      <c r="U34" s="596"/>
      <c r="V34" s="596"/>
      <c r="W34" s="596"/>
      <c r="X34" s="596"/>
      <c r="Y34" s="597"/>
      <c r="Z34" s="684">
        <v>100</v>
      </c>
      <c r="AA34" s="684"/>
      <c r="AB34" s="684"/>
      <c r="AC34" s="684"/>
      <c r="AD34" s="685">
        <v>583806081</v>
      </c>
      <c r="AE34" s="685"/>
      <c r="AF34" s="685"/>
      <c r="AG34" s="685"/>
      <c r="AH34" s="685"/>
      <c r="AI34" s="685"/>
      <c r="AJ34" s="685"/>
      <c r="AK34" s="685"/>
      <c r="AL34" s="598">
        <v>100</v>
      </c>
      <c r="AM34" s="686"/>
      <c r="AN34" s="686"/>
      <c r="AO34" s="687"/>
      <c r="AP34" s="607"/>
      <c r="AQ34" s="608"/>
      <c r="AR34" s="608"/>
      <c r="AS34" s="608"/>
      <c r="AT34" s="608"/>
      <c r="AU34" s="608"/>
      <c r="AV34" s="608"/>
      <c r="AW34" s="608"/>
      <c r="AX34" s="608"/>
      <c r="AY34" s="608"/>
      <c r="AZ34" s="608"/>
      <c r="BA34" s="608"/>
      <c r="BB34" s="608"/>
      <c r="BC34" s="609"/>
      <c r="BD34" s="595"/>
      <c r="BE34" s="596"/>
      <c r="BF34" s="596"/>
      <c r="BG34" s="596"/>
      <c r="BH34" s="596"/>
      <c r="BI34" s="596"/>
      <c r="BJ34" s="596"/>
      <c r="BK34" s="597"/>
      <c r="BL34" s="684"/>
      <c r="BM34" s="684"/>
      <c r="BN34" s="684"/>
      <c r="BO34" s="684"/>
      <c r="BP34" s="685"/>
      <c r="BQ34" s="685"/>
      <c r="BR34" s="685"/>
      <c r="BS34" s="685"/>
      <c r="BT34" s="685"/>
      <c r="BU34" s="685"/>
      <c r="BV34" s="685"/>
      <c r="BW34" s="688"/>
      <c r="BY34" s="667" t="s">
        <v>191</v>
      </c>
      <c r="BZ34" s="668"/>
      <c r="CA34" s="668"/>
      <c r="CB34" s="668"/>
      <c r="CC34" s="668"/>
      <c r="CD34" s="668"/>
      <c r="CE34" s="668"/>
      <c r="CF34" s="668"/>
      <c r="CG34" s="668"/>
      <c r="CH34" s="668"/>
      <c r="CI34" s="668"/>
      <c r="CJ34" s="668"/>
      <c r="CK34" s="668"/>
      <c r="CL34" s="669"/>
      <c r="CM34" s="667" t="s">
        <v>285</v>
      </c>
      <c r="CN34" s="668"/>
      <c r="CO34" s="668"/>
      <c r="CP34" s="668"/>
      <c r="CQ34" s="668"/>
      <c r="CR34" s="668"/>
      <c r="CS34" s="668"/>
      <c r="CT34" s="669"/>
      <c r="CU34" s="667" t="s">
        <v>286</v>
      </c>
      <c r="CV34" s="668"/>
      <c r="CW34" s="668"/>
      <c r="CX34" s="669"/>
      <c r="CY34" s="667" t="s">
        <v>287</v>
      </c>
      <c r="CZ34" s="668"/>
      <c r="DA34" s="668"/>
      <c r="DB34" s="668"/>
      <c r="DC34" s="668"/>
      <c r="DD34" s="668"/>
      <c r="DE34" s="668"/>
      <c r="DF34" s="669"/>
      <c r="DG34" s="673" t="s">
        <v>288</v>
      </c>
      <c r="DH34" s="674"/>
      <c r="DI34" s="674"/>
      <c r="DJ34" s="674"/>
      <c r="DK34" s="674"/>
      <c r="DL34" s="674"/>
      <c r="DM34" s="674"/>
      <c r="DN34" s="674"/>
      <c r="DO34" s="674"/>
      <c r="DP34" s="674"/>
      <c r="DQ34" s="675"/>
      <c r="DR34" s="667" t="s">
        <v>289</v>
      </c>
      <c r="DS34" s="668"/>
      <c r="DT34" s="668"/>
      <c r="DU34" s="668"/>
      <c r="DV34" s="668"/>
      <c r="DW34" s="668"/>
      <c r="DX34" s="669"/>
    </row>
    <row r="35" spans="2:128" ht="11.25" customHeight="1" x14ac:dyDescent="0.2">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664" t="s">
        <v>290</v>
      </c>
      <c r="BZ35" s="665"/>
      <c r="CA35" s="665"/>
      <c r="CB35" s="665"/>
      <c r="CC35" s="665"/>
      <c r="CD35" s="665"/>
      <c r="CE35" s="665"/>
      <c r="CF35" s="665"/>
      <c r="CG35" s="665"/>
      <c r="CH35" s="665"/>
      <c r="CI35" s="665"/>
      <c r="CJ35" s="665"/>
      <c r="CK35" s="665"/>
      <c r="CL35" s="666"/>
      <c r="CM35" s="676">
        <v>492352683</v>
      </c>
      <c r="CN35" s="677"/>
      <c r="CO35" s="677"/>
      <c r="CP35" s="677"/>
      <c r="CQ35" s="677"/>
      <c r="CR35" s="677"/>
      <c r="CS35" s="677"/>
      <c r="CT35" s="678"/>
      <c r="CU35" s="679">
        <v>47.6</v>
      </c>
      <c r="CV35" s="680"/>
      <c r="CW35" s="680"/>
      <c r="CX35" s="681"/>
      <c r="CY35" s="682">
        <v>426541595</v>
      </c>
      <c r="CZ35" s="677"/>
      <c r="DA35" s="677"/>
      <c r="DB35" s="677"/>
      <c r="DC35" s="677"/>
      <c r="DD35" s="677"/>
      <c r="DE35" s="677"/>
      <c r="DF35" s="678"/>
      <c r="DG35" s="682">
        <v>415168579</v>
      </c>
      <c r="DH35" s="677"/>
      <c r="DI35" s="677"/>
      <c r="DJ35" s="677"/>
      <c r="DK35" s="677"/>
      <c r="DL35" s="677"/>
      <c r="DM35" s="677"/>
      <c r="DN35" s="677"/>
      <c r="DO35" s="677"/>
      <c r="DP35" s="677"/>
      <c r="DQ35" s="678"/>
      <c r="DR35" s="679">
        <v>64.099999999999994</v>
      </c>
      <c r="DS35" s="680"/>
      <c r="DT35" s="680"/>
      <c r="DU35" s="680"/>
      <c r="DV35" s="680"/>
      <c r="DW35" s="680"/>
      <c r="DX35" s="683"/>
    </row>
    <row r="36" spans="2:128" ht="11.25" customHeight="1" x14ac:dyDescent="0.2">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592" t="s">
        <v>291</v>
      </c>
      <c r="BZ36" s="593"/>
      <c r="CA36" s="593"/>
      <c r="CB36" s="593"/>
      <c r="CC36" s="593"/>
      <c r="CD36" s="593"/>
      <c r="CE36" s="593"/>
      <c r="CF36" s="593"/>
      <c r="CG36" s="593"/>
      <c r="CH36" s="593"/>
      <c r="CI36" s="593"/>
      <c r="CJ36" s="593"/>
      <c r="CK36" s="593"/>
      <c r="CL36" s="594"/>
      <c r="CM36" s="595">
        <v>318258448</v>
      </c>
      <c r="CN36" s="602"/>
      <c r="CO36" s="602"/>
      <c r="CP36" s="602"/>
      <c r="CQ36" s="602"/>
      <c r="CR36" s="602"/>
      <c r="CS36" s="602"/>
      <c r="CT36" s="603"/>
      <c r="CU36" s="598">
        <v>30.7</v>
      </c>
      <c r="CV36" s="599"/>
      <c r="CW36" s="599"/>
      <c r="CX36" s="600"/>
      <c r="CY36" s="601">
        <v>271683247</v>
      </c>
      <c r="CZ36" s="602"/>
      <c r="DA36" s="602"/>
      <c r="DB36" s="602"/>
      <c r="DC36" s="602"/>
      <c r="DD36" s="602"/>
      <c r="DE36" s="602"/>
      <c r="DF36" s="603"/>
      <c r="DG36" s="601">
        <v>266671656</v>
      </c>
      <c r="DH36" s="602"/>
      <c r="DI36" s="602"/>
      <c r="DJ36" s="602"/>
      <c r="DK36" s="602"/>
      <c r="DL36" s="602"/>
      <c r="DM36" s="602"/>
      <c r="DN36" s="602"/>
      <c r="DO36" s="602"/>
      <c r="DP36" s="602"/>
      <c r="DQ36" s="603"/>
      <c r="DR36" s="598">
        <v>41.1</v>
      </c>
      <c r="DS36" s="599"/>
      <c r="DT36" s="599"/>
      <c r="DU36" s="599"/>
      <c r="DV36" s="599"/>
      <c r="DW36" s="599"/>
      <c r="DX36" s="632"/>
    </row>
    <row r="37" spans="2:128" ht="11.25" customHeight="1" x14ac:dyDescent="0.2">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667" t="s">
        <v>292</v>
      </c>
      <c r="AQ37" s="668"/>
      <c r="AR37" s="668"/>
      <c r="AS37" s="668"/>
      <c r="AT37" s="668"/>
      <c r="AU37" s="668"/>
      <c r="AV37" s="668"/>
      <c r="AW37" s="668"/>
      <c r="AX37" s="668"/>
      <c r="AY37" s="668"/>
      <c r="AZ37" s="668"/>
      <c r="BA37" s="668"/>
      <c r="BB37" s="668"/>
      <c r="BC37" s="669"/>
      <c r="BD37" s="667" t="s">
        <v>293</v>
      </c>
      <c r="BE37" s="668"/>
      <c r="BF37" s="668"/>
      <c r="BG37" s="668"/>
      <c r="BH37" s="668"/>
      <c r="BI37" s="668"/>
      <c r="BJ37" s="668"/>
      <c r="BK37" s="668"/>
      <c r="BL37" s="668"/>
      <c r="BM37" s="669"/>
      <c r="BN37" s="667" t="s">
        <v>294</v>
      </c>
      <c r="BO37" s="668"/>
      <c r="BP37" s="668"/>
      <c r="BQ37" s="668"/>
      <c r="BR37" s="668"/>
      <c r="BS37" s="668"/>
      <c r="BT37" s="668"/>
      <c r="BU37" s="668"/>
      <c r="BV37" s="668"/>
      <c r="BW37" s="669"/>
      <c r="BY37" s="592" t="s">
        <v>295</v>
      </c>
      <c r="BZ37" s="593"/>
      <c r="CA37" s="593"/>
      <c r="CB37" s="593"/>
      <c r="CC37" s="593"/>
      <c r="CD37" s="593"/>
      <c r="CE37" s="593"/>
      <c r="CF37" s="593"/>
      <c r="CG37" s="593"/>
      <c r="CH37" s="593"/>
      <c r="CI37" s="593"/>
      <c r="CJ37" s="593"/>
      <c r="CK37" s="593"/>
      <c r="CL37" s="594"/>
      <c r="CM37" s="595">
        <v>231924180</v>
      </c>
      <c r="CN37" s="596"/>
      <c r="CO37" s="596"/>
      <c r="CP37" s="596"/>
      <c r="CQ37" s="596"/>
      <c r="CR37" s="596"/>
      <c r="CS37" s="596"/>
      <c r="CT37" s="597"/>
      <c r="CU37" s="598">
        <v>22.4</v>
      </c>
      <c r="CV37" s="599"/>
      <c r="CW37" s="599"/>
      <c r="CX37" s="600"/>
      <c r="CY37" s="601">
        <v>186220852</v>
      </c>
      <c r="CZ37" s="602"/>
      <c r="DA37" s="602"/>
      <c r="DB37" s="602"/>
      <c r="DC37" s="602"/>
      <c r="DD37" s="602"/>
      <c r="DE37" s="602"/>
      <c r="DF37" s="603"/>
      <c r="DG37" s="601">
        <v>186217918</v>
      </c>
      <c r="DH37" s="602"/>
      <c r="DI37" s="602"/>
      <c r="DJ37" s="602"/>
      <c r="DK37" s="602"/>
      <c r="DL37" s="602"/>
      <c r="DM37" s="602"/>
      <c r="DN37" s="602"/>
      <c r="DO37" s="602"/>
      <c r="DP37" s="602"/>
      <c r="DQ37" s="603"/>
      <c r="DR37" s="598">
        <v>28.7</v>
      </c>
      <c r="DS37" s="599"/>
      <c r="DT37" s="599"/>
      <c r="DU37" s="599"/>
      <c r="DV37" s="599"/>
      <c r="DW37" s="599"/>
      <c r="DX37" s="632"/>
    </row>
    <row r="38" spans="2:128" ht="11.25" customHeight="1" x14ac:dyDescent="0.2">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55" t="s">
        <v>296</v>
      </c>
      <c r="AQ38" s="656"/>
      <c r="AR38" s="656"/>
      <c r="AS38" s="656"/>
      <c r="AT38" s="661" t="s">
        <v>297</v>
      </c>
      <c r="AU38" s="223"/>
      <c r="AV38" s="223"/>
      <c r="AW38" s="223"/>
      <c r="AX38" s="664" t="s">
        <v>155</v>
      </c>
      <c r="AY38" s="665"/>
      <c r="AZ38" s="665"/>
      <c r="BA38" s="665"/>
      <c r="BB38" s="665"/>
      <c r="BC38" s="666"/>
      <c r="BD38" s="670">
        <v>99.4</v>
      </c>
      <c r="BE38" s="671"/>
      <c r="BF38" s="671"/>
      <c r="BG38" s="671"/>
      <c r="BH38" s="671"/>
      <c r="BI38" s="671">
        <v>98.7</v>
      </c>
      <c r="BJ38" s="671"/>
      <c r="BK38" s="671"/>
      <c r="BL38" s="671"/>
      <c r="BM38" s="672"/>
      <c r="BN38" s="670">
        <v>99.4</v>
      </c>
      <c r="BO38" s="671"/>
      <c r="BP38" s="671"/>
      <c r="BQ38" s="671"/>
      <c r="BR38" s="671"/>
      <c r="BS38" s="671">
        <v>98.5</v>
      </c>
      <c r="BT38" s="671"/>
      <c r="BU38" s="671"/>
      <c r="BV38" s="671"/>
      <c r="BW38" s="672"/>
      <c r="BY38" s="592" t="s">
        <v>298</v>
      </c>
      <c r="BZ38" s="593"/>
      <c r="CA38" s="593"/>
      <c r="CB38" s="593"/>
      <c r="CC38" s="593"/>
      <c r="CD38" s="593"/>
      <c r="CE38" s="593"/>
      <c r="CF38" s="593"/>
      <c r="CG38" s="593"/>
      <c r="CH38" s="593"/>
      <c r="CI38" s="593"/>
      <c r="CJ38" s="593"/>
      <c r="CK38" s="593"/>
      <c r="CL38" s="594"/>
      <c r="CM38" s="595">
        <v>24113471</v>
      </c>
      <c r="CN38" s="602"/>
      <c r="CO38" s="602"/>
      <c r="CP38" s="602"/>
      <c r="CQ38" s="602"/>
      <c r="CR38" s="602"/>
      <c r="CS38" s="602"/>
      <c r="CT38" s="603"/>
      <c r="CU38" s="598">
        <v>2.2999999999999998</v>
      </c>
      <c r="CV38" s="599"/>
      <c r="CW38" s="599"/>
      <c r="CX38" s="600"/>
      <c r="CY38" s="601">
        <v>10850477</v>
      </c>
      <c r="CZ38" s="602"/>
      <c r="DA38" s="602"/>
      <c r="DB38" s="602"/>
      <c r="DC38" s="602"/>
      <c r="DD38" s="602"/>
      <c r="DE38" s="602"/>
      <c r="DF38" s="603"/>
      <c r="DG38" s="601">
        <v>10848065</v>
      </c>
      <c r="DH38" s="602"/>
      <c r="DI38" s="602"/>
      <c r="DJ38" s="602"/>
      <c r="DK38" s="602"/>
      <c r="DL38" s="602"/>
      <c r="DM38" s="602"/>
      <c r="DN38" s="602"/>
      <c r="DO38" s="602"/>
      <c r="DP38" s="602"/>
      <c r="DQ38" s="603"/>
      <c r="DR38" s="598">
        <v>1.7</v>
      </c>
      <c r="DS38" s="599"/>
      <c r="DT38" s="599"/>
      <c r="DU38" s="599"/>
      <c r="DV38" s="599"/>
      <c r="DW38" s="599"/>
      <c r="DX38" s="632"/>
    </row>
    <row r="39" spans="2:128" ht="11.25" customHeight="1" x14ac:dyDescent="0.2">
      <c r="AP39" s="657"/>
      <c r="AQ39" s="658"/>
      <c r="AR39" s="658"/>
      <c r="AS39" s="658"/>
      <c r="AT39" s="662"/>
      <c r="AU39" s="212" t="s">
        <v>299</v>
      </c>
      <c r="AV39" s="212"/>
      <c r="AW39" s="212"/>
      <c r="AX39" s="592" t="s">
        <v>300</v>
      </c>
      <c r="AY39" s="593"/>
      <c r="AZ39" s="593"/>
      <c r="BA39" s="593"/>
      <c r="BB39" s="593"/>
      <c r="BC39" s="594"/>
      <c r="BD39" s="653">
        <v>98.9</v>
      </c>
      <c r="BE39" s="634"/>
      <c r="BF39" s="634"/>
      <c r="BG39" s="634"/>
      <c r="BH39" s="634"/>
      <c r="BI39" s="634">
        <v>96.9</v>
      </c>
      <c r="BJ39" s="634"/>
      <c r="BK39" s="634"/>
      <c r="BL39" s="634"/>
      <c r="BM39" s="654"/>
      <c r="BN39" s="653">
        <v>98.9</v>
      </c>
      <c r="BO39" s="634"/>
      <c r="BP39" s="634"/>
      <c r="BQ39" s="634"/>
      <c r="BR39" s="634"/>
      <c r="BS39" s="634">
        <v>96.5</v>
      </c>
      <c r="BT39" s="634"/>
      <c r="BU39" s="634"/>
      <c r="BV39" s="634"/>
      <c r="BW39" s="654"/>
      <c r="BY39" s="592" t="s">
        <v>301</v>
      </c>
      <c r="BZ39" s="593"/>
      <c r="CA39" s="593"/>
      <c r="CB39" s="593"/>
      <c r="CC39" s="593"/>
      <c r="CD39" s="593"/>
      <c r="CE39" s="593"/>
      <c r="CF39" s="593"/>
      <c r="CG39" s="593"/>
      <c r="CH39" s="593"/>
      <c r="CI39" s="593"/>
      <c r="CJ39" s="593"/>
      <c r="CK39" s="593"/>
      <c r="CL39" s="594"/>
      <c r="CM39" s="595">
        <v>149980764</v>
      </c>
      <c r="CN39" s="596"/>
      <c r="CO39" s="596"/>
      <c r="CP39" s="596"/>
      <c r="CQ39" s="596"/>
      <c r="CR39" s="596"/>
      <c r="CS39" s="596"/>
      <c r="CT39" s="597"/>
      <c r="CU39" s="598">
        <v>14.5</v>
      </c>
      <c r="CV39" s="599"/>
      <c r="CW39" s="599"/>
      <c r="CX39" s="600"/>
      <c r="CY39" s="601">
        <v>144007871</v>
      </c>
      <c r="CZ39" s="602"/>
      <c r="DA39" s="602"/>
      <c r="DB39" s="602"/>
      <c r="DC39" s="602"/>
      <c r="DD39" s="602"/>
      <c r="DE39" s="602"/>
      <c r="DF39" s="603"/>
      <c r="DG39" s="601">
        <v>137648858</v>
      </c>
      <c r="DH39" s="602"/>
      <c r="DI39" s="602"/>
      <c r="DJ39" s="602"/>
      <c r="DK39" s="602"/>
      <c r="DL39" s="602"/>
      <c r="DM39" s="602"/>
      <c r="DN39" s="602"/>
      <c r="DO39" s="602"/>
      <c r="DP39" s="602"/>
      <c r="DQ39" s="603"/>
      <c r="DR39" s="598">
        <v>21.2</v>
      </c>
      <c r="DS39" s="599"/>
      <c r="DT39" s="599"/>
      <c r="DU39" s="599"/>
      <c r="DV39" s="599"/>
      <c r="DW39" s="599"/>
      <c r="DX39" s="632"/>
    </row>
    <row r="40" spans="2:128" ht="11.25" customHeight="1" x14ac:dyDescent="0.2">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9"/>
      <c r="AQ40" s="660"/>
      <c r="AR40" s="660"/>
      <c r="AS40" s="660"/>
      <c r="AT40" s="663"/>
      <c r="AU40" s="225"/>
      <c r="AV40" s="225"/>
      <c r="AW40" s="225"/>
      <c r="AX40" s="607" t="s">
        <v>302</v>
      </c>
      <c r="AY40" s="608"/>
      <c r="AZ40" s="608"/>
      <c r="BA40" s="608"/>
      <c r="BB40" s="608"/>
      <c r="BC40" s="609"/>
      <c r="BD40" s="650">
        <v>99.9</v>
      </c>
      <c r="BE40" s="651"/>
      <c r="BF40" s="651"/>
      <c r="BG40" s="651"/>
      <c r="BH40" s="651"/>
      <c r="BI40" s="651">
        <v>99.6</v>
      </c>
      <c r="BJ40" s="651"/>
      <c r="BK40" s="651"/>
      <c r="BL40" s="651"/>
      <c r="BM40" s="652"/>
      <c r="BN40" s="650">
        <v>99.9</v>
      </c>
      <c r="BO40" s="651"/>
      <c r="BP40" s="651"/>
      <c r="BQ40" s="651"/>
      <c r="BR40" s="651"/>
      <c r="BS40" s="651">
        <v>99.6</v>
      </c>
      <c r="BT40" s="651"/>
      <c r="BU40" s="651"/>
      <c r="BV40" s="651"/>
      <c r="BW40" s="652"/>
      <c r="BY40" s="626" t="s">
        <v>303</v>
      </c>
      <c r="BZ40" s="627"/>
      <c r="CA40" s="592" t="s">
        <v>304</v>
      </c>
      <c r="CB40" s="593"/>
      <c r="CC40" s="593"/>
      <c r="CD40" s="593"/>
      <c r="CE40" s="593"/>
      <c r="CF40" s="593"/>
      <c r="CG40" s="593"/>
      <c r="CH40" s="593"/>
      <c r="CI40" s="593"/>
      <c r="CJ40" s="593"/>
      <c r="CK40" s="593"/>
      <c r="CL40" s="594"/>
      <c r="CM40" s="595">
        <v>149980764</v>
      </c>
      <c r="CN40" s="602"/>
      <c r="CO40" s="602"/>
      <c r="CP40" s="602"/>
      <c r="CQ40" s="602"/>
      <c r="CR40" s="602"/>
      <c r="CS40" s="602"/>
      <c r="CT40" s="603"/>
      <c r="CU40" s="598">
        <v>14.5</v>
      </c>
      <c r="CV40" s="599"/>
      <c r="CW40" s="599"/>
      <c r="CX40" s="600"/>
      <c r="CY40" s="601">
        <v>144007871</v>
      </c>
      <c r="CZ40" s="602"/>
      <c r="DA40" s="602"/>
      <c r="DB40" s="602"/>
      <c r="DC40" s="602"/>
      <c r="DD40" s="602"/>
      <c r="DE40" s="602"/>
      <c r="DF40" s="603"/>
      <c r="DG40" s="601">
        <v>137648858</v>
      </c>
      <c r="DH40" s="602"/>
      <c r="DI40" s="602"/>
      <c r="DJ40" s="602"/>
      <c r="DK40" s="602"/>
      <c r="DL40" s="602"/>
      <c r="DM40" s="602"/>
      <c r="DN40" s="602"/>
      <c r="DO40" s="602"/>
      <c r="DP40" s="602"/>
      <c r="DQ40" s="603"/>
      <c r="DR40" s="598">
        <v>21.2</v>
      </c>
      <c r="DS40" s="599"/>
      <c r="DT40" s="599"/>
      <c r="DU40" s="599"/>
      <c r="DV40" s="599"/>
      <c r="DW40" s="599"/>
      <c r="DX40" s="632"/>
    </row>
    <row r="41" spans="2:128" ht="11.25" customHeight="1" x14ac:dyDescent="0.2">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43" t="s">
        <v>305</v>
      </c>
      <c r="AQ41" s="644"/>
      <c r="AR41" s="644"/>
      <c r="AS41" s="644"/>
      <c r="AT41" s="644"/>
      <c r="AU41" s="644"/>
      <c r="AV41" s="644"/>
      <c r="AW41" s="645"/>
      <c r="AX41" s="646" t="s">
        <v>306</v>
      </c>
      <c r="AY41" s="646"/>
      <c r="AZ41" s="646"/>
      <c r="BA41" s="646"/>
      <c r="BB41" s="646"/>
      <c r="BC41" s="646"/>
      <c r="BD41" s="647">
        <v>14087587</v>
      </c>
      <c r="BE41" s="648"/>
      <c r="BF41" s="648"/>
      <c r="BG41" s="648"/>
      <c r="BH41" s="648"/>
      <c r="BI41" s="648"/>
      <c r="BJ41" s="648"/>
      <c r="BK41" s="648"/>
      <c r="BL41" s="648"/>
      <c r="BM41" s="649"/>
      <c r="BN41" s="647" t="s">
        <v>307</v>
      </c>
      <c r="BO41" s="648"/>
      <c r="BP41" s="648"/>
      <c r="BQ41" s="648"/>
      <c r="BR41" s="648"/>
      <c r="BS41" s="648"/>
      <c r="BT41" s="648"/>
      <c r="BU41" s="648"/>
      <c r="BV41" s="648"/>
      <c r="BW41" s="649"/>
      <c r="BY41" s="628"/>
      <c r="BZ41" s="629"/>
      <c r="CA41" s="592" t="s">
        <v>308</v>
      </c>
      <c r="CB41" s="593"/>
      <c r="CC41" s="593"/>
      <c r="CD41" s="593"/>
      <c r="CE41" s="593"/>
      <c r="CF41" s="593"/>
      <c r="CG41" s="593"/>
      <c r="CH41" s="593"/>
      <c r="CI41" s="593"/>
      <c r="CJ41" s="593"/>
      <c r="CK41" s="593"/>
      <c r="CL41" s="594"/>
      <c r="CM41" s="595">
        <v>135575850</v>
      </c>
      <c r="CN41" s="596"/>
      <c r="CO41" s="596"/>
      <c r="CP41" s="596"/>
      <c r="CQ41" s="596"/>
      <c r="CR41" s="596"/>
      <c r="CS41" s="596"/>
      <c r="CT41" s="597"/>
      <c r="CU41" s="598">
        <v>13.1</v>
      </c>
      <c r="CV41" s="599"/>
      <c r="CW41" s="599"/>
      <c r="CX41" s="600"/>
      <c r="CY41" s="601">
        <v>129687232</v>
      </c>
      <c r="CZ41" s="602"/>
      <c r="DA41" s="602"/>
      <c r="DB41" s="602"/>
      <c r="DC41" s="602"/>
      <c r="DD41" s="602"/>
      <c r="DE41" s="602"/>
      <c r="DF41" s="603"/>
      <c r="DG41" s="601">
        <v>123328219</v>
      </c>
      <c r="DH41" s="602"/>
      <c r="DI41" s="602"/>
      <c r="DJ41" s="602"/>
      <c r="DK41" s="602"/>
      <c r="DL41" s="602"/>
      <c r="DM41" s="602"/>
      <c r="DN41" s="602"/>
      <c r="DO41" s="602"/>
      <c r="DP41" s="602"/>
      <c r="DQ41" s="603"/>
      <c r="DR41" s="598">
        <v>19</v>
      </c>
      <c r="DS41" s="599"/>
      <c r="DT41" s="599"/>
      <c r="DU41" s="599"/>
      <c r="DV41" s="599"/>
      <c r="DW41" s="599"/>
      <c r="DX41" s="632"/>
    </row>
    <row r="42" spans="2:128" ht="11.25" customHeight="1" x14ac:dyDescent="0.2">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36" t="s">
        <v>309</v>
      </c>
      <c r="AQ42" s="637"/>
      <c r="AR42" s="637"/>
      <c r="AS42" s="637"/>
      <c r="AT42" s="637"/>
      <c r="AU42" s="637"/>
      <c r="AV42" s="637"/>
      <c r="AW42" s="638"/>
      <c r="AX42" s="639" t="s">
        <v>310</v>
      </c>
      <c r="AY42" s="639"/>
      <c r="AZ42" s="639"/>
      <c r="BA42" s="639"/>
      <c r="BB42" s="639"/>
      <c r="BC42" s="639"/>
      <c r="BD42" s="640">
        <v>14087587</v>
      </c>
      <c r="BE42" s="641"/>
      <c r="BF42" s="641"/>
      <c r="BG42" s="641"/>
      <c r="BH42" s="641"/>
      <c r="BI42" s="641"/>
      <c r="BJ42" s="641"/>
      <c r="BK42" s="641"/>
      <c r="BL42" s="641"/>
      <c r="BM42" s="642"/>
      <c r="BN42" s="640" t="s">
        <v>307</v>
      </c>
      <c r="BO42" s="641"/>
      <c r="BP42" s="641"/>
      <c r="BQ42" s="641"/>
      <c r="BR42" s="641"/>
      <c r="BS42" s="641"/>
      <c r="BT42" s="641"/>
      <c r="BU42" s="641"/>
      <c r="BV42" s="641"/>
      <c r="BW42" s="642"/>
      <c r="BY42" s="628"/>
      <c r="BZ42" s="629"/>
      <c r="CA42" s="592" t="s">
        <v>311</v>
      </c>
      <c r="CB42" s="593"/>
      <c r="CC42" s="593"/>
      <c r="CD42" s="593"/>
      <c r="CE42" s="593"/>
      <c r="CF42" s="593"/>
      <c r="CG42" s="593"/>
      <c r="CH42" s="593"/>
      <c r="CI42" s="593"/>
      <c r="CJ42" s="593"/>
      <c r="CK42" s="593"/>
      <c r="CL42" s="594"/>
      <c r="CM42" s="595">
        <v>14404914</v>
      </c>
      <c r="CN42" s="602"/>
      <c r="CO42" s="602"/>
      <c r="CP42" s="602"/>
      <c r="CQ42" s="602"/>
      <c r="CR42" s="602"/>
      <c r="CS42" s="602"/>
      <c r="CT42" s="603"/>
      <c r="CU42" s="598">
        <v>1.4</v>
      </c>
      <c r="CV42" s="599"/>
      <c r="CW42" s="599"/>
      <c r="CX42" s="600"/>
      <c r="CY42" s="601">
        <v>14320639</v>
      </c>
      <c r="CZ42" s="602"/>
      <c r="DA42" s="602"/>
      <c r="DB42" s="602"/>
      <c r="DC42" s="602"/>
      <c r="DD42" s="602"/>
      <c r="DE42" s="602"/>
      <c r="DF42" s="603"/>
      <c r="DG42" s="601">
        <v>14320639</v>
      </c>
      <c r="DH42" s="602"/>
      <c r="DI42" s="602"/>
      <c r="DJ42" s="602"/>
      <c r="DK42" s="602"/>
      <c r="DL42" s="602"/>
      <c r="DM42" s="602"/>
      <c r="DN42" s="602"/>
      <c r="DO42" s="602"/>
      <c r="DP42" s="602"/>
      <c r="DQ42" s="603"/>
      <c r="DR42" s="598">
        <v>2.2000000000000002</v>
      </c>
      <c r="DS42" s="599"/>
      <c r="DT42" s="599"/>
      <c r="DU42" s="599"/>
      <c r="DV42" s="599"/>
      <c r="DW42" s="599"/>
      <c r="DX42" s="632"/>
    </row>
    <row r="43" spans="2:128" ht="11.25" customHeight="1" x14ac:dyDescent="0.2">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35"/>
      <c r="AQ43" s="635"/>
      <c r="AR43" s="635"/>
      <c r="AS43" s="635"/>
      <c r="AT43" s="218"/>
      <c r="AU43" s="218"/>
      <c r="AV43" s="218"/>
      <c r="AW43" s="218"/>
      <c r="AX43" s="218"/>
      <c r="AY43" s="218"/>
      <c r="AZ43" s="218"/>
      <c r="BA43" s="218"/>
      <c r="BB43" s="218"/>
      <c r="BC43" s="218"/>
      <c r="BD43" s="634"/>
      <c r="BE43" s="634"/>
      <c r="BF43" s="634"/>
      <c r="BG43" s="634"/>
      <c r="BH43" s="634"/>
      <c r="BI43" s="634"/>
      <c r="BJ43" s="634"/>
      <c r="BK43" s="634"/>
      <c r="BL43" s="634"/>
      <c r="BM43" s="634"/>
      <c r="BN43" s="634"/>
      <c r="BO43" s="634"/>
      <c r="BP43" s="634"/>
      <c r="BQ43" s="634"/>
      <c r="BR43" s="634"/>
      <c r="BS43" s="634"/>
      <c r="BT43" s="634"/>
      <c r="BU43" s="634"/>
      <c r="BV43" s="634"/>
      <c r="BW43" s="634"/>
      <c r="BY43" s="630"/>
      <c r="BZ43" s="631"/>
      <c r="CA43" s="592" t="s">
        <v>312</v>
      </c>
      <c r="CB43" s="593"/>
      <c r="CC43" s="593"/>
      <c r="CD43" s="593"/>
      <c r="CE43" s="593"/>
      <c r="CF43" s="593"/>
      <c r="CG43" s="593"/>
      <c r="CH43" s="593"/>
      <c r="CI43" s="593"/>
      <c r="CJ43" s="593"/>
      <c r="CK43" s="593"/>
      <c r="CL43" s="594"/>
      <c r="CM43" s="595" t="s">
        <v>128</v>
      </c>
      <c r="CN43" s="596"/>
      <c r="CO43" s="596"/>
      <c r="CP43" s="596"/>
      <c r="CQ43" s="596"/>
      <c r="CR43" s="596"/>
      <c r="CS43" s="596"/>
      <c r="CT43" s="597"/>
      <c r="CU43" s="598" t="s">
        <v>128</v>
      </c>
      <c r="CV43" s="599"/>
      <c r="CW43" s="599"/>
      <c r="CX43" s="600"/>
      <c r="CY43" s="601" t="s">
        <v>207</v>
      </c>
      <c r="CZ43" s="602"/>
      <c r="DA43" s="602"/>
      <c r="DB43" s="602"/>
      <c r="DC43" s="602"/>
      <c r="DD43" s="602"/>
      <c r="DE43" s="602"/>
      <c r="DF43" s="603"/>
      <c r="DG43" s="601" t="s">
        <v>207</v>
      </c>
      <c r="DH43" s="602"/>
      <c r="DI43" s="602"/>
      <c r="DJ43" s="602"/>
      <c r="DK43" s="602"/>
      <c r="DL43" s="602"/>
      <c r="DM43" s="602"/>
      <c r="DN43" s="602"/>
      <c r="DO43" s="602"/>
      <c r="DP43" s="602"/>
      <c r="DQ43" s="603"/>
      <c r="DR43" s="598" t="s">
        <v>128</v>
      </c>
      <c r="DS43" s="599"/>
      <c r="DT43" s="599"/>
      <c r="DU43" s="599"/>
      <c r="DV43" s="599"/>
      <c r="DW43" s="599"/>
      <c r="DX43" s="632"/>
    </row>
    <row r="44" spans="2:128" ht="11.25" customHeight="1" x14ac:dyDescent="0.2">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35"/>
      <c r="AQ44" s="635"/>
      <c r="AR44" s="635"/>
      <c r="AS44" s="635"/>
      <c r="AT44" s="218"/>
      <c r="AU44" s="218"/>
      <c r="AV44" s="218"/>
      <c r="AW44" s="218"/>
      <c r="AX44" s="218"/>
      <c r="AY44" s="218"/>
      <c r="AZ44" s="218"/>
      <c r="BA44" s="218"/>
      <c r="BB44" s="218"/>
      <c r="BC44" s="218"/>
      <c r="BD44" s="634"/>
      <c r="BE44" s="634"/>
      <c r="BF44" s="634"/>
      <c r="BG44" s="634"/>
      <c r="BH44" s="634"/>
      <c r="BI44" s="634"/>
      <c r="BJ44" s="634"/>
      <c r="BK44" s="634"/>
      <c r="BL44" s="634"/>
      <c r="BM44" s="634"/>
      <c r="BN44" s="634"/>
      <c r="BO44" s="634"/>
      <c r="BP44" s="634"/>
      <c r="BQ44" s="634"/>
      <c r="BR44" s="634"/>
      <c r="BS44" s="634"/>
      <c r="BT44" s="634"/>
      <c r="BU44" s="634"/>
      <c r="BV44" s="634"/>
      <c r="BW44" s="634"/>
      <c r="BY44" s="592" t="s">
        <v>313</v>
      </c>
      <c r="BZ44" s="593"/>
      <c r="CA44" s="593"/>
      <c r="CB44" s="593"/>
      <c r="CC44" s="593"/>
      <c r="CD44" s="593"/>
      <c r="CE44" s="593"/>
      <c r="CF44" s="593"/>
      <c r="CG44" s="593"/>
      <c r="CH44" s="593"/>
      <c r="CI44" s="593"/>
      <c r="CJ44" s="593"/>
      <c r="CK44" s="593"/>
      <c r="CL44" s="594"/>
      <c r="CM44" s="595">
        <v>395888814</v>
      </c>
      <c r="CN44" s="602"/>
      <c r="CO44" s="602"/>
      <c r="CP44" s="602"/>
      <c r="CQ44" s="602"/>
      <c r="CR44" s="602"/>
      <c r="CS44" s="602"/>
      <c r="CT44" s="603"/>
      <c r="CU44" s="598">
        <v>38.200000000000003</v>
      </c>
      <c r="CV44" s="599"/>
      <c r="CW44" s="599"/>
      <c r="CX44" s="600"/>
      <c r="CY44" s="601">
        <v>284874613</v>
      </c>
      <c r="CZ44" s="602"/>
      <c r="DA44" s="602"/>
      <c r="DB44" s="602"/>
      <c r="DC44" s="602"/>
      <c r="DD44" s="602"/>
      <c r="DE44" s="602"/>
      <c r="DF44" s="603"/>
      <c r="DG44" s="601">
        <v>193589479</v>
      </c>
      <c r="DH44" s="602"/>
      <c r="DI44" s="602"/>
      <c r="DJ44" s="602"/>
      <c r="DK44" s="602"/>
      <c r="DL44" s="602"/>
      <c r="DM44" s="602"/>
      <c r="DN44" s="602"/>
      <c r="DO44" s="602"/>
      <c r="DP44" s="602"/>
      <c r="DQ44" s="603"/>
      <c r="DR44" s="598">
        <v>29.9</v>
      </c>
      <c r="DS44" s="599"/>
      <c r="DT44" s="599"/>
      <c r="DU44" s="599"/>
      <c r="DV44" s="599"/>
      <c r="DW44" s="599"/>
      <c r="DX44" s="632"/>
    </row>
    <row r="45" spans="2:128" ht="11.25" customHeight="1" x14ac:dyDescent="0.2">
      <c r="B45" s="212" t="s">
        <v>314</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592" t="s">
        <v>315</v>
      </c>
      <c r="BZ45" s="593"/>
      <c r="CA45" s="593"/>
      <c r="CB45" s="593"/>
      <c r="CC45" s="593"/>
      <c r="CD45" s="593"/>
      <c r="CE45" s="593"/>
      <c r="CF45" s="593"/>
      <c r="CG45" s="593"/>
      <c r="CH45" s="593"/>
      <c r="CI45" s="593"/>
      <c r="CJ45" s="593"/>
      <c r="CK45" s="593"/>
      <c r="CL45" s="594"/>
      <c r="CM45" s="595">
        <v>41830767</v>
      </c>
      <c r="CN45" s="596"/>
      <c r="CO45" s="596"/>
      <c r="CP45" s="596"/>
      <c r="CQ45" s="596"/>
      <c r="CR45" s="596"/>
      <c r="CS45" s="596"/>
      <c r="CT45" s="597"/>
      <c r="CU45" s="598">
        <v>4</v>
      </c>
      <c r="CV45" s="599"/>
      <c r="CW45" s="599"/>
      <c r="CX45" s="600"/>
      <c r="CY45" s="601">
        <v>26122309</v>
      </c>
      <c r="CZ45" s="602"/>
      <c r="DA45" s="602"/>
      <c r="DB45" s="602"/>
      <c r="DC45" s="602"/>
      <c r="DD45" s="602"/>
      <c r="DE45" s="602"/>
      <c r="DF45" s="603"/>
      <c r="DG45" s="601">
        <v>23081636</v>
      </c>
      <c r="DH45" s="602"/>
      <c r="DI45" s="602"/>
      <c r="DJ45" s="602"/>
      <c r="DK45" s="602"/>
      <c r="DL45" s="602"/>
      <c r="DM45" s="602"/>
      <c r="DN45" s="602"/>
      <c r="DO45" s="602"/>
      <c r="DP45" s="602"/>
      <c r="DQ45" s="603"/>
      <c r="DR45" s="598">
        <v>3.6</v>
      </c>
      <c r="DS45" s="599"/>
      <c r="DT45" s="599"/>
      <c r="DU45" s="599"/>
      <c r="DV45" s="599"/>
      <c r="DW45" s="599"/>
      <c r="DX45" s="632"/>
    </row>
    <row r="46" spans="2:128" ht="11.25" customHeight="1" x14ac:dyDescent="0.2">
      <c r="B46" s="226" t="s">
        <v>316</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592" t="s">
        <v>317</v>
      </c>
      <c r="BZ46" s="593"/>
      <c r="CA46" s="593"/>
      <c r="CB46" s="593"/>
      <c r="CC46" s="593"/>
      <c r="CD46" s="593"/>
      <c r="CE46" s="593"/>
      <c r="CF46" s="593"/>
      <c r="CG46" s="593"/>
      <c r="CH46" s="593"/>
      <c r="CI46" s="593"/>
      <c r="CJ46" s="593"/>
      <c r="CK46" s="593"/>
      <c r="CL46" s="594"/>
      <c r="CM46" s="595">
        <v>8668008</v>
      </c>
      <c r="CN46" s="602"/>
      <c r="CO46" s="602"/>
      <c r="CP46" s="602"/>
      <c r="CQ46" s="602"/>
      <c r="CR46" s="602"/>
      <c r="CS46" s="602"/>
      <c r="CT46" s="603"/>
      <c r="CU46" s="598">
        <v>0.8</v>
      </c>
      <c r="CV46" s="599"/>
      <c r="CW46" s="599"/>
      <c r="CX46" s="600"/>
      <c r="CY46" s="601">
        <v>6918623</v>
      </c>
      <c r="CZ46" s="602"/>
      <c r="DA46" s="602"/>
      <c r="DB46" s="602"/>
      <c r="DC46" s="602"/>
      <c r="DD46" s="602"/>
      <c r="DE46" s="602"/>
      <c r="DF46" s="603"/>
      <c r="DG46" s="601">
        <v>6918623</v>
      </c>
      <c r="DH46" s="602"/>
      <c r="DI46" s="602"/>
      <c r="DJ46" s="602"/>
      <c r="DK46" s="602"/>
      <c r="DL46" s="602"/>
      <c r="DM46" s="602"/>
      <c r="DN46" s="602"/>
      <c r="DO46" s="602"/>
      <c r="DP46" s="602"/>
      <c r="DQ46" s="603"/>
      <c r="DR46" s="598">
        <v>1.1000000000000001</v>
      </c>
      <c r="DS46" s="599"/>
      <c r="DT46" s="599"/>
      <c r="DU46" s="599"/>
      <c r="DV46" s="599"/>
      <c r="DW46" s="599"/>
      <c r="DX46" s="632"/>
    </row>
    <row r="47" spans="2:128" ht="11.25" customHeight="1" x14ac:dyDescent="0.2">
      <c r="B47" s="227" t="s">
        <v>318</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592" t="s">
        <v>319</v>
      </c>
      <c r="BZ47" s="593"/>
      <c r="CA47" s="593"/>
      <c r="CB47" s="593"/>
      <c r="CC47" s="593"/>
      <c r="CD47" s="593"/>
      <c r="CE47" s="593"/>
      <c r="CF47" s="593"/>
      <c r="CG47" s="593"/>
      <c r="CH47" s="593"/>
      <c r="CI47" s="593"/>
      <c r="CJ47" s="593"/>
      <c r="CK47" s="593"/>
      <c r="CL47" s="594"/>
      <c r="CM47" s="595">
        <v>245996872</v>
      </c>
      <c r="CN47" s="596"/>
      <c r="CO47" s="596"/>
      <c r="CP47" s="596"/>
      <c r="CQ47" s="596"/>
      <c r="CR47" s="596"/>
      <c r="CS47" s="596"/>
      <c r="CT47" s="597"/>
      <c r="CU47" s="598">
        <v>23.8</v>
      </c>
      <c r="CV47" s="599"/>
      <c r="CW47" s="599"/>
      <c r="CX47" s="600"/>
      <c r="CY47" s="601">
        <v>218930856</v>
      </c>
      <c r="CZ47" s="602"/>
      <c r="DA47" s="602"/>
      <c r="DB47" s="602"/>
      <c r="DC47" s="602"/>
      <c r="DD47" s="602"/>
      <c r="DE47" s="602"/>
      <c r="DF47" s="603"/>
      <c r="DG47" s="601">
        <v>145513312</v>
      </c>
      <c r="DH47" s="602"/>
      <c r="DI47" s="602"/>
      <c r="DJ47" s="602"/>
      <c r="DK47" s="602"/>
      <c r="DL47" s="602"/>
      <c r="DM47" s="602"/>
      <c r="DN47" s="602"/>
      <c r="DO47" s="602"/>
      <c r="DP47" s="602"/>
      <c r="DQ47" s="603"/>
      <c r="DR47" s="598">
        <v>22.5</v>
      </c>
      <c r="DS47" s="599"/>
      <c r="DT47" s="599"/>
      <c r="DU47" s="599"/>
      <c r="DV47" s="599"/>
      <c r="DW47" s="599"/>
      <c r="DX47" s="632"/>
    </row>
    <row r="48" spans="2:128" ht="11.25" customHeight="1" x14ac:dyDescent="0.2">
      <c r="AP48" s="635"/>
      <c r="AQ48" s="635"/>
      <c r="AR48" s="635"/>
      <c r="AS48" s="635"/>
      <c r="AT48" s="218"/>
      <c r="AU48" s="218"/>
      <c r="AV48" s="218"/>
      <c r="AW48" s="218"/>
      <c r="AX48" s="218"/>
      <c r="AY48" s="218"/>
      <c r="AZ48" s="218"/>
      <c r="BA48" s="218"/>
      <c r="BB48" s="218"/>
      <c r="BC48" s="218"/>
      <c r="BD48" s="634"/>
      <c r="BE48" s="634"/>
      <c r="BF48" s="634"/>
      <c r="BG48" s="634"/>
      <c r="BH48" s="634"/>
      <c r="BI48" s="634"/>
      <c r="BJ48" s="634"/>
      <c r="BK48" s="634"/>
      <c r="BL48" s="634"/>
      <c r="BM48" s="634"/>
      <c r="BN48" s="634"/>
      <c r="BO48" s="634"/>
      <c r="BP48" s="634"/>
      <c r="BQ48" s="634"/>
      <c r="BR48" s="634"/>
      <c r="BS48" s="634"/>
      <c r="BT48" s="634"/>
      <c r="BU48" s="634"/>
      <c r="BV48" s="634"/>
      <c r="BW48" s="634"/>
      <c r="BY48" s="592" t="s">
        <v>320</v>
      </c>
      <c r="BZ48" s="593"/>
      <c r="CA48" s="593"/>
      <c r="CB48" s="593"/>
      <c r="CC48" s="593"/>
      <c r="CD48" s="593"/>
      <c r="CE48" s="593"/>
      <c r="CF48" s="593"/>
      <c r="CG48" s="593"/>
      <c r="CH48" s="593"/>
      <c r="CI48" s="593"/>
      <c r="CJ48" s="593"/>
      <c r="CK48" s="593"/>
      <c r="CL48" s="594"/>
      <c r="CM48" s="595">
        <v>27081091</v>
      </c>
      <c r="CN48" s="602"/>
      <c r="CO48" s="602"/>
      <c r="CP48" s="602"/>
      <c r="CQ48" s="602"/>
      <c r="CR48" s="602"/>
      <c r="CS48" s="602"/>
      <c r="CT48" s="603"/>
      <c r="CU48" s="598">
        <v>2.6</v>
      </c>
      <c r="CV48" s="599"/>
      <c r="CW48" s="599"/>
      <c r="CX48" s="600"/>
      <c r="CY48" s="601">
        <v>21815909</v>
      </c>
      <c r="CZ48" s="602"/>
      <c r="DA48" s="602"/>
      <c r="DB48" s="602"/>
      <c r="DC48" s="602"/>
      <c r="DD48" s="602"/>
      <c r="DE48" s="602"/>
      <c r="DF48" s="603"/>
      <c r="DG48" s="601">
        <v>17216290</v>
      </c>
      <c r="DH48" s="602"/>
      <c r="DI48" s="602"/>
      <c r="DJ48" s="602"/>
      <c r="DK48" s="602"/>
      <c r="DL48" s="602"/>
      <c r="DM48" s="602"/>
      <c r="DN48" s="602"/>
      <c r="DO48" s="602"/>
      <c r="DP48" s="602"/>
      <c r="DQ48" s="603"/>
      <c r="DR48" s="598">
        <v>2.7</v>
      </c>
      <c r="DS48" s="599"/>
      <c r="DT48" s="599"/>
      <c r="DU48" s="599"/>
      <c r="DV48" s="599"/>
      <c r="DW48" s="599"/>
      <c r="DX48" s="632"/>
    </row>
    <row r="49" spans="2:128" ht="11.25" customHeight="1" x14ac:dyDescent="0.2">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35"/>
      <c r="AQ49" s="635"/>
      <c r="AR49" s="635"/>
      <c r="AS49" s="635"/>
      <c r="AT49" s="218"/>
      <c r="AU49" s="218"/>
      <c r="AV49" s="218"/>
      <c r="AW49" s="218"/>
      <c r="AX49" s="218"/>
      <c r="AY49" s="218"/>
      <c r="AZ49" s="218"/>
      <c r="BA49" s="218"/>
      <c r="BB49" s="218"/>
      <c r="BC49" s="218"/>
      <c r="BD49" s="634"/>
      <c r="BE49" s="634"/>
      <c r="BF49" s="634"/>
      <c r="BG49" s="634"/>
      <c r="BH49" s="634"/>
      <c r="BI49" s="634"/>
      <c r="BJ49" s="634"/>
      <c r="BK49" s="634"/>
      <c r="BL49" s="634"/>
      <c r="BM49" s="634"/>
      <c r="BN49" s="634"/>
      <c r="BO49" s="634"/>
      <c r="BP49" s="634"/>
      <c r="BQ49" s="634"/>
      <c r="BR49" s="634"/>
      <c r="BS49" s="634"/>
      <c r="BT49" s="634"/>
      <c r="BU49" s="634"/>
      <c r="BV49" s="634"/>
      <c r="BW49" s="634"/>
      <c r="BY49" s="592" t="s">
        <v>321</v>
      </c>
      <c r="BZ49" s="593"/>
      <c r="CA49" s="593"/>
      <c r="CB49" s="593"/>
      <c r="CC49" s="593"/>
      <c r="CD49" s="593"/>
      <c r="CE49" s="593"/>
      <c r="CF49" s="593"/>
      <c r="CG49" s="593"/>
      <c r="CH49" s="593"/>
      <c r="CI49" s="593"/>
      <c r="CJ49" s="593"/>
      <c r="CK49" s="593"/>
      <c r="CL49" s="594"/>
      <c r="CM49" s="595">
        <v>21120123</v>
      </c>
      <c r="CN49" s="596"/>
      <c r="CO49" s="596"/>
      <c r="CP49" s="596"/>
      <c r="CQ49" s="596"/>
      <c r="CR49" s="596"/>
      <c r="CS49" s="596"/>
      <c r="CT49" s="597"/>
      <c r="CU49" s="598">
        <v>2</v>
      </c>
      <c r="CV49" s="599"/>
      <c r="CW49" s="599"/>
      <c r="CX49" s="600"/>
      <c r="CY49" s="601">
        <v>9970286</v>
      </c>
      <c r="CZ49" s="602"/>
      <c r="DA49" s="602"/>
      <c r="DB49" s="602"/>
      <c r="DC49" s="602"/>
      <c r="DD49" s="602"/>
      <c r="DE49" s="602"/>
      <c r="DF49" s="603"/>
      <c r="DG49" s="601" t="s">
        <v>207</v>
      </c>
      <c r="DH49" s="602"/>
      <c r="DI49" s="602"/>
      <c r="DJ49" s="602"/>
      <c r="DK49" s="602"/>
      <c r="DL49" s="602"/>
      <c r="DM49" s="602"/>
      <c r="DN49" s="602"/>
      <c r="DO49" s="602"/>
      <c r="DP49" s="602"/>
      <c r="DQ49" s="603"/>
      <c r="DR49" s="598" t="s">
        <v>128</v>
      </c>
      <c r="DS49" s="599"/>
      <c r="DT49" s="599"/>
      <c r="DU49" s="599"/>
      <c r="DV49" s="599"/>
      <c r="DW49" s="599"/>
      <c r="DX49" s="632"/>
    </row>
    <row r="50" spans="2:128" ht="11.25" customHeight="1" x14ac:dyDescent="0.2">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35"/>
      <c r="AQ50" s="635"/>
      <c r="AR50" s="635"/>
      <c r="AS50" s="635"/>
      <c r="AT50" s="218"/>
      <c r="AU50" s="218"/>
      <c r="AV50" s="218"/>
      <c r="AW50" s="218"/>
      <c r="AX50" s="218"/>
      <c r="AY50" s="218"/>
      <c r="AZ50" s="218"/>
      <c r="BA50" s="218"/>
      <c r="BB50" s="218"/>
      <c r="BC50" s="218"/>
      <c r="BD50" s="634"/>
      <c r="BE50" s="634"/>
      <c r="BF50" s="634"/>
      <c r="BG50" s="634"/>
      <c r="BH50" s="634"/>
      <c r="BI50" s="634"/>
      <c r="BJ50" s="634"/>
      <c r="BK50" s="634"/>
      <c r="BL50" s="634"/>
      <c r="BM50" s="634"/>
      <c r="BN50" s="634"/>
      <c r="BO50" s="634"/>
      <c r="BP50" s="634"/>
      <c r="BQ50" s="634"/>
      <c r="BR50" s="634"/>
      <c r="BS50" s="634"/>
      <c r="BT50" s="634"/>
      <c r="BU50" s="634"/>
      <c r="BV50" s="634"/>
      <c r="BW50" s="634"/>
      <c r="BY50" s="592" t="s">
        <v>322</v>
      </c>
      <c r="BZ50" s="593"/>
      <c r="CA50" s="593"/>
      <c r="CB50" s="593"/>
      <c r="CC50" s="593"/>
      <c r="CD50" s="593"/>
      <c r="CE50" s="593"/>
      <c r="CF50" s="593"/>
      <c r="CG50" s="593"/>
      <c r="CH50" s="593"/>
      <c r="CI50" s="593"/>
      <c r="CJ50" s="593"/>
      <c r="CK50" s="593"/>
      <c r="CL50" s="594"/>
      <c r="CM50" s="595">
        <v>605000</v>
      </c>
      <c r="CN50" s="602"/>
      <c r="CO50" s="602"/>
      <c r="CP50" s="602"/>
      <c r="CQ50" s="602"/>
      <c r="CR50" s="602"/>
      <c r="CS50" s="602"/>
      <c r="CT50" s="603"/>
      <c r="CU50" s="598">
        <v>0.1</v>
      </c>
      <c r="CV50" s="599"/>
      <c r="CW50" s="599"/>
      <c r="CX50" s="600"/>
      <c r="CY50" s="601" t="s">
        <v>128</v>
      </c>
      <c r="CZ50" s="602"/>
      <c r="DA50" s="602"/>
      <c r="DB50" s="602"/>
      <c r="DC50" s="602"/>
      <c r="DD50" s="602"/>
      <c r="DE50" s="602"/>
      <c r="DF50" s="603"/>
      <c r="DG50" s="601" t="s">
        <v>207</v>
      </c>
      <c r="DH50" s="602"/>
      <c r="DI50" s="602"/>
      <c r="DJ50" s="602"/>
      <c r="DK50" s="602"/>
      <c r="DL50" s="602"/>
      <c r="DM50" s="602"/>
      <c r="DN50" s="602"/>
      <c r="DO50" s="602"/>
      <c r="DP50" s="602"/>
      <c r="DQ50" s="603"/>
      <c r="DR50" s="598" t="s">
        <v>128</v>
      </c>
      <c r="DS50" s="599"/>
      <c r="DT50" s="599"/>
      <c r="DU50" s="599"/>
      <c r="DV50" s="599"/>
      <c r="DW50" s="599"/>
      <c r="DX50" s="632"/>
    </row>
    <row r="51" spans="2:128" ht="11.25" customHeight="1" x14ac:dyDescent="0.2">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592" t="s">
        <v>323</v>
      </c>
      <c r="BZ51" s="593"/>
      <c r="CA51" s="593"/>
      <c r="CB51" s="593"/>
      <c r="CC51" s="593"/>
      <c r="CD51" s="593"/>
      <c r="CE51" s="593"/>
      <c r="CF51" s="593"/>
      <c r="CG51" s="593"/>
      <c r="CH51" s="593"/>
      <c r="CI51" s="593"/>
      <c r="CJ51" s="593"/>
      <c r="CK51" s="593"/>
      <c r="CL51" s="594"/>
      <c r="CM51" s="595">
        <v>50586953</v>
      </c>
      <c r="CN51" s="596"/>
      <c r="CO51" s="596"/>
      <c r="CP51" s="596"/>
      <c r="CQ51" s="596"/>
      <c r="CR51" s="596"/>
      <c r="CS51" s="596"/>
      <c r="CT51" s="597"/>
      <c r="CU51" s="598">
        <v>4.9000000000000004</v>
      </c>
      <c r="CV51" s="599"/>
      <c r="CW51" s="599"/>
      <c r="CX51" s="600"/>
      <c r="CY51" s="601">
        <v>1116630</v>
      </c>
      <c r="CZ51" s="602"/>
      <c r="DA51" s="602"/>
      <c r="DB51" s="602"/>
      <c r="DC51" s="602"/>
      <c r="DD51" s="602"/>
      <c r="DE51" s="602"/>
      <c r="DF51" s="603"/>
      <c r="DG51" s="601">
        <v>859618</v>
      </c>
      <c r="DH51" s="602"/>
      <c r="DI51" s="602"/>
      <c r="DJ51" s="602"/>
      <c r="DK51" s="602"/>
      <c r="DL51" s="602"/>
      <c r="DM51" s="602"/>
      <c r="DN51" s="602"/>
      <c r="DO51" s="602"/>
      <c r="DP51" s="602"/>
      <c r="DQ51" s="603"/>
      <c r="DR51" s="598">
        <v>0.1</v>
      </c>
      <c r="DS51" s="599"/>
      <c r="DT51" s="599"/>
      <c r="DU51" s="599"/>
      <c r="DV51" s="599"/>
      <c r="DW51" s="599"/>
      <c r="DX51" s="632"/>
    </row>
    <row r="52" spans="2:128" ht="11.25" customHeight="1" x14ac:dyDescent="0.2">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Y52" s="592" t="s">
        <v>324</v>
      </c>
      <c r="BZ52" s="593"/>
      <c r="CA52" s="593"/>
      <c r="CB52" s="593"/>
      <c r="CC52" s="593"/>
      <c r="CD52" s="593"/>
      <c r="CE52" s="593"/>
      <c r="CF52" s="593"/>
      <c r="CG52" s="593"/>
      <c r="CH52" s="593"/>
      <c r="CI52" s="593"/>
      <c r="CJ52" s="593"/>
      <c r="CK52" s="593"/>
      <c r="CL52" s="594"/>
      <c r="CM52" s="595" t="s">
        <v>128</v>
      </c>
      <c r="CN52" s="602"/>
      <c r="CO52" s="602"/>
      <c r="CP52" s="602"/>
      <c r="CQ52" s="602"/>
      <c r="CR52" s="602"/>
      <c r="CS52" s="602"/>
      <c r="CT52" s="603"/>
      <c r="CU52" s="598" t="s">
        <v>128</v>
      </c>
      <c r="CV52" s="599"/>
      <c r="CW52" s="599"/>
      <c r="CX52" s="600"/>
      <c r="CY52" s="601" t="s">
        <v>207</v>
      </c>
      <c r="CZ52" s="602"/>
      <c r="DA52" s="602"/>
      <c r="DB52" s="602"/>
      <c r="DC52" s="602"/>
      <c r="DD52" s="602"/>
      <c r="DE52" s="602"/>
      <c r="DF52" s="603"/>
      <c r="DG52" s="601" t="s">
        <v>128</v>
      </c>
      <c r="DH52" s="602"/>
      <c r="DI52" s="602"/>
      <c r="DJ52" s="602"/>
      <c r="DK52" s="602"/>
      <c r="DL52" s="602"/>
      <c r="DM52" s="602"/>
      <c r="DN52" s="602"/>
      <c r="DO52" s="602"/>
      <c r="DP52" s="602"/>
      <c r="DQ52" s="603"/>
      <c r="DR52" s="598" t="s">
        <v>128</v>
      </c>
      <c r="DS52" s="599"/>
      <c r="DT52" s="599"/>
      <c r="DU52" s="599"/>
      <c r="DV52" s="599"/>
      <c r="DW52" s="599"/>
      <c r="DX52" s="632"/>
    </row>
    <row r="53" spans="2:128" ht="11.25" customHeight="1" x14ac:dyDescent="0.2">
      <c r="B53" s="227"/>
      <c r="AP53" s="222"/>
      <c r="AQ53" s="218"/>
      <c r="AR53" s="218"/>
      <c r="AS53" s="218"/>
      <c r="AT53" s="218"/>
      <c r="AU53" s="218"/>
      <c r="AV53" s="218"/>
      <c r="AW53" s="218"/>
      <c r="AX53" s="218"/>
      <c r="AY53" s="218"/>
      <c r="AZ53" s="625"/>
      <c r="BA53" s="625"/>
      <c r="BB53" s="625"/>
      <c r="BC53" s="625"/>
      <c r="BD53" s="218"/>
      <c r="BE53" s="218"/>
      <c r="BF53" s="218"/>
      <c r="BG53" s="218"/>
      <c r="BH53" s="218"/>
      <c r="BI53" s="218"/>
      <c r="BJ53" s="218"/>
      <c r="BK53" s="218"/>
      <c r="BL53" s="218"/>
      <c r="BM53" s="218"/>
      <c r="BN53" s="218"/>
      <c r="BO53" s="218"/>
      <c r="BP53" s="218"/>
      <c r="BQ53" s="218"/>
      <c r="BR53" s="218"/>
      <c r="BS53" s="625"/>
      <c r="BT53" s="625"/>
      <c r="BU53" s="625"/>
      <c r="BV53" s="625"/>
      <c r="BW53" s="625"/>
      <c r="BY53" s="592" t="s">
        <v>325</v>
      </c>
      <c r="BZ53" s="593"/>
      <c r="CA53" s="593"/>
      <c r="CB53" s="593"/>
      <c r="CC53" s="593"/>
      <c r="CD53" s="593"/>
      <c r="CE53" s="593"/>
      <c r="CF53" s="593"/>
      <c r="CG53" s="593"/>
      <c r="CH53" s="593"/>
      <c r="CI53" s="593"/>
      <c r="CJ53" s="593"/>
      <c r="CK53" s="593"/>
      <c r="CL53" s="594"/>
      <c r="CM53" s="595">
        <v>147033153</v>
      </c>
      <c r="CN53" s="596"/>
      <c r="CO53" s="596"/>
      <c r="CP53" s="596"/>
      <c r="CQ53" s="596"/>
      <c r="CR53" s="596"/>
      <c r="CS53" s="596"/>
      <c r="CT53" s="597"/>
      <c r="CU53" s="598">
        <v>14.2</v>
      </c>
      <c r="CV53" s="599"/>
      <c r="CW53" s="599"/>
      <c r="CX53" s="600"/>
      <c r="CY53" s="601">
        <v>24535517</v>
      </c>
      <c r="CZ53" s="602"/>
      <c r="DA53" s="602"/>
      <c r="DB53" s="602"/>
      <c r="DC53" s="602"/>
      <c r="DD53" s="602"/>
      <c r="DE53" s="602"/>
      <c r="DF53" s="603"/>
      <c r="DG53" s="604"/>
      <c r="DH53" s="605"/>
      <c r="DI53" s="605"/>
      <c r="DJ53" s="605"/>
      <c r="DK53" s="605"/>
      <c r="DL53" s="605"/>
      <c r="DM53" s="605"/>
      <c r="DN53" s="605"/>
      <c r="DO53" s="605"/>
      <c r="DP53" s="605"/>
      <c r="DQ53" s="606"/>
      <c r="DR53" s="589"/>
      <c r="DS53" s="590"/>
      <c r="DT53" s="590"/>
      <c r="DU53" s="590"/>
      <c r="DV53" s="590"/>
      <c r="DW53" s="590"/>
      <c r="DX53" s="591"/>
    </row>
    <row r="54" spans="2:128" ht="11.25" customHeight="1" x14ac:dyDescent="0.2">
      <c r="AP54" s="218"/>
      <c r="AQ54" s="222"/>
      <c r="AR54" s="222"/>
      <c r="AS54" s="222"/>
      <c r="AT54" s="222"/>
      <c r="AU54" s="222"/>
      <c r="AV54" s="222"/>
      <c r="AW54" s="222"/>
      <c r="AX54" s="222"/>
      <c r="AY54" s="218"/>
      <c r="AZ54" s="625"/>
      <c r="BA54" s="625"/>
      <c r="BB54" s="625"/>
      <c r="BC54" s="625"/>
      <c r="BD54" s="218"/>
      <c r="BE54" s="218"/>
      <c r="BF54" s="218"/>
      <c r="BG54" s="218"/>
      <c r="BH54" s="218"/>
      <c r="BI54" s="218"/>
      <c r="BJ54" s="218"/>
      <c r="BK54" s="218"/>
      <c r="BL54" s="218"/>
      <c r="BM54" s="218"/>
      <c r="BN54" s="218"/>
      <c r="BO54" s="218"/>
      <c r="BP54" s="218"/>
      <c r="BQ54" s="218"/>
      <c r="BR54" s="218"/>
      <c r="BS54" s="625"/>
      <c r="BT54" s="625"/>
      <c r="BU54" s="625"/>
      <c r="BV54" s="625"/>
      <c r="BW54" s="625"/>
      <c r="BY54" s="592" t="s">
        <v>326</v>
      </c>
      <c r="BZ54" s="593"/>
      <c r="CA54" s="593"/>
      <c r="CB54" s="593"/>
      <c r="CC54" s="593"/>
      <c r="CD54" s="593"/>
      <c r="CE54" s="593"/>
      <c r="CF54" s="593"/>
      <c r="CG54" s="593"/>
      <c r="CH54" s="593"/>
      <c r="CI54" s="593"/>
      <c r="CJ54" s="593"/>
      <c r="CK54" s="593"/>
      <c r="CL54" s="594"/>
      <c r="CM54" s="595">
        <v>3763424</v>
      </c>
      <c r="CN54" s="596"/>
      <c r="CO54" s="596"/>
      <c r="CP54" s="596"/>
      <c r="CQ54" s="596"/>
      <c r="CR54" s="596"/>
      <c r="CS54" s="596"/>
      <c r="CT54" s="597"/>
      <c r="CU54" s="598">
        <v>0.4</v>
      </c>
      <c r="CV54" s="599"/>
      <c r="CW54" s="599"/>
      <c r="CX54" s="600"/>
      <c r="CY54" s="601">
        <v>2021684</v>
      </c>
      <c r="CZ54" s="602"/>
      <c r="DA54" s="602"/>
      <c r="DB54" s="602"/>
      <c r="DC54" s="602"/>
      <c r="DD54" s="602"/>
      <c r="DE54" s="602"/>
      <c r="DF54" s="603"/>
      <c r="DG54" s="604"/>
      <c r="DH54" s="605"/>
      <c r="DI54" s="605"/>
      <c r="DJ54" s="605"/>
      <c r="DK54" s="605"/>
      <c r="DL54" s="605"/>
      <c r="DM54" s="605"/>
      <c r="DN54" s="605"/>
      <c r="DO54" s="605"/>
      <c r="DP54" s="605"/>
      <c r="DQ54" s="606"/>
      <c r="DR54" s="589"/>
      <c r="DS54" s="590"/>
      <c r="DT54" s="590"/>
      <c r="DU54" s="590"/>
      <c r="DV54" s="590"/>
      <c r="DW54" s="590"/>
      <c r="DX54" s="591"/>
    </row>
    <row r="55" spans="2:128" ht="11.25" customHeight="1" x14ac:dyDescent="0.2">
      <c r="AP55" s="218"/>
      <c r="AQ55" s="222"/>
      <c r="AR55" s="222"/>
      <c r="AS55" s="222"/>
      <c r="AT55" s="222"/>
      <c r="AU55" s="222"/>
      <c r="AV55" s="222"/>
      <c r="AW55" s="222"/>
      <c r="AX55" s="222"/>
      <c r="AY55" s="218"/>
      <c r="AZ55" s="625"/>
      <c r="BA55" s="625"/>
      <c r="BB55" s="625"/>
      <c r="BC55" s="625"/>
      <c r="BD55" s="218"/>
      <c r="BE55" s="218"/>
      <c r="BF55" s="218"/>
      <c r="BG55" s="218"/>
      <c r="BH55" s="218"/>
      <c r="BI55" s="218"/>
      <c r="BJ55" s="218"/>
      <c r="BK55" s="218"/>
      <c r="BL55" s="218"/>
      <c r="BM55" s="218"/>
      <c r="BN55" s="218"/>
      <c r="BO55" s="218"/>
      <c r="BP55" s="218"/>
      <c r="BQ55" s="218"/>
      <c r="BR55" s="218"/>
      <c r="BS55" s="625"/>
      <c r="BT55" s="625"/>
      <c r="BU55" s="625"/>
      <c r="BV55" s="625"/>
      <c r="BW55" s="625"/>
      <c r="BY55" s="626" t="s">
        <v>303</v>
      </c>
      <c r="BZ55" s="627"/>
      <c r="CA55" s="592" t="s">
        <v>327</v>
      </c>
      <c r="CB55" s="593"/>
      <c r="CC55" s="593"/>
      <c r="CD55" s="593"/>
      <c r="CE55" s="593"/>
      <c r="CF55" s="593"/>
      <c r="CG55" s="593"/>
      <c r="CH55" s="593"/>
      <c r="CI55" s="593"/>
      <c r="CJ55" s="593"/>
      <c r="CK55" s="593"/>
      <c r="CL55" s="594"/>
      <c r="CM55" s="595">
        <v>146576131</v>
      </c>
      <c r="CN55" s="596"/>
      <c r="CO55" s="596"/>
      <c r="CP55" s="596"/>
      <c r="CQ55" s="596"/>
      <c r="CR55" s="596"/>
      <c r="CS55" s="596"/>
      <c r="CT55" s="597"/>
      <c r="CU55" s="598">
        <v>14.2</v>
      </c>
      <c r="CV55" s="599"/>
      <c r="CW55" s="599"/>
      <c r="CX55" s="600"/>
      <c r="CY55" s="601">
        <v>24491725</v>
      </c>
      <c r="CZ55" s="602"/>
      <c r="DA55" s="602"/>
      <c r="DB55" s="602"/>
      <c r="DC55" s="602"/>
      <c r="DD55" s="602"/>
      <c r="DE55" s="602"/>
      <c r="DF55" s="603"/>
      <c r="DG55" s="604"/>
      <c r="DH55" s="605"/>
      <c r="DI55" s="605"/>
      <c r="DJ55" s="605"/>
      <c r="DK55" s="605"/>
      <c r="DL55" s="605"/>
      <c r="DM55" s="605"/>
      <c r="DN55" s="605"/>
      <c r="DO55" s="605"/>
      <c r="DP55" s="605"/>
      <c r="DQ55" s="606"/>
      <c r="DR55" s="589"/>
      <c r="DS55" s="590"/>
      <c r="DT55" s="590"/>
      <c r="DU55" s="590"/>
      <c r="DV55" s="590"/>
      <c r="DW55" s="590"/>
      <c r="DX55" s="591"/>
    </row>
    <row r="56" spans="2:128" ht="11.25" customHeight="1" x14ac:dyDescent="0.2">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28"/>
      <c r="BZ56" s="629"/>
      <c r="CA56" s="592" t="s">
        <v>328</v>
      </c>
      <c r="CB56" s="593"/>
      <c r="CC56" s="593"/>
      <c r="CD56" s="593"/>
      <c r="CE56" s="593"/>
      <c r="CF56" s="593"/>
      <c r="CG56" s="593"/>
      <c r="CH56" s="593"/>
      <c r="CI56" s="593"/>
      <c r="CJ56" s="593"/>
      <c r="CK56" s="593"/>
      <c r="CL56" s="594"/>
      <c r="CM56" s="595">
        <v>89144573</v>
      </c>
      <c r="CN56" s="596"/>
      <c r="CO56" s="596"/>
      <c r="CP56" s="596"/>
      <c r="CQ56" s="596"/>
      <c r="CR56" s="596"/>
      <c r="CS56" s="596"/>
      <c r="CT56" s="597"/>
      <c r="CU56" s="598">
        <v>8.6</v>
      </c>
      <c r="CV56" s="599"/>
      <c r="CW56" s="599"/>
      <c r="CX56" s="600"/>
      <c r="CY56" s="601">
        <v>7207505</v>
      </c>
      <c r="CZ56" s="602"/>
      <c r="DA56" s="602"/>
      <c r="DB56" s="602"/>
      <c r="DC56" s="602"/>
      <c r="DD56" s="602"/>
      <c r="DE56" s="602"/>
      <c r="DF56" s="603"/>
      <c r="DG56" s="604"/>
      <c r="DH56" s="605"/>
      <c r="DI56" s="605"/>
      <c r="DJ56" s="605"/>
      <c r="DK56" s="605"/>
      <c r="DL56" s="605"/>
      <c r="DM56" s="605"/>
      <c r="DN56" s="605"/>
      <c r="DO56" s="605"/>
      <c r="DP56" s="605"/>
      <c r="DQ56" s="606"/>
      <c r="DR56" s="589"/>
      <c r="DS56" s="590"/>
      <c r="DT56" s="590"/>
      <c r="DU56" s="590"/>
      <c r="DV56" s="590"/>
      <c r="DW56" s="590"/>
      <c r="DX56" s="591"/>
    </row>
    <row r="57" spans="2:128" ht="11.25" customHeight="1" x14ac:dyDescent="0.2">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28"/>
      <c r="BZ57" s="629"/>
      <c r="CA57" s="592" t="s">
        <v>329</v>
      </c>
      <c r="CB57" s="593"/>
      <c r="CC57" s="593"/>
      <c r="CD57" s="593"/>
      <c r="CE57" s="593"/>
      <c r="CF57" s="593"/>
      <c r="CG57" s="593"/>
      <c r="CH57" s="593"/>
      <c r="CI57" s="593"/>
      <c r="CJ57" s="593"/>
      <c r="CK57" s="593"/>
      <c r="CL57" s="594"/>
      <c r="CM57" s="595">
        <v>37374867</v>
      </c>
      <c r="CN57" s="596"/>
      <c r="CO57" s="596"/>
      <c r="CP57" s="596"/>
      <c r="CQ57" s="596"/>
      <c r="CR57" s="596"/>
      <c r="CS57" s="596"/>
      <c r="CT57" s="597"/>
      <c r="CU57" s="598">
        <v>3.6</v>
      </c>
      <c r="CV57" s="599"/>
      <c r="CW57" s="599"/>
      <c r="CX57" s="600"/>
      <c r="CY57" s="601">
        <v>12877139</v>
      </c>
      <c r="CZ57" s="602"/>
      <c r="DA57" s="602"/>
      <c r="DB57" s="602"/>
      <c r="DC57" s="602"/>
      <c r="DD57" s="602"/>
      <c r="DE57" s="602"/>
      <c r="DF57" s="603"/>
      <c r="DG57" s="604"/>
      <c r="DH57" s="605"/>
      <c r="DI57" s="605"/>
      <c r="DJ57" s="605"/>
      <c r="DK57" s="605"/>
      <c r="DL57" s="605"/>
      <c r="DM57" s="605"/>
      <c r="DN57" s="605"/>
      <c r="DO57" s="605"/>
      <c r="DP57" s="605"/>
      <c r="DQ57" s="606"/>
      <c r="DR57" s="589"/>
      <c r="DS57" s="590"/>
      <c r="DT57" s="590"/>
      <c r="DU57" s="590"/>
      <c r="DV57" s="590"/>
      <c r="DW57" s="590"/>
      <c r="DX57" s="591"/>
    </row>
    <row r="58" spans="2:128" ht="11.25" customHeight="1" x14ac:dyDescent="0.2">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28"/>
      <c r="BZ58" s="629"/>
      <c r="CA58" s="592" t="s">
        <v>330</v>
      </c>
      <c r="CB58" s="593"/>
      <c r="CC58" s="593"/>
      <c r="CD58" s="593"/>
      <c r="CE58" s="593"/>
      <c r="CF58" s="593"/>
      <c r="CG58" s="593"/>
      <c r="CH58" s="593"/>
      <c r="CI58" s="593"/>
      <c r="CJ58" s="593"/>
      <c r="CK58" s="593"/>
      <c r="CL58" s="594"/>
      <c r="CM58" s="595">
        <v>457022</v>
      </c>
      <c r="CN58" s="596"/>
      <c r="CO58" s="596"/>
      <c r="CP58" s="596"/>
      <c r="CQ58" s="596"/>
      <c r="CR58" s="596"/>
      <c r="CS58" s="596"/>
      <c r="CT58" s="597"/>
      <c r="CU58" s="598">
        <v>0</v>
      </c>
      <c r="CV58" s="599"/>
      <c r="CW58" s="599"/>
      <c r="CX58" s="600"/>
      <c r="CY58" s="601">
        <v>43792</v>
      </c>
      <c r="CZ58" s="602"/>
      <c r="DA58" s="602"/>
      <c r="DB58" s="602"/>
      <c r="DC58" s="602"/>
      <c r="DD58" s="602"/>
      <c r="DE58" s="602"/>
      <c r="DF58" s="603"/>
      <c r="DG58" s="604"/>
      <c r="DH58" s="605"/>
      <c r="DI58" s="605"/>
      <c r="DJ58" s="605"/>
      <c r="DK58" s="605"/>
      <c r="DL58" s="605"/>
      <c r="DM58" s="605"/>
      <c r="DN58" s="605"/>
      <c r="DO58" s="605"/>
      <c r="DP58" s="605"/>
      <c r="DQ58" s="606"/>
      <c r="DR58" s="589"/>
      <c r="DS58" s="590"/>
      <c r="DT58" s="590"/>
      <c r="DU58" s="590"/>
      <c r="DV58" s="590"/>
      <c r="DW58" s="590"/>
      <c r="DX58" s="591"/>
    </row>
    <row r="59" spans="2:128" ht="11.25" customHeight="1" x14ac:dyDescent="0.2">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30"/>
      <c r="BZ59" s="631"/>
      <c r="CA59" s="592" t="s">
        <v>331</v>
      </c>
      <c r="CB59" s="593"/>
      <c r="CC59" s="593"/>
      <c r="CD59" s="593"/>
      <c r="CE59" s="593"/>
      <c r="CF59" s="593"/>
      <c r="CG59" s="593"/>
      <c r="CH59" s="593"/>
      <c r="CI59" s="593"/>
      <c r="CJ59" s="593"/>
      <c r="CK59" s="593"/>
      <c r="CL59" s="594"/>
      <c r="CM59" s="595" t="s">
        <v>207</v>
      </c>
      <c r="CN59" s="596"/>
      <c r="CO59" s="596"/>
      <c r="CP59" s="596"/>
      <c r="CQ59" s="596"/>
      <c r="CR59" s="596"/>
      <c r="CS59" s="596"/>
      <c r="CT59" s="597"/>
      <c r="CU59" s="598" t="s">
        <v>207</v>
      </c>
      <c r="CV59" s="599"/>
      <c r="CW59" s="599"/>
      <c r="CX59" s="600"/>
      <c r="CY59" s="601" t="s">
        <v>207</v>
      </c>
      <c r="CZ59" s="602"/>
      <c r="DA59" s="602"/>
      <c r="DB59" s="602"/>
      <c r="DC59" s="602"/>
      <c r="DD59" s="602"/>
      <c r="DE59" s="602"/>
      <c r="DF59" s="603"/>
      <c r="DG59" s="604"/>
      <c r="DH59" s="605"/>
      <c r="DI59" s="605"/>
      <c r="DJ59" s="605"/>
      <c r="DK59" s="605"/>
      <c r="DL59" s="605"/>
      <c r="DM59" s="605"/>
      <c r="DN59" s="605"/>
      <c r="DO59" s="605"/>
      <c r="DP59" s="605"/>
      <c r="DQ59" s="606"/>
      <c r="DR59" s="589"/>
      <c r="DS59" s="590"/>
      <c r="DT59" s="590"/>
      <c r="DU59" s="590"/>
      <c r="DV59" s="590"/>
      <c r="DW59" s="590"/>
      <c r="DX59" s="591"/>
    </row>
    <row r="60" spans="2:128" ht="11.25" customHeight="1" x14ac:dyDescent="0.2">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07" t="s">
        <v>332</v>
      </c>
      <c r="BZ60" s="608"/>
      <c r="CA60" s="608"/>
      <c r="CB60" s="608"/>
      <c r="CC60" s="608"/>
      <c r="CD60" s="608"/>
      <c r="CE60" s="608"/>
      <c r="CF60" s="608"/>
      <c r="CG60" s="608"/>
      <c r="CH60" s="608"/>
      <c r="CI60" s="608"/>
      <c r="CJ60" s="608"/>
      <c r="CK60" s="608"/>
      <c r="CL60" s="609"/>
      <c r="CM60" s="610">
        <v>1035274650</v>
      </c>
      <c r="CN60" s="611"/>
      <c r="CO60" s="611"/>
      <c r="CP60" s="611"/>
      <c r="CQ60" s="611"/>
      <c r="CR60" s="611"/>
      <c r="CS60" s="611"/>
      <c r="CT60" s="612"/>
      <c r="CU60" s="613">
        <v>100</v>
      </c>
      <c r="CV60" s="614"/>
      <c r="CW60" s="614"/>
      <c r="CX60" s="615"/>
      <c r="CY60" s="616">
        <v>735951725</v>
      </c>
      <c r="CZ60" s="617"/>
      <c r="DA60" s="617"/>
      <c r="DB60" s="617"/>
      <c r="DC60" s="617"/>
      <c r="DD60" s="617"/>
      <c r="DE60" s="617"/>
      <c r="DF60" s="618"/>
      <c r="DG60" s="619"/>
      <c r="DH60" s="620"/>
      <c r="DI60" s="620"/>
      <c r="DJ60" s="620"/>
      <c r="DK60" s="620"/>
      <c r="DL60" s="620"/>
      <c r="DM60" s="620"/>
      <c r="DN60" s="620"/>
      <c r="DO60" s="620"/>
      <c r="DP60" s="620"/>
      <c r="DQ60" s="621"/>
      <c r="DR60" s="622"/>
      <c r="DS60" s="623"/>
      <c r="DT60" s="623"/>
      <c r="DU60" s="623"/>
      <c r="DV60" s="623"/>
      <c r="DW60" s="623"/>
      <c r="DX60" s="624"/>
    </row>
    <row r="61" spans="2:128" ht="11.25" customHeight="1" x14ac:dyDescent="0.2">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x14ac:dyDescent="0.2">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x14ac:dyDescent="0.2">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x14ac:dyDescent="0.2">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XDi0JStVA6dSf8gbY4VwfUDHZqRirtsGtIYElf+mLM0ZyKZPmS6bzqGZgAoiw40xa0+9lfpuaF7aMRrz2Qf/9w==" saltValue="mlKeCUYqHp+theV/dmXu8g==" spinCount="100000" sheet="1" objects="1" scenarios="1"/>
  <mergeCells count="63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DL31:DX31"/>
    <mergeCell ref="B31:Q31"/>
    <mergeCell ref="R31:Y31"/>
    <mergeCell ref="Z31:AC31"/>
    <mergeCell ref="AD31:AK31"/>
    <mergeCell ref="AL31:AO31"/>
    <mergeCell ref="AP31:BC31"/>
    <mergeCell ref="BD31:BK31"/>
    <mergeCell ref="BL31:BO31"/>
    <mergeCell ref="BP31:BW31"/>
    <mergeCell ref="BL32:BO32"/>
    <mergeCell ref="BP32:BW32"/>
    <mergeCell ref="BY32:CL32"/>
    <mergeCell ref="CM32:CT32"/>
    <mergeCell ref="BY30:CL30"/>
    <mergeCell ref="CM30:CT30"/>
    <mergeCell ref="CU30:CX30"/>
    <mergeCell ref="CY30:DK30"/>
    <mergeCell ref="BY31:CL31"/>
    <mergeCell ref="CM31:CT31"/>
    <mergeCell ref="CU31:CX31"/>
    <mergeCell ref="CY31:DK31"/>
    <mergeCell ref="B33:Q33"/>
    <mergeCell ref="R33:Y33"/>
    <mergeCell ref="Z33:AC33"/>
    <mergeCell ref="AD33:AK33"/>
    <mergeCell ref="AL33:AO33"/>
    <mergeCell ref="AP33:BC33"/>
    <mergeCell ref="BD33:BK33"/>
    <mergeCell ref="AP32:BC32"/>
    <mergeCell ref="BD32:BK32"/>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BN43:BW43"/>
    <mergeCell ref="CA43:CL43"/>
    <mergeCell ref="CM43:CT43"/>
    <mergeCell ref="CU43:CX43"/>
    <mergeCell ref="CY43:DF43"/>
    <mergeCell ref="DG43:DQ43"/>
    <mergeCell ref="DR43:DX43"/>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R55:DX55"/>
    <mergeCell ref="CA56:CL56"/>
    <mergeCell ref="CM56:CT56"/>
    <mergeCell ref="CU56:CX56"/>
    <mergeCell ref="CY56:DF56"/>
    <mergeCell ref="DG56:DQ56"/>
    <mergeCell ref="DR56:DX56"/>
    <mergeCell ref="DG54:DQ54"/>
    <mergeCell ref="DR54:DX54"/>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 zeroHeight="1" x14ac:dyDescent="0.2"/>
  <cols>
    <col min="1" max="130" width="2.7265625" style="277" customWidth="1"/>
    <col min="131" max="131" width="1.6328125" style="277" customWidth="1"/>
    <col min="132" max="16384" width="9" style="277" hidden="1"/>
  </cols>
  <sheetData>
    <row r="1" spans="1:131" s="235" customFormat="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x14ac:dyDescent="0.25">
      <c r="A2" s="236" t="s">
        <v>333</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1120" t="s">
        <v>334</v>
      </c>
      <c r="DK2" s="1121"/>
      <c r="DL2" s="1121"/>
      <c r="DM2" s="1121"/>
      <c r="DN2" s="1121"/>
      <c r="DO2" s="1122"/>
      <c r="DP2" s="237"/>
      <c r="DQ2" s="1120" t="s">
        <v>335</v>
      </c>
      <c r="DR2" s="1121"/>
      <c r="DS2" s="1121"/>
      <c r="DT2" s="1121"/>
      <c r="DU2" s="1121"/>
      <c r="DV2" s="1121"/>
      <c r="DW2" s="1121"/>
      <c r="DX2" s="1121"/>
      <c r="DY2" s="1121"/>
      <c r="DZ2" s="1122"/>
      <c r="EA2" s="238"/>
    </row>
    <row r="3" spans="1:131" s="235" customFormat="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x14ac:dyDescent="0.25">
      <c r="A4" s="1064" t="s">
        <v>336</v>
      </c>
      <c r="B4" s="1064"/>
      <c r="C4" s="1064"/>
      <c r="D4" s="1064"/>
      <c r="E4" s="1064"/>
      <c r="F4" s="1064"/>
      <c r="G4" s="1064"/>
      <c r="H4" s="1064"/>
      <c r="I4" s="1064"/>
      <c r="J4" s="1064"/>
      <c r="K4" s="1064"/>
      <c r="L4" s="1064"/>
      <c r="M4" s="1064"/>
      <c r="N4" s="1064"/>
      <c r="O4" s="1064"/>
      <c r="P4" s="1064"/>
      <c r="Q4" s="1064"/>
      <c r="R4" s="1064"/>
      <c r="S4" s="1064"/>
      <c r="T4" s="1064"/>
      <c r="U4" s="1064"/>
      <c r="V4" s="1064"/>
      <c r="W4" s="1064"/>
      <c r="X4" s="1064"/>
      <c r="Y4" s="1064"/>
      <c r="Z4" s="1064"/>
      <c r="AA4" s="1064"/>
      <c r="AB4" s="1064"/>
      <c r="AC4" s="1064"/>
      <c r="AD4" s="1064"/>
      <c r="AE4" s="1064"/>
      <c r="AF4" s="1064"/>
      <c r="AG4" s="1064"/>
      <c r="AH4" s="1064"/>
      <c r="AI4" s="1064"/>
      <c r="AJ4" s="1064"/>
      <c r="AK4" s="1064"/>
      <c r="AL4" s="1064"/>
      <c r="AM4" s="1064"/>
      <c r="AN4" s="1064"/>
      <c r="AO4" s="1064"/>
      <c r="AP4" s="1064"/>
      <c r="AQ4" s="1064"/>
      <c r="AR4" s="1064"/>
      <c r="AS4" s="1064"/>
      <c r="AT4" s="1064"/>
      <c r="AU4" s="1064"/>
      <c r="AV4" s="1064"/>
      <c r="AW4" s="1064"/>
      <c r="AX4" s="1064"/>
      <c r="AY4" s="1064"/>
      <c r="AZ4" s="240"/>
      <c r="BA4" s="240"/>
      <c r="BB4" s="240"/>
      <c r="BC4" s="240"/>
      <c r="BD4" s="240"/>
      <c r="BE4" s="241"/>
      <c r="BF4" s="241"/>
      <c r="BG4" s="241"/>
      <c r="BH4" s="241"/>
      <c r="BI4" s="241"/>
      <c r="BJ4" s="241"/>
      <c r="BK4" s="241"/>
      <c r="BL4" s="241"/>
      <c r="BM4" s="241"/>
      <c r="BN4" s="241"/>
      <c r="BO4" s="241"/>
      <c r="BP4" s="241"/>
      <c r="BQ4" s="240" t="s">
        <v>337</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x14ac:dyDescent="0.2">
      <c r="A5" s="990" t="s">
        <v>338</v>
      </c>
      <c r="B5" s="991"/>
      <c r="C5" s="991"/>
      <c r="D5" s="991"/>
      <c r="E5" s="991"/>
      <c r="F5" s="991"/>
      <c r="G5" s="991"/>
      <c r="H5" s="991"/>
      <c r="I5" s="991"/>
      <c r="J5" s="991"/>
      <c r="K5" s="991"/>
      <c r="L5" s="991"/>
      <c r="M5" s="991"/>
      <c r="N5" s="991"/>
      <c r="O5" s="991"/>
      <c r="P5" s="992"/>
      <c r="Q5" s="996" t="s">
        <v>339</v>
      </c>
      <c r="R5" s="997"/>
      <c r="S5" s="997"/>
      <c r="T5" s="997"/>
      <c r="U5" s="998"/>
      <c r="V5" s="996" t="s">
        <v>340</v>
      </c>
      <c r="W5" s="997"/>
      <c r="X5" s="997"/>
      <c r="Y5" s="997"/>
      <c r="Z5" s="998"/>
      <c r="AA5" s="996" t="s">
        <v>341</v>
      </c>
      <c r="AB5" s="997"/>
      <c r="AC5" s="997"/>
      <c r="AD5" s="997"/>
      <c r="AE5" s="997"/>
      <c r="AF5" s="1123" t="s">
        <v>342</v>
      </c>
      <c r="AG5" s="997"/>
      <c r="AH5" s="997"/>
      <c r="AI5" s="997"/>
      <c r="AJ5" s="1012"/>
      <c r="AK5" s="997" t="s">
        <v>343</v>
      </c>
      <c r="AL5" s="997"/>
      <c r="AM5" s="997"/>
      <c r="AN5" s="997"/>
      <c r="AO5" s="998"/>
      <c r="AP5" s="996" t="s">
        <v>344</v>
      </c>
      <c r="AQ5" s="997"/>
      <c r="AR5" s="997"/>
      <c r="AS5" s="997"/>
      <c r="AT5" s="998"/>
      <c r="AU5" s="996" t="s">
        <v>345</v>
      </c>
      <c r="AV5" s="997"/>
      <c r="AW5" s="997"/>
      <c r="AX5" s="997"/>
      <c r="AY5" s="1012"/>
      <c r="AZ5" s="244"/>
      <c r="BA5" s="244"/>
      <c r="BB5" s="244"/>
      <c r="BC5" s="244"/>
      <c r="BD5" s="244"/>
      <c r="BE5" s="245"/>
      <c r="BF5" s="245"/>
      <c r="BG5" s="245"/>
      <c r="BH5" s="245"/>
      <c r="BI5" s="245"/>
      <c r="BJ5" s="245"/>
      <c r="BK5" s="245"/>
      <c r="BL5" s="245"/>
      <c r="BM5" s="245"/>
      <c r="BN5" s="245"/>
      <c r="BO5" s="245"/>
      <c r="BP5" s="245"/>
      <c r="BQ5" s="990" t="s">
        <v>346</v>
      </c>
      <c r="BR5" s="991"/>
      <c r="BS5" s="991"/>
      <c r="BT5" s="991"/>
      <c r="BU5" s="991"/>
      <c r="BV5" s="991"/>
      <c r="BW5" s="991"/>
      <c r="BX5" s="991"/>
      <c r="BY5" s="991"/>
      <c r="BZ5" s="991"/>
      <c r="CA5" s="991"/>
      <c r="CB5" s="991"/>
      <c r="CC5" s="991"/>
      <c r="CD5" s="991"/>
      <c r="CE5" s="991"/>
      <c r="CF5" s="991"/>
      <c r="CG5" s="992"/>
      <c r="CH5" s="996" t="s">
        <v>347</v>
      </c>
      <c r="CI5" s="997"/>
      <c r="CJ5" s="997"/>
      <c r="CK5" s="997"/>
      <c r="CL5" s="998"/>
      <c r="CM5" s="996" t="s">
        <v>348</v>
      </c>
      <c r="CN5" s="997"/>
      <c r="CO5" s="997"/>
      <c r="CP5" s="997"/>
      <c r="CQ5" s="998"/>
      <c r="CR5" s="996" t="s">
        <v>349</v>
      </c>
      <c r="CS5" s="997"/>
      <c r="CT5" s="997"/>
      <c r="CU5" s="997"/>
      <c r="CV5" s="998"/>
      <c r="CW5" s="996" t="s">
        <v>350</v>
      </c>
      <c r="CX5" s="997"/>
      <c r="CY5" s="997"/>
      <c r="CZ5" s="997"/>
      <c r="DA5" s="998"/>
      <c r="DB5" s="996" t="s">
        <v>351</v>
      </c>
      <c r="DC5" s="997"/>
      <c r="DD5" s="997"/>
      <c r="DE5" s="997"/>
      <c r="DF5" s="998"/>
      <c r="DG5" s="1108" t="s">
        <v>352</v>
      </c>
      <c r="DH5" s="1109"/>
      <c r="DI5" s="1109"/>
      <c r="DJ5" s="1109"/>
      <c r="DK5" s="1110"/>
      <c r="DL5" s="1108" t="s">
        <v>353</v>
      </c>
      <c r="DM5" s="1109"/>
      <c r="DN5" s="1109"/>
      <c r="DO5" s="1109"/>
      <c r="DP5" s="1110"/>
      <c r="DQ5" s="996" t="s">
        <v>354</v>
      </c>
      <c r="DR5" s="997"/>
      <c r="DS5" s="997"/>
      <c r="DT5" s="997"/>
      <c r="DU5" s="998"/>
      <c r="DV5" s="996" t="s">
        <v>345</v>
      </c>
      <c r="DW5" s="997"/>
      <c r="DX5" s="997"/>
      <c r="DY5" s="997"/>
      <c r="DZ5" s="1012"/>
      <c r="EA5" s="242"/>
    </row>
    <row r="6" spans="1:131" s="243" customFormat="1" ht="26.25" customHeight="1" thickBot="1" x14ac:dyDescent="0.25">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24"/>
      <c r="AG6" s="1000"/>
      <c r="AH6" s="1000"/>
      <c r="AI6" s="1000"/>
      <c r="AJ6" s="1013"/>
      <c r="AK6" s="1000"/>
      <c r="AL6" s="1000"/>
      <c r="AM6" s="1000"/>
      <c r="AN6" s="1000"/>
      <c r="AO6" s="1001"/>
      <c r="AP6" s="999"/>
      <c r="AQ6" s="1000"/>
      <c r="AR6" s="1000"/>
      <c r="AS6" s="1000"/>
      <c r="AT6" s="1001"/>
      <c r="AU6" s="999"/>
      <c r="AV6" s="1000"/>
      <c r="AW6" s="1000"/>
      <c r="AX6" s="1000"/>
      <c r="AY6" s="1013"/>
      <c r="AZ6" s="240"/>
      <c r="BA6" s="240"/>
      <c r="BB6" s="240"/>
      <c r="BC6" s="240"/>
      <c r="BD6" s="240"/>
      <c r="BE6" s="241"/>
      <c r="BF6" s="241"/>
      <c r="BG6" s="241"/>
      <c r="BH6" s="241"/>
      <c r="BI6" s="241"/>
      <c r="BJ6" s="241"/>
      <c r="BK6" s="241"/>
      <c r="BL6" s="241"/>
      <c r="BM6" s="241"/>
      <c r="BN6" s="241"/>
      <c r="BO6" s="241"/>
      <c r="BP6" s="241"/>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111"/>
      <c r="DH6" s="1112"/>
      <c r="DI6" s="1112"/>
      <c r="DJ6" s="1112"/>
      <c r="DK6" s="1113"/>
      <c r="DL6" s="1111"/>
      <c r="DM6" s="1112"/>
      <c r="DN6" s="1112"/>
      <c r="DO6" s="1112"/>
      <c r="DP6" s="1113"/>
      <c r="DQ6" s="999"/>
      <c r="DR6" s="1000"/>
      <c r="DS6" s="1000"/>
      <c r="DT6" s="1000"/>
      <c r="DU6" s="1001"/>
      <c r="DV6" s="999"/>
      <c r="DW6" s="1000"/>
      <c r="DX6" s="1000"/>
      <c r="DY6" s="1000"/>
      <c r="DZ6" s="1013"/>
      <c r="EA6" s="242"/>
    </row>
    <row r="7" spans="1:131" s="243" customFormat="1" ht="26.25" customHeight="1" thickTop="1" x14ac:dyDescent="0.2">
      <c r="A7" s="246">
        <v>1</v>
      </c>
      <c r="B7" s="1051" t="s">
        <v>355</v>
      </c>
      <c r="C7" s="1052"/>
      <c r="D7" s="1052"/>
      <c r="E7" s="1052"/>
      <c r="F7" s="1052"/>
      <c r="G7" s="1052"/>
      <c r="H7" s="1052"/>
      <c r="I7" s="1052"/>
      <c r="J7" s="1052"/>
      <c r="K7" s="1052"/>
      <c r="L7" s="1052"/>
      <c r="M7" s="1052"/>
      <c r="N7" s="1052"/>
      <c r="O7" s="1052"/>
      <c r="P7" s="1053"/>
      <c r="Q7" s="1114"/>
      <c r="R7" s="1115"/>
      <c r="S7" s="1115"/>
      <c r="T7" s="1115"/>
      <c r="U7" s="1115"/>
      <c r="V7" s="1115"/>
      <c r="W7" s="1115"/>
      <c r="X7" s="1115"/>
      <c r="Y7" s="1115"/>
      <c r="Z7" s="1115"/>
      <c r="AA7" s="1115"/>
      <c r="AB7" s="1115"/>
      <c r="AC7" s="1115"/>
      <c r="AD7" s="1115"/>
      <c r="AE7" s="1116"/>
      <c r="AF7" s="1117">
        <v>6930</v>
      </c>
      <c r="AG7" s="1118"/>
      <c r="AH7" s="1118"/>
      <c r="AI7" s="1118"/>
      <c r="AJ7" s="1119"/>
      <c r="AK7" s="1101"/>
      <c r="AL7" s="1102"/>
      <c r="AM7" s="1102"/>
      <c r="AN7" s="1102"/>
      <c r="AO7" s="1102"/>
      <c r="AP7" s="1102"/>
      <c r="AQ7" s="1102"/>
      <c r="AR7" s="1102"/>
      <c r="AS7" s="1102"/>
      <c r="AT7" s="1102"/>
      <c r="AU7" s="1103"/>
      <c r="AV7" s="1103"/>
      <c r="AW7" s="1103"/>
      <c r="AX7" s="1103"/>
      <c r="AY7" s="1104"/>
      <c r="AZ7" s="240"/>
      <c r="BA7" s="240"/>
      <c r="BB7" s="240"/>
      <c r="BC7" s="240"/>
      <c r="BD7" s="240"/>
      <c r="BE7" s="241"/>
      <c r="BF7" s="241"/>
      <c r="BG7" s="241"/>
      <c r="BH7" s="241"/>
      <c r="BI7" s="241"/>
      <c r="BJ7" s="241"/>
      <c r="BK7" s="241"/>
      <c r="BL7" s="241"/>
      <c r="BM7" s="241"/>
      <c r="BN7" s="241"/>
      <c r="BO7" s="241"/>
      <c r="BP7" s="241"/>
      <c r="BQ7" s="247">
        <v>1</v>
      </c>
      <c r="BR7" s="248"/>
      <c r="BS7" s="1105" t="s">
        <v>557</v>
      </c>
      <c r="BT7" s="1106"/>
      <c r="BU7" s="1106"/>
      <c r="BV7" s="1106"/>
      <c r="BW7" s="1106"/>
      <c r="BX7" s="1106"/>
      <c r="BY7" s="1106"/>
      <c r="BZ7" s="1106"/>
      <c r="CA7" s="1106"/>
      <c r="CB7" s="1106"/>
      <c r="CC7" s="1106"/>
      <c r="CD7" s="1106"/>
      <c r="CE7" s="1106"/>
      <c r="CF7" s="1106"/>
      <c r="CG7" s="1107"/>
      <c r="CH7" s="1098">
        <v>401</v>
      </c>
      <c r="CI7" s="1099"/>
      <c r="CJ7" s="1099"/>
      <c r="CK7" s="1099"/>
      <c r="CL7" s="1100"/>
      <c r="CM7" s="1098">
        <v>-3745</v>
      </c>
      <c r="CN7" s="1099"/>
      <c r="CO7" s="1099"/>
      <c r="CP7" s="1099"/>
      <c r="CQ7" s="1100"/>
      <c r="CR7" s="1098">
        <v>693</v>
      </c>
      <c r="CS7" s="1099"/>
      <c r="CT7" s="1099"/>
      <c r="CU7" s="1099"/>
      <c r="CV7" s="1100"/>
      <c r="CW7" s="1098" t="s">
        <v>558</v>
      </c>
      <c r="CX7" s="1099"/>
      <c r="CY7" s="1099"/>
      <c r="CZ7" s="1099"/>
      <c r="DA7" s="1100"/>
      <c r="DB7" s="1098">
        <v>7606</v>
      </c>
      <c r="DC7" s="1099"/>
      <c r="DD7" s="1099"/>
      <c r="DE7" s="1099"/>
      <c r="DF7" s="1100"/>
      <c r="DG7" s="1098" t="s">
        <v>559</v>
      </c>
      <c r="DH7" s="1099"/>
      <c r="DI7" s="1099"/>
      <c r="DJ7" s="1099"/>
      <c r="DK7" s="1100"/>
      <c r="DL7" s="1098" t="s">
        <v>559</v>
      </c>
      <c r="DM7" s="1099"/>
      <c r="DN7" s="1099"/>
      <c r="DO7" s="1099"/>
      <c r="DP7" s="1100"/>
      <c r="DQ7" s="1098"/>
      <c r="DR7" s="1099"/>
      <c r="DS7" s="1099"/>
      <c r="DT7" s="1099"/>
      <c r="DU7" s="1100"/>
      <c r="DV7" s="1125"/>
      <c r="DW7" s="1126"/>
      <c r="DX7" s="1126"/>
      <c r="DY7" s="1126"/>
      <c r="DZ7" s="1127"/>
      <c r="EA7" s="242"/>
    </row>
    <row r="8" spans="1:131" s="243" customFormat="1" ht="26.25" customHeight="1" x14ac:dyDescent="0.2">
      <c r="A8" s="249">
        <v>2</v>
      </c>
      <c r="B8" s="1038" t="s">
        <v>356</v>
      </c>
      <c r="C8" s="1039"/>
      <c r="D8" s="1039"/>
      <c r="E8" s="1039"/>
      <c r="F8" s="1039"/>
      <c r="G8" s="1039"/>
      <c r="H8" s="1039"/>
      <c r="I8" s="1039"/>
      <c r="J8" s="1039"/>
      <c r="K8" s="1039"/>
      <c r="L8" s="1039"/>
      <c r="M8" s="1039"/>
      <c r="N8" s="1039"/>
      <c r="O8" s="1039"/>
      <c r="P8" s="1040"/>
      <c r="Q8" s="1045"/>
      <c r="R8" s="1042"/>
      <c r="S8" s="1042"/>
      <c r="T8" s="1042"/>
      <c r="U8" s="1042"/>
      <c r="V8" s="1042"/>
      <c r="W8" s="1042"/>
      <c r="X8" s="1042"/>
      <c r="Y8" s="1042"/>
      <c r="Z8" s="1042"/>
      <c r="AA8" s="1042"/>
      <c r="AB8" s="1042"/>
      <c r="AC8" s="1042"/>
      <c r="AD8" s="1042"/>
      <c r="AE8" s="1046"/>
      <c r="AF8" s="1093" t="s">
        <v>128</v>
      </c>
      <c r="AG8" s="1094"/>
      <c r="AH8" s="1094"/>
      <c r="AI8" s="1094"/>
      <c r="AJ8" s="1095"/>
      <c r="AK8" s="1096"/>
      <c r="AL8" s="1097"/>
      <c r="AM8" s="1097"/>
      <c r="AN8" s="1097"/>
      <c r="AO8" s="1097"/>
      <c r="AP8" s="1097"/>
      <c r="AQ8" s="1097"/>
      <c r="AR8" s="1097"/>
      <c r="AS8" s="1097"/>
      <c r="AT8" s="1097"/>
      <c r="AU8" s="1091"/>
      <c r="AV8" s="1091"/>
      <c r="AW8" s="1091"/>
      <c r="AX8" s="1091"/>
      <c r="AY8" s="1092"/>
      <c r="AZ8" s="240"/>
      <c r="BA8" s="240"/>
      <c r="BB8" s="240"/>
      <c r="BC8" s="240"/>
      <c r="BD8" s="240"/>
      <c r="BE8" s="241"/>
      <c r="BF8" s="241"/>
      <c r="BG8" s="241"/>
      <c r="BH8" s="241"/>
      <c r="BI8" s="241"/>
      <c r="BJ8" s="241"/>
      <c r="BK8" s="241"/>
      <c r="BL8" s="241"/>
      <c r="BM8" s="241"/>
      <c r="BN8" s="241"/>
      <c r="BO8" s="241"/>
      <c r="BP8" s="241"/>
      <c r="BQ8" s="250">
        <v>2</v>
      </c>
      <c r="BR8" s="251"/>
      <c r="BS8" s="1009" t="s">
        <v>560</v>
      </c>
      <c r="BT8" s="1010"/>
      <c r="BU8" s="1010"/>
      <c r="BV8" s="1010"/>
      <c r="BW8" s="1010"/>
      <c r="BX8" s="1010"/>
      <c r="BY8" s="1010"/>
      <c r="BZ8" s="1010"/>
      <c r="CA8" s="1010"/>
      <c r="CB8" s="1010"/>
      <c r="CC8" s="1010"/>
      <c r="CD8" s="1010"/>
      <c r="CE8" s="1010"/>
      <c r="CF8" s="1010"/>
      <c r="CG8" s="1011"/>
      <c r="CH8" s="984">
        <v>-5</v>
      </c>
      <c r="CI8" s="985"/>
      <c r="CJ8" s="985"/>
      <c r="CK8" s="985"/>
      <c r="CL8" s="986"/>
      <c r="CM8" s="984">
        <v>3165</v>
      </c>
      <c r="CN8" s="985"/>
      <c r="CO8" s="985"/>
      <c r="CP8" s="985"/>
      <c r="CQ8" s="986"/>
      <c r="CR8" s="984">
        <v>362</v>
      </c>
      <c r="CS8" s="985"/>
      <c r="CT8" s="985"/>
      <c r="CU8" s="985"/>
      <c r="CV8" s="986"/>
      <c r="CW8" s="984">
        <v>31</v>
      </c>
      <c r="CX8" s="985"/>
      <c r="CY8" s="985"/>
      <c r="CZ8" s="985"/>
      <c r="DA8" s="986"/>
      <c r="DB8" s="984" t="s">
        <v>559</v>
      </c>
      <c r="DC8" s="985"/>
      <c r="DD8" s="985"/>
      <c r="DE8" s="985"/>
      <c r="DF8" s="986"/>
      <c r="DG8" s="984" t="s">
        <v>559</v>
      </c>
      <c r="DH8" s="985"/>
      <c r="DI8" s="985"/>
      <c r="DJ8" s="985"/>
      <c r="DK8" s="986"/>
      <c r="DL8" s="984" t="s">
        <v>559</v>
      </c>
      <c r="DM8" s="985"/>
      <c r="DN8" s="985"/>
      <c r="DO8" s="985"/>
      <c r="DP8" s="986"/>
      <c r="DQ8" s="984"/>
      <c r="DR8" s="985"/>
      <c r="DS8" s="985"/>
      <c r="DT8" s="985"/>
      <c r="DU8" s="986"/>
      <c r="DV8" s="987"/>
      <c r="DW8" s="988"/>
      <c r="DX8" s="988"/>
      <c r="DY8" s="988"/>
      <c r="DZ8" s="989"/>
      <c r="EA8" s="242"/>
    </row>
    <row r="9" spans="1:131" s="243" customFormat="1" ht="26.25" customHeight="1" x14ac:dyDescent="0.2">
      <c r="A9" s="249">
        <v>3</v>
      </c>
      <c r="B9" s="1038" t="s">
        <v>357</v>
      </c>
      <c r="C9" s="1039"/>
      <c r="D9" s="1039"/>
      <c r="E9" s="1039"/>
      <c r="F9" s="1039"/>
      <c r="G9" s="1039"/>
      <c r="H9" s="1039"/>
      <c r="I9" s="1039"/>
      <c r="J9" s="1039"/>
      <c r="K9" s="1039"/>
      <c r="L9" s="1039"/>
      <c r="M9" s="1039"/>
      <c r="N9" s="1039"/>
      <c r="O9" s="1039"/>
      <c r="P9" s="1040"/>
      <c r="Q9" s="1045"/>
      <c r="R9" s="1042"/>
      <c r="S9" s="1042"/>
      <c r="T9" s="1042"/>
      <c r="U9" s="1042"/>
      <c r="V9" s="1042"/>
      <c r="W9" s="1042"/>
      <c r="X9" s="1042"/>
      <c r="Y9" s="1042"/>
      <c r="Z9" s="1042"/>
      <c r="AA9" s="1042"/>
      <c r="AB9" s="1042"/>
      <c r="AC9" s="1042"/>
      <c r="AD9" s="1042"/>
      <c r="AE9" s="1046"/>
      <c r="AF9" s="1093">
        <v>721</v>
      </c>
      <c r="AG9" s="1094"/>
      <c r="AH9" s="1094"/>
      <c r="AI9" s="1094"/>
      <c r="AJ9" s="1095"/>
      <c r="AK9" s="1096"/>
      <c r="AL9" s="1097"/>
      <c r="AM9" s="1097"/>
      <c r="AN9" s="1097"/>
      <c r="AO9" s="1097"/>
      <c r="AP9" s="1097"/>
      <c r="AQ9" s="1097"/>
      <c r="AR9" s="1097"/>
      <c r="AS9" s="1097"/>
      <c r="AT9" s="1097"/>
      <c r="AU9" s="1091"/>
      <c r="AV9" s="1091"/>
      <c r="AW9" s="1091"/>
      <c r="AX9" s="1091"/>
      <c r="AY9" s="1092"/>
      <c r="AZ9" s="240"/>
      <c r="BA9" s="240"/>
      <c r="BB9" s="240"/>
      <c r="BC9" s="240"/>
      <c r="BD9" s="240"/>
      <c r="BE9" s="241"/>
      <c r="BF9" s="241"/>
      <c r="BG9" s="241"/>
      <c r="BH9" s="241"/>
      <c r="BI9" s="241"/>
      <c r="BJ9" s="241"/>
      <c r="BK9" s="241"/>
      <c r="BL9" s="241"/>
      <c r="BM9" s="241"/>
      <c r="BN9" s="241"/>
      <c r="BO9" s="241"/>
      <c r="BP9" s="241"/>
      <c r="BQ9" s="250">
        <v>3</v>
      </c>
      <c r="BR9" s="251"/>
      <c r="BS9" s="1009" t="s">
        <v>561</v>
      </c>
      <c r="BT9" s="1010"/>
      <c r="BU9" s="1010"/>
      <c r="BV9" s="1010"/>
      <c r="BW9" s="1010"/>
      <c r="BX9" s="1010"/>
      <c r="BY9" s="1010"/>
      <c r="BZ9" s="1010"/>
      <c r="CA9" s="1010"/>
      <c r="CB9" s="1010"/>
      <c r="CC9" s="1010"/>
      <c r="CD9" s="1010"/>
      <c r="CE9" s="1010"/>
      <c r="CF9" s="1010"/>
      <c r="CG9" s="1011"/>
      <c r="CH9" s="984">
        <v>-17</v>
      </c>
      <c r="CI9" s="985"/>
      <c r="CJ9" s="985"/>
      <c r="CK9" s="985"/>
      <c r="CL9" s="986"/>
      <c r="CM9" s="984">
        <v>1929</v>
      </c>
      <c r="CN9" s="985"/>
      <c r="CO9" s="985"/>
      <c r="CP9" s="985"/>
      <c r="CQ9" s="986"/>
      <c r="CR9" s="984">
        <v>30</v>
      </c>
      <c r="CS9" s="985"/>
      <c r="CT9" s="985"/>
      <c r="CU9" s="985"/>
      <c r="CV9" s="986"/>
      <c r="CW9" s="984">
        <v>60.127000000000002</v>
      </c>
      <c r="CX9" s="985"/>
      <c r="CY9" s="985"/>
      <c r="CZ9" s="985"/>
      <c r="DA9" s="986"/>
      <c r="DB9" s="984" t="s">
        <v>559</v>
      </c>
      <c r="DC9" s="985"/>
      <c r="DD9" s="985"/>
      <c r="DE9" s="985"/>
      <c r="DF9" s="986"/>
      <c r="DG9" s="984" t="s">
        <v>559</v>
      </c>
      <c r="DH9" s="985"/>
      <c r="DI9" s="985"/>
      <c r="DJ9" s="985"/>
      <c r="DK9" s="986"/>
      <c r="DL9" s="984" t="s">
        <v>559</v>
      </c>
      <c r="DM9" s="985"/>
      <c r="DN9" s="985"/>
      <c r="DO9" s="985"/>
      <c r="DP9" s="986"/>
      <c r="DQ9" s="984"/>
      <c r="DR9" s="985"/>
      <c r="DS9" s="985"/>
      <c r="DT9" s="985"/>
      <c r="DU9" s="986"/>
      <c r="DV9" s="987"/>
      <c r="DW9" s="988"/>
      <c r="DX9" s="988"/>
      <c r="DY9" s="988"/>
      <c r="DZ9" s="989"/>
      <c r="EA9" s="242"/>
    </row>
    <row r="10" spans="1:131" s="243" customFormat="1" ht="26.25" customHeight="1" x14ac:dyDescent="0.2">
      <c r="A10" s="249">
        <v>4</v>
      </c>
      <c r="B10" s="1038" t="s">
        <v>358</v>
      </c>
      <c r="C10" s="1039"/>
      <c r="D10" s="1039"/>
      <c r="E10" s="1039"/>
      <c r="F10" s="1039"/>
      <c r="G10" s="1039"/>
      <c r="H10" s="1039"/>
      <c r="I10" s="1039"/>
      <c r="J10" s="1039"/>
      <c r="K10" s="1039"/>
      <c r="L10" s="1039"/>
      <c r="M10" s="1039"/>
      <c r="N10" s="1039"/>
      <c r="O10" s="1039"/>
      <c r="P10" s="1040"/>
      <c r="Q10" s="1045"/>
      <c r="R10" s="1042"/>
      <c r="S10" s="1042"/>
      <c r="T10" s="1042"/>
      <c r="U10" s="1042"/>
      <c r="V10" s="1042"/>
      <c r="W10" s="1042"/>
      <c r="X10" s="1042"/>
      <c r="Y10" s="1042"/>
      <c r="Z10" s="1042"/>
      <c r="AA10" s="1042"/>
      <c r="AB10" s="1042"/>
      <c r="AC10" s="1042"/>
      <c r="AD10" s="1042"/>
      <c r="AE10" s="1046"/>
      <c r="AF10" s="1093">
        <v>1976</v>
      </c>
      <c r="AG10" s="1094"/>
      <c r="AH10" s="1094"/>
      <c r="AI10" s="1094"/>
      <c r="AJ10" s="1095"/>
      <c r="AK10" s="1096"/>
      <c r="AL10" s="1097"/>
      <c r="AM10" s="1097"/>
      <c r="AN10" s="1097"/>
      <c r="AO10" s="1097"/>
      <c r="AP10" s="1097"/>
      <c r="AQ10" s="1097"/>
      <c r="AR10" s="1097"/>
      <c r="AS10" s="1097"/>
      <c r="AT10" s="1097"/>
      <c r="AU10" s="1091"/>
      <c r="AV10" s="1091"/>
      <c r="AW10" s="1091"/>
      <c r="AX10" s="1091"/>
      <c r="AY10" s="1092"/>
      <c r="AZ10" s="240"/>
      <c r="BA10" s="240"/>
      <c r="BB10" s="240"/>
      <c r="BC10" s="240"/>
      <c r="BD10" s="240"/>
      <c r="BE10" s="241"/>
      <c r="BF10" s="241"/>
      <c r="BG10" s="241"/>
      <c r="BH10" s="241"/>
      <c r="BI10" s="241"/>
      <c r="BJ10" s="241"/>
      <c r="BK10" s="241"/>
      <c r="BL10" s="241"/>
      <c r="BM10" s="241"/>
      <c r="BN10" s="241"/>
      <c r="BO10" s="241"/>
      <c r="BP10" s="241"/>
      <c r="BQ10" s="250">
        <v>4</v>
      </c>
      <c r="BR10" s="251"/>
      <c r="BS10" s="1009" t="s">
        <v>562</v>
      </c>
      <c r="BT10" s="1010"/>
      <c r="BU10" s="1010"/>
      <c r="BV10" s="1010"/>
      <c r="BW10" s="1010"/>
      <c r="BX10" s="1010"/>
      <c r="BY10" s="1010"/>
      <c r="BZ10" s="1010"/>
      <c r="CA10" s="1010"/>
      <c r="CB10" s="1010"/>
      <c r="CC10" s="1010"/>
      <c r="CD10" s="1010"/>
      <c r="CE10" s="1010"/>
      <c r="CF10" s="1010"/>
      <c r="CG10" s="1011"/>
      <c r="CH10" s="984">
        <v>1</v>
      </c>
      <c r="CI10" s="985"/>
      <c r="CJ10" s="985"/>
      <c r="CK10" s="985"/>
      <c r="CL10" s="986"/>
      <c r="CM10" s="984">
        <v>561</v>
      </c>
      <c r="CN10" s="985"/>
      <c r="CO10" s="985"/>
      <c r="CP10" s="985"/>
      <c r="CQ10" s="986"/>
      <c r="CR10" s="984">
        <v>300</v>
      </c>
      <c r="CS10" s="985"/>
      <c r="CT10" s="985"/>
      <c r="CU10" s="985"/>
      <c r="CV10" s="986"/>
      <c r="CW10" s="984">
        <v>68</v>
      </c>
      <c r="CX10" s="985"/>
      <c r="CY10" s="985"/>
      <c r="CZ10" s="985"/>
      <c r="DA10" s="986"/>
      <c r="DB10" s="984" t="s">
        <v>559</v>
      </c>
      <c r="DC10" s="985"/>
      <c r="DD10" s="985"/>
      <c r="DE10" s="985"/>
      <c r="DF10" s="986"/>
      <c r="DG10" s="984" t="s">
        <v>559</v>
      </c>
      <c r="DH10" s="985"/>
      <c r="DI10" s="985"/>
      <c r="DJ10" s="985"/>
      <c r="DK10" s="986"/>
      <c r="DL10" s="984" t="s">
        <v>559</v>
      </c>
      <c r="DM10" s="985"/>
      <c r="DN10" s="985"/>
      <c r="DO10" s="985"/>
      <c r="DP10" s="986"/>
      <c r="DQ10" s="984"/>
      <c r="DR10" s="985"/>
      <c r="DS10" s="985"/>
      <c r="DT10" s="985"/>
      <c r="DU10" s="986"/>
      <c r="DV10" s="987"/>
      <c r="DW10" s="988"/>
      <c r="DX10" s="988"/>
      <c r="DY10" s="988"/>
      <c r="DZ10" s="989"/>
      <c r="EA10" s="242"/>
    </row>
    <row r="11" spans="1:131" s="243" customFormat="1" ht="26.25" customHeight="1" x14ac:dyDescent="0.2">
      <c r="A11" s="249">
        <v>5</v>
      </c>
      <c r="B11" s="1038" t="s">
        <v>359</v>
      </c>
      <c r="C11" s="1039"/>
      <c r="D11" s="1039"/>
      <c r="E11" s="1039"/>
      <c r="F11" s="1039"/>
      <c r="G11" s="1039"/>
      <c r="H11" s="1039"/>
      <c r="I11" s="1039"/>
      <c r="J11" s="1039"/>
      <c r="K11" s="1039"/>
      <c r="L11" s="1039"/>
      <c r="M11" s="1039"/>
      <c r="N11" s="1039"/>
      <c r="O11" s="1039"/>
      <c r="P11" s="1040"/>
      <c r="Q11" s="1045"/>
      <c r="R11" s="1042"/>
      <c r="S11" s="1042"/>
      <c r="T11" s="1042"/>
      <c r="U11" s="1042"/>
      <c r="V11" s="1042"/>
      <c r="W11" s="1042"/>
      <c r="X11" s="1042"/>
      <c r="Y11" s="1042"/>
      <c r="Z11" s="1042"/>
      <c r="AA11" s="1042"/>
      <c r="AB11" s="1042"/>
      <c r="AC11" s="1042"/>
      <c r="AD11" s="1042"/>
      <c r="AE11" s="1046"/>
      <c r="AF11" s="1093">
        <v>71</v>
      </c>
      <c r="AG11" s="1094"/>
      <c r="AH11" s="1094"/>
      <c r="AI11" s="1094"/>
      <c r="AJ11" s="1095"/>
      <c r="AK11" s="1096"/>
      <c r="AL11" s="1097"/>
      <c r="AM11" s="1097"/>
      <c r="AN11" s="1097"/>
      <c r="AO11" s="1097"/>
      <c r="AP11" s="1097"/>
      <c r="AQ11" s="1097"/>
      <c r="AR11" s="1097"/>
      <c r="AS11" s="1097"/>
      <c r="AT11" s="1097"/>
      <c r="AU11" s="1091"/>
      <c r="AV11" s="1091"/>
      <c r="AW11" s="1091"/>
      <c r="AX11" s="1091"/>
      <c r="AY11" s="1092"/>
      <c r="AZ11" s="240"/>
      <c r="BA11" s="240"/>
      <c r="BB11" s="240"/>
      <c r="BC11" s="240"/>
      <c r="BD11" s="240"/>
      <c r="BE11" s="241"/>
      <c r="BF11" s="241"/>
      <c r="BG11" s="241"/>
      <c r="BH11" s="241"/>
      <c r="BI11" s="241"/>
      <c r="BJ11" s="241"/>
      <c r="BK11" s="241"/>
      <c r="BL11" s="241"/>
      <c r="BM11" s="241"/>
      <c r="BN11" s="241"/>
      <c r="BO11" s="241"/>
      <c r="BP11" s="241"/>
      <c r="BQ11" s="250">
        <v>5</v>
      </c>
      <c r="BR11" s="251"/>
      <c r="BS11" s="1009" t="s">
        <v>563</v>
      </c>
      <c r="BT11" s="1010"/>
      <c r="BU11" s="1010"/>
      <c r="BV11" s="1010"/>
      <c r="BW11" s="1010"/>
      <c r="BX11" s="1010"/>
      <c r="BY11" s="1010"/>
      <c r="BZ11" s="1010"/>
      <c r="CA11" s="1010"/>
      <c r="CB11" s="1010"/>
      <c r="CC11" s="1010"/>
      <c r="CD11" s="1010"/>
      <c r="CE11" s="1010"/>
      <c r="CF11" s="1010"/>
      <c r="CG11" s="1011"/>
      <c r="CH11" s="984">
        <v>634</v>
      </c>
      <c r="CI11" s="985"/>
      <c r="CJ11" s="985"/>
      <c r="CK11" s="985"/>
      <c r="CL11" s="986"/>
      <c r="CM11" s="984">
        <v>10916</v>
      </c>
      <c r="CN11" s="985"/>
      <c r="CO11" s="985"/>
      <c r="CP11" s="985"/>
      <c r="CQ11" s="986"/>
      <c r="CR11" s="984">
        <v>768.274</v>
      </c>
      <c r="CS11" s="985"/>
      <c r="CT11" s="985"/>
      <c r="CU11" s="985"/>
      <c r="CV11" s="986"/>
      <c r="CW11" s="984" t="s">
        <v>559</v>
      </c>
      <c r="CX11" s="985"/>
      <c r="CY11" s="985"/>
      <c r="CZ11" s="985"/>
      <c r="DA11" s="986"/>
      <c r="DB11" s="984">
        <v>1900</v>
      </c>
      <c r="DC11" s="985"/>
      <c r="DD11" s="985"/>
      <c r="DE11" s="985"/>
      <c r="DF11" s="986"/>
      <c r="DG11" s="984" t="s">
        <v>559</v>
      </c>
      <c r="DH11" s="985"/>
      <c r="DI11" s="985"/>
      <c r="DJ11" s="985"/>
      <c r="DK11" s="986"/>
      <c r="DL11" s="984" t="s">
        <v>559</v>
      </c>
      <c r="DM11" s="985"/>
      <c r="DN11" s="985"/>
      <c r="DO11" s="985"/>
      <c r="DP11" s="986"/>
      <c r="DQ11" s="984"/>
      <c r="DR11" s="985"/>
      <c r="DS11" s="985"/>
      <c r="DT11" s="985"/>
      <c r="DU11" s="986"/>
      <c r="DV11" s="987"/>
      <c r="DW11" s="988"/>
      <c r="DX11" s="988"/>
      <c r="DY11" s="988"/>
      <c r="DZ11" s="989"/>
      <c r="EA11" s="242"/>
    </row>
    <row r="12" spans="1:131" s="243" customFormat="1" ht="26.25" customHeight="1" x14ac:dyDescent="0.2">
      <c r="A12" s="249">
        <v>6</v>
      </c>
      <c r="B12" s="1038" t="s">
        <v>360</v>
      </c>
      <c r="C12" s="1039"/>
      <c r="D12" s="1039"/>
      <c r="E12" s="1039"/>
      <c r="F12" s="1039"/>
      <c r="G12" s="1039"/>
      <c r="H12" s="1039"/>
      <c r="I12" s="1039"/>
      <c r="J12" s="1039"/>
      <c r="K12" s="1039"/>
      <c r="L12" s="1039"/>
      <c r="M12" s="1039"/>
      <c r="N12" s="1039"/>
      <c r="O12" s="1039"/>
      <c r="P12" s="1040"/>
      <c r="Q12" s="1045"/>
      <c r="R12" s="1042"/>
      <c r="S12" s="1042"/>
      <c r="T12" s="1042"/>
      <c r="U12" s="1042"/>
      <c r="V12" s="1042"/>
      <c r="W12" s="1042"/>
      <c r="X12" s="1042"/>
      <c r="Y12" s="1042"/>
      <c r="Z12" s="1042"/>
      <c r="AA12" s="1042"/>
      <c r="AB12" s="1042"/>
      <c r="AC12" s="1042"/>
      <c r="AD12" s="1042"/>
      <c r="AE12" s="1046"/>
      <c r="AF12" s="1093">
        <v>477</v>
      </c>
      <c r="AG12" s="1094"/>
      <c r="AH12" s="1094"/>
      <c r="AI12" s="1094"/>
      <c r="AJ12" s="1095"/>
      <c r="AK12" s="1096"/>
      <c r="AL12" s="1097"/>
      <c r="AM12" s="1097"/>
      <c r="AN12" s="1097"/>
      <c r="AO12" s="1097"/>
      <c r="AP12" s="1097"/>
      <c r="AQ12" s="1097"/>
      <c r="AR12" s="1097"/>
      <c r="AS12" s="1097"/>
      <c r="AT12" s="1097"/>
      <c r="AU12" s="1091"/>
      <c r="AV12" s="1091"/>
      <c r="AW12" s="1091"/>
      <c r="AX12" s="1091"/>
      <c r="AY12" s="1092"/>
      <c r="AZ12" s="240"/>
      <c r="BA12" s="240"/>
      <c r="BB12" s="240"/>
      <c r="BC12" s="240"/>
      <c r="BD12" s="240"/>
      <c r="BE12" s="241"/>
      <c r="BF12" s="241"/>
      <c r="BG12" s="241"/>
      <c r="BH12" s="241"/>
      <c r="BI12" s="241"/>
      <c r="BJ12" s="241"/>
      <c r="BK12" s="241"/>
      <c r="BL12" s="241"/>
      <c r="BM12" s="241"/>
      <c r="BN12" s="241"/>
      <c r="BO12" s="241"/>
      <c r="BP12" s="241"/>
      <c r="BQ12" s="250">
        <v>6</v>
      </c>
      <c r="BR12" s="251"/>
      <c r="BS12" s="1009" t="s">
        <v>564</v>
      </c>
      <c r="BT12" s="1010"/>
      <c r="BU12" s="1010"/>
      <c r="BV12" s="1010"/>
      <c r="BW12" s="1010"/>
      <c r="BX12" s="1010"/>
      <c r="BY12" s="1010"/>
      <c r="BZ12" s="1010"/>
      <c r="CA12" s="1010"/>
      <c r="CB12" s="1010"/>
      <c r="CC12" s="1010"/>
      <c r="CD12" s="1010"/>
      <c r="CE12" s="1010"/>
      <c r="CF12" s="1010"/>
      <c r="CG12" s="1011"/>
      <c r="CH12" s="984">
        <v>-3</v>
      </c>
      <c r="CI12" s="985"/>
      <c r="CJ12" s="985"/>
      <c r="CK12" s="985"/>
      <c r="CL12" s="986"/>
      <c r="CM12" s="984">
        <v>329</v>
      </c>
      <c r="CN12" s="985"/>
      <c r="CO12" s="985"/>
      <c r="CP12" s="985"/>
      <c r="CQ12" s="986"/>
      <c r="CR12" s="984">
        <v>116.4</v>
      </c>
      <c r="CS12" s="985"/>
      <c r="CT12" s="985"/>
      <c r="CU12" s="985"/>
      <c r="CV12" s="986"/>
      <c r="CW12" s="984">
        <v>13.343</v>
      </c>
      <c r="CX12" s="985"/>
      <c r="CY12" s="985"/>
      <c r="CZ12" s="985"/>
      <c r="DA12" s="986"/>
      <c r="DB12" s="984" t="s">
        <v>559</v>
      </c>
      <c r="DC12" s="985"/>
      <c r="DD12" s="985"/>
      <c r="DE12" s="985"/>
      <c r="DF12" s="986"/>
      <c r="DG12" s="984" t="s">
        <v>559</v>
      </c>
      <c r="DH12" s="985"/>
      <c r="DI12" s="985"/>
      <c r="DJ12" s="985"/>
      <c r="DK12" s="986"/>
      <c r="DL12" s="984" t="s">
        <v>559</v>
      </c>
      <c r="DM12" s="985"/>
      <c r="DN12" s="985"/>
      <c r="DO12" s="985"/>
      <c r="DP12" s="986"/>
      <c r="DQ12" s="984"/>
      <c r="DR12" s="985"/>
      <c r="DS12" s="985"/>
      <c r="DT12" s="985"/>
      <c r="DU12" s="986"/>
      <c r="DV12" s="987"/>
      <c r="DW12" s="988"/>
      <c r="DX12" s="988"/>
      <c r="DY12" s="988"/>
      <c r="DZ12" s="989"/>
      <c r="EA12" s="242"/>
    </row>
    <row r="13" spans="1:131" s="243" customFormat="1" ht="26.25" customHeight="1" x14ac:dyDescent="0.2">
      <c r="A13" s="249">
        <v>7</v>
      </c>
      <c r="B13" s="1038" t="s">
        <v>361</v>
      </c>
      <c r="C13" s="1039"/>
      <c r="D13" s="1039"/>
      <c r="E13" s="1039"/>
      <c r="F13" s="1039"/>
      <c r="G13" s="1039"/>
      <c r="H13" s="1039"/>
      <c r="I13" s="1039"/>
      <c r="J13" s="1039"/>
      <c r="K13" s="1039"/>
      <c r="L13" s="1039"/>
      <c r="M13" s="1039"/>
      <c r="N13" s="1039"/>
      <c r="O13" s="1039"/>
      <c r="P13" s="1040"/>
      <c r="Q13" s="1045"/>
      <c r="R13" s="1042"/>
      <c r="S13" s="1042"/>
      <c r="T13" s="1042"/>
      <c r="U13" s="1042"/>
      <c r="V13" s="1042"/>
      <c r="W13" s="1042"/>
      <c r="X13" s="1042"/>
      <c r="Y13" s="1042"/>
      <c r="Z13" s="1042"/>
      <c r="AA13" s="1042"/>
      <c r="AB13" s="1042"/>
      <c r="AC13" s="1042"/>
      <c r="AD13" s="1042"/>
      <c r="AE13" s="1046"/>
      <c r="AF13" s="1093">
        <v>293</v>
      </c>
      <c r="AG13" s="1094"/>
      <c r="AH13" s="1094"/>
      <c r="AI13" s="1094"/>
      <c r="AJ13" s="1095"/>
      <c r="AK13" s="1096"/>
      <c r="AL13" s="1097"/>
      <c r="AM13" s="1097"/>
      <c r="AN13" s="1097"/>
      <c r="AO13" s="1097"/>
      <c r="AP13" s="1097"/>
      <c r="AQ13" s="1097"/>
      <c r="AR13" s="1097"/>
      <c r="AS13" s="1097"/>
      <c r="AT13" s="1097"/>
      <c r="AU13" s="1091"/>
      <c r="AV13" s="1091"/>
      <c r="AW13" s="1091"/>
      <c r="AX13" s="1091"/>
      <c r="AY13" s="1092"/>
      <c r="AZ13" s="240"/>
      <c r="BA13" s="240"/>
      <c r="BB13" s="240"/>
      <c r="BC13" s="240"/>
      <c r="BD13" s="240"/>
      <c r="BE13" s="241"/>
      <c r="BF13" s="241"/>
      <c r="BG13" s="241"/>
      <c r="BH13" s="241"/>
      <c r="BI13" s="241"/>
      <c r="BJ13" s="241"/>
      <c r="BK13" s="241"/>
      <c r="BL13" s="241"/>
      <c r="BM13" s="241"/>
      <c r="BN13" s="241"/>
      <c r="BO13" s="241"/>
      <c r="BP13" s="241"/>
      <c r="BQ13" s="250">
        <v>7</v>
      </c>
      <c r="BR13" s="251"/>
      <c r="BS13" s="1009" t="s">
        <v>565</v>
      </c>
      <c r="BT13" s="1010"/>
      <c r="BU13" s="1010"/>
      <c r="BV13" s="1010"/>
      <c r="BW13" s="1010"/>
      <c r="BX13" s="1010"/>
      <c r="BY13" s="1010"/>
      <c r="BZ13" s="1010"/>
      <c r="CA13" s="1010"/>
      <c r="CB13" s="1010"/>
      <c r="CC13" s="1010"/>
      <c r="CD13" s="1010"/>
      <c r="CE13" s="1010"/>
      <c r="CF13" s="1010"/>
      <c r="CG13" s="1011"/>
      <c r="CH13" s="984">
        <v>-7</v>
      </c>
      <c r="CI13" s="985"/>
      <c r="CJ13" s="985"/>
      <c r="CK13" s="985"/>
      <c r="CL13" s="986"/>
      <c r="CM13" s="984">
        <v>1562</v>
      </c>
      <c r="CN13" s="985"/>
      <c r="CO13" s="985"/>
      <c r="CP13" s="985"/>
      <c r="CQ13" s="986"/>
      <c r="CR13" s="984">
        <v>750</v>
      </c>
      <c r="CS13" s="985"/>
      <c r="CT13" s="985"/>
      <c r="CU13" s="985"/>
      <c r="CV13" s="986"/>
      <c r="CW13" s="984">
        <v>20</v>
      </c>
      <c r="CX13" s="985"/>
      <c r="CY13" s="985"/>
      <c r="CZ13" s="985"/>
      <c r="DA13" s="986"/>
      <c r="DB13" s="984" t="s">
        <v>559</v>
      </c>
      <c r="DC13" s="985"/>
      <c r="DD13" s="985"/>
      <c r="DE13" s="985"/>
      <c r="DF13" s="986"/>
      <c r="DG13" s="984" t="s">
        <v>559</v>
      </c>
      <c r="DH13" s="985"/>
      <c r="DI13" s="985"/>
      <c r="DJ13" s="985"/>
      <c r="DK13" s="986"/>
      <c r="DL13" s="984" t="s">
        <v>559</v>
      </c>
      <c r="DM13" s="985"/>
      <c r="DN13" s="985"/>
      <c r="DO13" s="985"/>
      <c r="DP13" s="986"/>
      <c r="DQ13" s="984"/>
      <c r="DR13" s="985"/>
      <c r="DS13" s="985"/>
      <c r="DT13" s="985"/>
      <c r="DU13" s="986"/>
      <c r="DV13" s="987"/>
      <c r="DW13" s="988"/>
      <c r="DX13" s="988"/>
      <c r="DY13" s="988"/>
      <c r="DZ13" s="989"/>
      <c r="EA13" s="242"/>
    </row>
    <row r="14" spans="1:131" s="243" customFormat="1" ht="26.25" customHeight="1" x14ac:dyDescent="0.2">
      <c r="A14" s="249">
        <v>8</v>
      </c>
      <c r="B14" s="1038" t="s">
        <v>362</v>
      </c>
      <c r="C14" s="1039"/>
      <c r="D14" s="1039"/>
      <c r="E14" s="1039"/>
      <c r="F14" s="1039"/>
      <c r="G14" s="1039"/>
      <c r="H14" s="1039"/>
      <c r="I14" s="1039"/>
      <c r="J14" s="1039"/>
      <c r="K14" s="1039"/>
      <c r="L14" s="1039"/>
      <c r="M14" s="1039"/>
      <c r="N14" s="1039"/>
      <c r="O14" s="1039"/>
      <c r="P14" s="1040"/>
      <c r="Q14" s="1045"/>
      <c r="R14" s="1042"/>
      <c r="S14" s="1042"/>
      <c r="T14" s="1042"/>
      <c r="U14" s="1042"/>
      <c r="V14" s="1042"/>
      <c r="W14" s="1042"/>
      <c r="X14" s="1042"/>
      <c r="Y14" s="1042"/>
      <c r="Z14" s="1042"/>
      <c r="AA14" s="1042"/>
      <c r="AB14" s="1042"/>
      <c r="AC14" s="1042"/>
      <c r="AD14" s="1042"/>
      <c r="AE14" s="1046"/>
      <c r="AF14" s="1093" t="s">
        <v>363</v>
      </c>
      <c r="AG14" s="1094"/>
      <c r="AH14" s="1094"/>
      <c r="AI14" s="1094"/>
      <c r="AJ14" s="1095"/>
      <c r="AK14" s="1096"/>
      <c r="AL14" s="1097"/>
      <c r="AM14" s="1097"/>
      <c r="AN14" s="1097"/>
      <c r="AO14" s="1097"/>
      <c r="AP14" s="1097"/>
      <c r="AQ14" s="1097"/>
      <c r="AR14" s="1097"/>
      <c r="AS14" s="1097"/>
      <c r="AT14" s="1097"/>
      <c r="AU14" s="1091"/>
      <c r="AV14" s="1091"/>
      <c r="AW14" s="1091"/>
      <c r="AX14" s="1091"/>
      <c r="AY14" s="1092"/>
      <c r="AZ14" s="240"/>
      <c r="BA14" s="240"/>
      <c r="BB14" s="240"/>
      <c r="BC14" s="240"/>
      <c r="BD14" s="240"/>
      <c r="BE14" s="241"/>
      <c r="BF14" s="241"/>
      <c r="BG14" s="241"/>
      <c r="BH14" s="241"/>
      <c r="BI14" s="241"/>
      <c r="BJ14" s="241"/>
      <c r="BK14" s="241"/>
      <c r="BL14" s="241"/>
      <c r="BM14" s="241"/>
      <c r="BN14" s="241"/>
      <c r="BO14" s="241"/>
      <c r="BP14" s="241"/>
      <c r="BQ14" s="250">
        <v>8</v>
      </c>
      <c r="BR14" s="251"/>
      <c r="BS14" s="1009" t="s">
        <v>566</v>
      </c>
      <c r="BT14" s="1010"/>
      <c r="BU14" s="1010"/>
      <c r="BV14" s="1010"/>
      <c r="BW14" s="1010"/>
      <c r="BX14" s="1010"/>
      <c r="BY14" s="1010"/>
      <c r="BZ14" s="1010"/>
      <c r="CA14" s="1010"/>
      <c r="CB14" s="1010"/>
      <c r="CC14" s="1010"/>
      <c r="CD14" s="1010"/>
      <c r="CE14" s="1010"/>
      <c r="CF14" s="1010"/>
      <c r="CG14" s="1011"/>
      <c r="CH14" s="984">
        <v>-0.77100000000000002</v>
      </c>
      <c r="CI14" s="985"/>
      <c r="CJ14" s="985"/>
      <c r="CK14" s="985"/>
      <c r="CL14" s="986"/>
      <c r="CM14" s="984">
        <v>427.28399999999999</v>
      </c>
      <c r="CN14" s="985"/>
      <c r="CO14" s="985"/>
      <c r="CP14" s="985"/>
      <c r="CQ14" s="986"/>
      <c r="CR14" s="984">
        <v>281.28800000000001</v>
      </c>
      <c r="CS14" s="985"/>
      <c r="CT14" s="985"/>
      <c r="CU14" s="985"/>
      <c r="CV14" s="986"/>
      <c r="CW14" s="984" t="s">
        <v>559</v>
      </c>
      <c r="CX14" s="985"/>
      <c r="CY14" s="985"/>
      <c r="CZ14" s="985"/>
      <c r="DA14" s="986"/>
      <c r="DB14" s="984" t="s">
        <v>559</v>
      </c>
      <c r="DC14" s="985"/>
      <c r="DD14" s="985"/>
      <c r="DE14" s="985"/>
      <c r="DF14" s="986"/>
      <c r="DG14" s="984" t="s">
        <v>559</v>
      </c>
      <c r="DH14" s="985"/>
      <c r="DI14" s="985"/>
      <c r="DJ14" s="985"/>
      <c r="DK14" s="986"/>
      <c r="DL14" s="984" t="s">
        <v>559</v>
      </c>
      <c r="DM14" s="985"/>
      <c r="DN14" s="985"/>
      <c r="DO14" s="985"/>
      <c r="DP14" s="986"/>
      <c r="DQ14" s="984"/>
      <c r="DR14" s="985"/>
      <c r="DS14" s="985"/>
      <c r="DT14" s="985"/>
      <c r="DU14" s="986"/>
      <c r="DV14" s="987"/>
      <c r="DW14" s="988"/>
      <c r="DX14" s="988"/>
      <c r="DY14" s="988"/>
      <c r="DZ14" s="989"/>
      <c r="EA14" s="242"/>
    </row>
    <row r="15" spans="1:131" s="243" customFormat="1" ht="26.25" customHeight="1" x14ac:dyDescent="0.2">
      <c r="A15" s="249">
        <v>9</v>
      </c>
      <c r="B15" s="1038" t="s">
        <v>364</v>
      </c>
      <c r="C15" s="1039"/>
      <c r="D15" s="1039"/>
      <c r="E15" s="1039"/>
      <c r="F15" s="1039"/>
      <c r="G15" s="1039"/>
      <c r="H15" s="1039"/>
      <c r="I15" s="1039"/>
      <c r="J15" s="1039"/>
      <c r="K15" s="1039"/>
      <c r="L15" s="1039"/>
      <c r="M15" s="1039"/>
      <c r="N15" s="1039"/>
      <c r="O15" s="1039"/>
      <c r="P15" s="1040"/>
      <c r="Q15" s="1045"/>
      <c r="R15" s="1042"/>
      <c r="S15" s="1042"/>
      <c r="T15" s="1042"/>
      <c r="U15" s="1042"/>
      <c r="V15" s="1042"/>
      <c r="W15" s="1042"/>
      <c r="X15" s="1042"/>
      <c r="Y15" s="1042"/>
      <c r="Z15" s="1042"/>
      <c r="AA15" s="1042"/>
      <c r="AB15" s="1042"/>
      <c r="AC15" s="1042"/>
      <c r="AD15" s="1042"/>
      <c r="AE15" s="1046"/>
      <c r="AF15" s="1093">
        <v>145</v>
      </c>
      <c r="AG15" s="1094"/>
      <c r="AH15" s="1094"/>
      <c r="AI15" s="1094"/>
      <c r="AJ15" s="1095"/>
      <c r="AK15" s="1096"/>
      <c r="AL15" s="1097"/>
      <c r="AM15" s="1097"/>
      <c r="AN15" s="1097"/>
      <c r="AO15" s="1097"/>
      <c r="AP15" s="1097"/>
      <c r="AQ15" s="1097"/>
      <c r="AR15" s="1097"/>
      <c r="AS15" s="1097"/>
      <c r="AT15" s="1097"/>
      <c r="AU15" s="1091"/>
      <c r="AV15" s="1091"/>
      <c r="AW15" s="1091"/>
      <c r="AX15" s="1091"/>
      <c r="AY15" s="1092"/>
      <c r="AZ15" s="240"/>
      <c r="BA15" s="240"/>
      <c r="BB15" s="240"/>
      <c r="BC15" s="240"/>
      <c r="BD15" s="240"/>
      <c r="BE15" s="241"/>
      <c r="BF15" s="241"/>
      <c r="BG15" s="241"/>
      <c r="BH15" s="241"/>
      <c r="BI15" s="241"/>
      <c r="BJ15" s="241"/>
      <c r="BK15" s="241"/>
      <c r="BL15" s="241"/>
      <c r="BM15" s="241"/>
      <c r="BN15" s="241"/>
      <c r="BO15" s="241"/>
      <c r="BP15" s="241"/>
      <c r="BQ15" s="250">
        <v>9</v>
      </c>
      <c r="BR15" s="251"/>
      <c r="BS15" s="1009" t="s">
        <v>567</v>
      </c>
      <c r="BT15" s="1010"/>
      <c r="BU15" s="1010"/>
      <c r="BV15" s="1010"/>
      <c r="BW15" s="1010"/>
      <c r="BX15" s="1010"/>
      <c r="BY15" s="1010"/>
      <c r="BZ15" s="1010"/>
      <c r="CA15" s="1010"/>
      <c r="CB15" s="1010"/>
      <c r="CC15" s="1010"/>
      <c r="CD15" s="1010"/>
      <c r="CE15" s="1010"/>
      <c r="CF15" s="1010"/>
      <c r="CG15" s="1011"/>
      <c r="CH15" s="984">
        <v>5</v>
      </c>
      <c r="CI15" s="985"/>
      <c r="CJ15" s="985"/>
      <c r="CK15" s="985"/>
      <c r="CL15" s="986"/>
      <c r="CM15" s="984">
        <v>1628</v>
      </c>
      <c r="CN15" s="985"/>
      <c r="CO15" s="985"/>
      <c r="CP15" s="985"/>
      <c r="CQ15" s="986"/>
      <c r="CR15" s="984">
        <v>35</v>
      </c>
      <c r="CS15" s="985"/>
      <c r="CT15" s="985"/>
      <c r="CU15" s="985"/>
      <c r="CV15" s="986"/>
      <c r="CW15" s="984">
        <v>261</v>
      </c>
      <c r="CX15" s="985"/>
      <c r="CY15" s="985"/>
      <c r="CZ15" s="985"/>
      <c r="DA15" s="986"/>
      <c r="DB15" s="984" t="s">
        <v>559</v>
      </c>
      <c r="DC15" s="985"/>
      <c r="DD15" s="985"/>
      <c r="DE15" s="985"/>
      <c r="DF15" s="986"/>
      <c r="DG15" s="984" t="s">
        <v>559</v>
      </c>
      <c r="DH15" s="985"/>
      <c r="DI15" s="985"/>
      <c r="DJ15" s="985"/>
      <c r="DK15" s="986"/>
      <c r="DL15" s="984" t="s">
        <v>559</v>
      </c>
      <c r="DM15" s="985"/>
      <c r="DN15" s="985"/>
      <c r="DO15" s="985"/>
      <c r="DP15" s="986"/>
      <c r="DQ15" s="984"/>
      <c r="DR15" s="985"/>
      <c r="DS15" s="985"/>
      <c r="DT15" s="985"/>
      <c r="DU15" s="986"/>
      <c r="DV15" s="987"/>
      <c r="DW15" s="988"/>
      <c r="DX15" s="988"/>
      <c r="DY15" s="988"/>
      <c r="DZ15" s="989"/>
      <c r="EA15" s="242"/>
    </row>
    <row r="16" spans="1:131" s="243" customFormat="1" ht="26.25" customHeight="1" x14ac:dyDescent="0.2">
      <c r="A16" s="249">
        <v>10</v>
      </c>
      <c r="B16" s="1038" t="s">
        <v>365</v>
      </c>
      <c r="C16" s="1039"/>
      <c r="D16" s="1039"/>
      <c r="E16" s="1039"/>
      <c r="F16" s="1039"/>
      <c r="G16" s="1039"/>
      <c r="H16" s="1039"/>
      <c r="I16" s="1039"/>
      <c r="J16" s="1039"/>
      <c r="K16" s="1039"/>
      <c r="L16" s="1039"/>
      <c r="M16" s="1039"/>
      <c r="N16" s="1039"/>
      <c r="O16" s="1039"/>
      <c r="P16" s="1040"/>
      <c r="Q16" s="1045"/>
      <c r="R16" s="1042"/>
      <c r="S16" s="1042"/>
      <c r="T16" s="1042"/>
      <c r="U16" s="1042"/>
      <c r="V16" s="1042"/>
      <c r="W16" s="1042"/>
      <c r="X16" s="1042"/>
      <c r="Y16" s="1042"/>
      <c r="Z16" s="1042"/>
      <c r="AA16" s="1042"/>
      <c r="AB16" s="1042"/>
      <c r="AC16" s="1042"/>
      <c r="AD16" s="1042"/>
      <c r="AE16" s="1046"/>
      <c r="AF16" s="1093">
        <v>281</v>
      </c>
      <c r="AG16" s="1094"/>
      <c r="AH16" s="1094"/>
      <c r="AI16" s="1094"/>
      <c r="AJ16" s="1095"/>
      <c r="AK16" s="1096"/>
      <c r="AL16" s="1097"/>
      <c r="AM16" s="1097"/>
      <c r="AN16" s="1097"/>
      <c r="AO16" s="1097"/>
      <c r="AP16" s="1097"/>
      <c r="AQ16" s="1097"/>
      <c r="AR16" s="1097"/>
      <c r="AS16" s="1097"/>
      <c r="AT16" s="1097"/>
      <c r="AU16" s="1091"/>
      <c r="AV16" s="1091"/>
      <c r="AW16" s="1091"/>
      <c r="AX16" s="1091"/>
      <c r="AY16" s="1092"/>
      <c r="AZ16" s="240"/>
      <c r="BA16" s="240"/>
      <c r="BB16" s="240"/>
      <c r="BC16" s="240"/>
      <c r="BD16" s="240"/>
      <c r="BE16" s="241"/>
      <c r="BF16" s="241"/>
      <c r="BG16" s="241"/>
      <c r="BH16" s="241"/>
      <c r="BI16" s="241"/>
      <c r="BJ16" s="241"/>
      <c r="BK16" s="241"/>
      <c r="BL16" s="241"/>
      <c r="BM16" s="241"/>
      <c r="BN16" s="241"/>
      <c r="BO16" s="241"/>
      <c r="BP16" s="241"/>
      <c r="BQ16" s="250">
        <v>10</v>
      </c>
      <c r="BR16" s="251"/>
      <c r="BS16" s="1009" t="s">
        <v>568</v>
      </c>
      <c r="BT16" s="1010"/>
      <c r="BU16" s="1010"/>
      <c r="BV16" s="1010"/>
      <c r="BW16" s="1010"/>
      <c r="BX16" s="1010"/>
      <c r="BY16" s="1010"/>
      <c r="BZ16" s="1010"/>
      <c r="CA16" s="1010"/>
      <c r="CB16" s="1010"/>
      <c r="CC16" s="1010"/>
      <c r="CD16" s="1010"/>
      <c r="CE16" s="1010"/>
      <c r="CF16" s="1010"/>
      <c r="CG16" s="1011"/>
      <c r="CH16" s="984">
        <v>41</v>
      </c>
      <c r="CI16" s="985"/>
      <c r="CJ16" s="985"/>
      <c r="CK16" s="985"/>
      <c r="CL16" s="986"/>
      <c r="CM16" s="984">
        <v>1863</v>
      </c>
      <c r="CN16" s="985"/>
      <c r="CO16" s="985"/>
      <c r="CP16" s="985"/>
      <c r="CQ16" s="986"/>
      <c r="CR16" s="984">
        <v>41.201999999999998</v>
      </c>
      <c r="CS16" s="985"/>
      <c r="CT16" s="985"/>
      <c r="CU16" s="985"/>
      <c r="CV16" s="986"/>
      <c r="CW16" s="984" t="s">
        <v>559</v>
      </c>
      <c r="CX16" s="985"/>
      <c r="CY16" s="985"/>
      <c r="CZ16" s="985"/>
      <c r="DA16" s="986"/>
      <c r="DB16" s="984" t="s">
        <v>559</v>
      </c>
      <c r="DC16" s="985"/>
      <c r="DD16" s="985"/>
      <c r="DE16" s="985"/>
      <c r="DF16" s="986"/>
      <c r="DG16" s="984" t="s">
        <v>559</v>
      </c>
      <c r="DH16" s="985"/>
      <c r="DI16" s="985"/>
      <c r="DJ16" s="985"/>
      <c r="DK16" s="986"/>
      <c r="DL16" s="984" t="s">
        <v>559</v>
      </c>
      <c r="DM16" s="985"/>
      <c r="DN16" s="985"/>
      <c r="DO16" s="985"/>
      <c r="DP16" s="986"/>
      <c r="DQ16" s="984"/>
      <c r="DR16" s="985"/>
      <c r="DS16" s="985"/>
      <c r="DT16" s="985"/>
      <c r="DU16" s="986"/>
      <c r="DV16" s="987"/>
      <c r="DW16" s="988"/>
      <c r="DX16" s="988"/>
      <c r="DY16" s="988"/>
      <c r="DZ16" s="989"/>
      <c r="EA16" s="242"/>
    </row>
    <row r="17" spans="1:131" s="243" customFormat="1" ht="26.25" customHeight="1" x14ac:dyDescent="0.2">
      <c r="A17" s="249">
        <v>11</v>
      </c>
      <c r="B17" s="1038"/>
      <c r="C17" s="1039"/>
      <c r="D17" s="1039"/>
      <c r="E17" s="1039"/>
      <c r="F17" s="1039"/>
      <c r="G17" s="1039"/>
      <c r="H17" s="1039"/>
      <c r="I17" s="1039"/>
      <c r="J17" s="1039"/>
      <c r="K17" s="1039"/>
      <c r="L17" s="1039"/>
      <c r="M17" s="1039"/>
      <c r="N17" s="1039"/>
      <c r="O17" s="1039"/>
      <c r="P17" s="1040"/>
      <c r="Q17" s="1045"/>
      <c r="R17" s="1042"/>
      <c r="S17" s="1042"/>
      <c r="T17" s="1042"/>
      <c r="U17" s="1042"/>
      <c r="V17" s="1042"/>
      <c r="W17" s="1042"/>
      <c r="X17" s="1042"/>
      <c r="Y17" s="1042"/>
      <c r="Z17" s="1042"/>
      <c r="AA17" s="1042"/>
      <c r="AB17" s="1042"/>
      <c r="AC17" s="1042"/>
      <c r="AD17" s="1042"/>
      <c r="AE17" s="1046"/>
      <c r="AF17" s="1093"/>
      <c r="AG17" s="1094"/>
      <c r="AH17" s="1094"/>
      <c r="AI17" s="1094"/>
      <c r="AJ17" s="1095"/>
      <c r="AK17" s="1096"/>
      <c r="AL17" s="1097"/>
      <c r="AM17" s="1097"/>
      <c r="AN17" s="1097"/>
      <c r="AO17" s="1097"/>
      <c r="AP17" s="1097"/>
      <c r="AQ17" s="1097"/>
      <c r="AR17" s="1097"/>
      <c r="AS17" s="1097"/>
      <c r="AT17" s="1097"/>
      <c r="AU17" s="1091"/>
      <c r="AV17" s="1091"/>
      <c r="AW17" s="1091"/>
      <c r="AX17" s="1091"/>
      <c r="AY17" s="1092"/>
      <c r="AZ17" s="240"/>
      <c r="BA17" s="240"/>
      <c r="BB17" s="240"/>
      <c r="BC17" s="240"/>
      <c r="BD17" s="240"/>
      <c r="BE17" s="241"/>
      <c r="BF17" s="241"/>
      <c r="BG17" s="241"/>
      <c r="BH17" s="241"/>
      <c r="BI17" s="241"/>
      <c r="BJ17" s="241"/>
      <c r="BK17" s="241"/>
      <c r="BL17" s="241"/>
      <c r="BM17" s="241"/>
      <c r="BN17" s="241"/>
      <c r="BO17" s="241"/>
      <c r="BP17" s="241"/>
      <c r="BQ17" s="250">
        <v>11</v>
      </c>
      <c r="BR17" s="251"/>
      <c r="BS17" s="1009" t="s">
        <v>569</v>
      </c>
      <c r="BT17" s="1010"/>
      <c r="BU17" s="1010"/>
      <c r="BV17" s="1010"/>
      <c r="BW17" s="1010"/>
      <c r="BX17" s="1010"/>
      <c r="BY17" s="1010"/>
      <c r="BZ17" s="1010"/>
      <c r="CA17" s="1010"/>
      <c r="CB17" s="1010"/>
      <c r="CC17" s="1010"/>
      <c r="CD17" s="1010"/>
      <c r="CE17" s="1010"/>
      <c r="CF17" s="1010"/>
      <c r="CG17" s="1011"/>
      <c r="CH17" s="984">
        <v>-3</v>
      </c>
      <c r="CI17" s="985"/>
      <c r="CJ17" s="985"/>
      <c r="CK17" s="985"/>
      <c r="CL17" s="986"/>
      <c r="CM17" s="984">
        <v>99</v>
      </c>
      <c r="CN17" s="985"/>
      <c r="CO17" s="985"/>
      <c r="CP17" s="985"/>
      <c r="CQ17" s="986"/>
      <c r="CR17" s="984">
        <v>10</v>
      </c>
      <c r="CS17" s="985"/>
      <c r="CT17" s="985"/>
      <c r="CU17" s="985"/>
      <c r="CV17" s="986"/>
      <c r="CW17" s="984">
        <v>3</v>
      </c>
      <c r="CX17" s="985"/>
      <c r="CY17" s="985"/>
      <c r="CZ17" s="985"/>
      <c r="DA17" s="986"/>
      <c r="DB17" s="984" t="s">
        <v>570</v>
      </c>
      <c r="DC17" s="985"/>
      <c r="DD17" s="985"/>
      <c r="DE17" s="985"/>
      <c r="DF17" s="986"/>
      <c r="DG17" s="984" t="s">
        <v>570</v>
      </c>
      <c r="DH17" s="985"/>
      <c r="DI17" s="985"/>
      <c r="DJ17" s="985"/>
      <c r="DK17" s="986"/>
      <c r="DL17" s="984" t="s">
        <v>570</v>
      </c>
      <c r="DM17" s="985"/>
      <c r="DN17" s="985"/>
      <c r="DO17" s="985"/>
      <c r="DP17" s="986"/>
      <c r="DQ17" s="984"/>
      <c r="DR17" s="985"/>
      <c r="DS17" s="985"/>
      <c r="DT17" s="985"/>
      <c r="DU17" s="986"/>
      <c r="DV17" s="987"/>
      <c r="DW17" s="988"/>
      <c r="DX17" s="988"/>
      <c r="DY17" s="988"/>
      <c r="DZ17" s="989"/>
      <c r="EA17" s="242"/>
    </row>
    <row r="18" spans="1:131" s="243" customFormat="1" ht="26.25" customHeight="1" x14ac:dyDescent="0.2">
      <c r="A18" s="249">
        <v>12</v>
      </c>
      <c r="B18" s="1038"/>
      <c r="C18" s="1039"/>
      <c r="D18" s="1039"/>
      <c r="E18" s="1039"/>
      <c r="F18" s="1039"/>
      <c r="G18" s="1039"/>
      <c r="H18" s="1039"/>
      <c r="I18" s="1039"/>
      <c r="J18" s="1039"/>
      <c r="K18" s="1039"/>
      <c r="L18" s="1039"/>
      <c r="M18" s="1039"/>
      <c r="N18" s="1039"/>
      <c r="O18" s="1039"/>
      <c r="P18" s="1040"/>
      <c r="Q18" s="1045"/>
      <c r="R18" s="1042"/>
      <c r="S18" s="1042"/>
      <c r="T18" s="1042"/>
      <c r="U18" s="1042"/>
      <c r="V18" s="1042"/>
      <c r="W18" s="1042"/>
      <c r="X18" s="1042"/>
      <c r="Y18" s="1042"/>
      <c r="Z18" s="1042"/>
      <c r="AA18" s="1042"/>
      <c r="AB18" s="1042"/>
      <c r="AC18" s="1042"/>
      <c r="AD18" s="1042"/>
      <c r="AE18" s="1046"/>
      <c r="AF18" s="1093"/>
      <c r="AG18" s="1094"/>
      <c r="AH18" s="1094"/>
      <c r="AI18" s="1094"/>
      <c r="AJ18" s="1095"/>
      <c r="AK18" s="1096"/>
      <c r="AL18" s="1097"/>
      <c r="AM18" s="1097"/>
      <c r="AN18" s="1097"/>
      <c r="AO18" s="1097"/>
      <c r="AP18" s="1097"/>
      <c r="AQ18" s="1097"/>
      <c r="AR18" s="1097"/>
      <c r="AS18" s="1097"/>
      <c r="AT18" s="1097"/>
      <c r="AU18" s="1091"/>
      <c r="AV18" s="1091"/>
      <c r="AW18" s="1091"/>
      <c r="AX18" s="1091"/>
      <c r="AY18" s="1092"/>
      <c r="AZ18" s="240"/>
      <c r="BA18" s="240"/>
      <c r="BB18" s="240"/>
      <c r="BC18" s="240"/>
      <c r="BD18" s="240"/>
      <c r="BE18" s="241"/>
      <c r="BF18" s="241"/>
      <c r="BG18" s="241"/>
      <c r="BH18" s="241"/>
      <c r="BI18" s="241"/>
      <c r="BJ18" s="241"/>
      <c r="BK18" s="241"/>
      <c r="BL18" s="241"/>
      <c r="BM18" s="241"/>
      <c r="BN18" s="241"/>
      <c r="BO18" s="241"/>
      <c r="BP18" s="241"/>
      <c r="BQ18" s="250">
        <v>12</v>
      </c>
      <c r="BR18" s="251"/>
      <c r="BS18" s="1009" t="s">
        <v>571</v>
      </c>
      <c r="BT18" s="1010"/>
      <c r="BU18" s="1010"/>
      <c r="BV18" s="1010"/>
      <c r="BW18" s="1010"/>
      <c r="BX18" s="1010"/>
      <c r="BY18" s="1010"/>
      <c r="BZ18" s="1010"/>
      <c r="CA18" s="1010"/>
      <c r="CB18" s="1010"/>
      <c r="CC18" s="1010"/>
      <c r="CD18" s="1010"/>
      <c r="CE18" s="1010"/>
      <c r="CF18" s="1010"/>
      <c r="CG18" s="1011"/>
      <c r="CH18" s="984">
        <v>7</v>
      </c>
      <c r="CI18" s="985"/>
      <c r="CJ18" s="985"/>
      <c r="CK18" s="985"/>
      <c r="CL18" s="986"/>
      <c r="CM18" s="984">
        <v>412</v>
      </c>
      <c r="CN18" s="985"/>
      <c r="CO18" s="985"/>
      <c r="CP18" s="985"/>
      <c r="CQ18" s="986"/>
      <c r="CR18" s="984">
        <v>34.700000000000003</v>
      </c>
      <c r="CS18" s="985"/>
      <c r="CT18" s="985"/>
      <c r="CU18" s="985"/>
      <c r="CV18" s="986"/>
      <c r="CW18" s="984">
        <v>8.4749999999999996</v>
      </c>
      <c r="CX18" s="985"/>
      <c r="CY18" s="985"/>
      <c r="CZ18" s="985"/>
      <c r="DA18" s="986"/>
      <c r="DB18" s="984" t="s">
        <v>559</v>
      </c>
      <c r="DC18" s="985"/>
      <c r="DD18" s="985"/>
      <c r="DE18" s="985"/>
      <c r="DF18" s="986"/>
      <c r="DG18" s="984" t="s">
        <v>559</v>
      </c>
      <c r="DH18" s="985"/>
      <c r="DI18" s="985"/>
      <c r="DJ18" s="985"/>
      <c r="DK18" s="986"/>
      <c r="DL18" s="984" t="s">
        <v>559</v>
      </c>
      <c r="DM18" s="985"/>
      <c r="DN18" s="985"/>
      <c r="DO18" s="985"/>
      <c r="DP18" s="986"/>
      <c r="DQ18" s="984"/>
      <c r="DR18" s="985"/>
      <c r="DS18" s="985"/>
      <c r="DT18" s="985"/>
      <c r="DU18" s="986"/>
      <c r="DV18" s="987"/>
      <c r="DW18" s="988"/>
      <c r="DX18" s="988"/>
      <c r="DY18" s="988"/>
      <c r="DZ18" s="989"/>
      <c r="EA18" s="242"/>
    </row>
    <row r="19" spans="1:131" s="243" customFormat="1" ht="26.25" customHeight="1" x14ac:dyDescent="0.2">
      <c r="A19" s="249">
        <v>13</v>
      </c>
      <c r="B19" s="1038"/>
      <c r="C19" s="1039"/>
      <c r="D19" s="1039"/>
      <c r="E19" s="1039"/>
      <c r="F19" s="1039"/>
      <c r="G19" s="1039"/>
      <c r="H19" s="1039"/>
      <c r="I19" s="1039"/>
      <c r="J19" s="1039"/>
      <c r="K19" s="1039"/>
      <c r="L19" s="1039"/>
      <c r="M19" s="1039"/>
      <c r="N19" s="1039"/>
      <c r="O19" s="1039"/>
      <c r="P19" s="1040"/>
      <c r="Q19" s="1045"/>
      <c r="R19" s="1042"/>
      <c r="S19" s="1042"/>
      <c r="T19" s="1042"/>
      <c r="U19" s="1042"/>
      <c r="V19" s="1042"/>
      <c r="W19" s="1042"/>
      <c r="X19" s="1042"/>
      <c r="Y19" s="1042"/>
      <c r="Z19" s="1042"/>
      <c r="AA19" s="1042"/>
      <c r="AB19" s="1042"/>
      <c r="AC19" s="1042"/>
      <c r="AD19" s="1042"/>
      <c r="AE19" s="1046"/>
      <c r="AF19" s="1093"/>
      <c r="AG19" s="1094"/>
      <c r="AH19" s="1094"/>
      <c r="AI19" s="1094"/>
      <c r="AJ19" s="1095"/>
      <c r="AK19" s="1096"/>
      <c r="AL19" s="1097"/>
      <c r="AM19" s="1097"/>
      <c r="AN19" s="1097"/>
      <c r="AO19" s="1097"/>
      <c r="AP19" s="1097"/>
      <c r="AQ19" s="1097"/>
      <c r="AR19" s="1097"/>
      <c r="AS19" s="1097"/>
      <c r="AT19" s="1097"/>
      <c r="AU19" s="1091"/>
      <c r="AV19" s="1091"/>
      <c r="AW19" s="1091"/>
      <c r="AX19" s="1091"/>
      <c r="AY19" s="1092"/>
      <c r="AZ19" s="240"/>
      <c r="BA19" s="240"/>
      <c r="BB19" s="240"/>
      <c r="BC19" s="240"/>
      <c r="BD19" s="240"/>
      <c r="BE19" s="241"/>
      <c r="BF19" s="241"/>
      <c r="BG19" s="241"/>
      <c r="BH19" s="241"/>
      <c r="BI19" s="241"/>
      <c r="BJ19" s="241"/>
      <c r="BK19" s="241"/>
      <c r="BL19" s="241"/>
      <c r="BM19" s="241"/>
      <c r="BN19" s="241"/>
      <c r="BO19" s="241"/>
      <c r="BP19" s="241"/>
      <c r="BQ19" s="250">
        <v>13</v>
      </c>
      <c r="BR19" s="251"/>
      <c r="BS19" s="1009" t="s">
        <v>572</v>
      </c>
      <c r="BT19" s="1010"/>
      <c r="BU19" s="1010"/>
      <c r="BV19" s="1010"/>
      <c r="BW19" s="1010"/>
      <c r="BX19" s="1010"/>
      <c r="BY19" s="1010"/>
      <c r="BZ19" s="1010"/>
      <c r="CA19" s="1010"/>
      <c r="CB19" s="1010"/>
      <c r="CC19" s="1010"/>
      <c r="CD19" s="1010"/>
      <c r="CE19" s="1010"/>
      <c r="CF19" s="1010"/>
      <c r="CG19" s="1011"/>
      <c r="CH19" s="984">
        <v>110</v>
      </c>
      <c r="CI19" s="985"/>
      <c r="CJ19" s="985"/>
      <c r="CK19" s="985"/>
      <c r="CL19" s="986"/>
      <c r="CM19" s="984">
        <v>9278</v>
      </c>
      <c r="CN19" s="985"/>
      <c r="CO19" s="985"/>
      <c r="CP19" s="985"/>
      <c r="CQ19" s="986"/>
      <c r="CR19" s="984">
        <v>50</v>
      </c>
      <c r="CS19" s="985"/>
      <c r="CT19" s="985"/>
      <c r="CU19" s="985"/>
      <c r="CV19" s="986"/>
      <c r="CW19" s="984" t="s">
        <v>559</v>
      </c>
      <c r="CX19" s="985"/>
      <c r="CY19" s="985"/>
      <c r="CZ19" s="985"/>
      <c r="DA19" s="986"/>
      <c r="DB19" s="984">
        <v>2512</v>
      </c>
      <c r="DC19" s="985"/>
      <c r="DD19" s="985"/>
      <c r="DE19" s="985"/>
      <c r="DF19" s="986"/>
      <c r="DG19" s="984" t="s">
        <v>559</v>
      </c>
      <c r="DH19" s="985"/>
      <c r="DI19" s="985"/>
      <c r="DJ19" s="985"/>
      <c r="DK19" s="986"/>
      <c r="DL19" s="984" t="s">
        <v>559</v>
      </c>
      <c r="DM19" s="985"/>
      <c r="DN19" s="985"/>
      <c r="DO19" s="985"/>
      <c r="DP19" s="986"/>
      <c r="DQ19" s="984"/>
      <c r="DR19" s="985"/>
      <c r="DS19" s="985"/>
      <c r="DT19" s="985"/>
      <c r="DU19" s="986"/>
      <c r="DV19" s="987"/>
      <c r="DW19" s="988"/>
      <c r="DX19" s="988"/>
      <c r="DY19" s="988"/>
      <c r="DZ19" s="989"/>
      <c r="EA19" s="242"/>
    </row>
    <row r="20" spans="1:131" s="243" customFormat="1" ht="26.25" customHeight="1" x14ac:dyDescent="0.2">
      <c r="A20" s="249">
        <v>14</v>
      </c>
      <c r="B20" s="1038"/>
      <c r="C20" s="1039"/>
      <c r="D20" s="1039"/>
      <c r="E20" s="1039"/>
      <c r="F20" s="1039"/>
      <c r="G20" s="1039"/>
      <c r="H20" s="1039"/>
      <c r="I20" s="1039"/>
      <c r="J20" s="1039"/>
      <c r="K20" s="1039"/>
      <c r="L20" s="1039"/>
      <c r="M20" s="1039"/>
      <c r="N20" s="1039"/>
      <c r="O20" s="1039"/>
      <c r="P20" s="1040"/>
      <c r="Q20" s="1045"/>
      <c r="R20" s="1042"/>
      <c r="S20" s="1042"/>
      <c r="T20" s="1042"/>
      <c r="U20" s="1042"/>
      <c r="V20" s="1042"/>
      <c r="W20" s="1042"/>
      <c r="X20" s="1042"/>
      <c r="Y20" s="1042"/>
      <c r="Z20" s="1042"/>
      <c r="AA20" s="1042"/>
      <c r="AB20" s="1042"/>
      <c r="AC20" s="1042"/>
      <c r="AD20" s="1042"/>
      <c r="AE20" s="1046"/>
      <c r="AF20" s="1093"/>
      <c r="AG20" s="1094"/>
      <c r="AH20" s="1094"/>
      <c r="AI20" s="1094"/>
      <c r="AJ20" s="1095"/>
      <c r="AK20" s="1096"/>
      <c r="AL20" s="1097"/>
      <c r="AM20" s="1097"/>
      <c r="AN20" s="1097"/>
      <c r="AO20" s="1097"/>
      <c r="AP20" s="1097"/>
      <c r="AQ20" s="1097"/>
      <c r="AR20" s="1097"/>
      <c r="AS20" s="1097"/>
      <c r="AT20" s="1097"/>
      <c r="AU20" s="1091"/>
      <c r="AV20" s="1091"/>
      <c r="AW20" s="1091"/>
      <c r="AX20" s="1091"/>
      <c r="AY20" s="1092"/>
      <c r="AZ20" s="240"/>
      <c r="BA20" s="240"/>
      <c r="BB20" s="240"/>
      <c r="BC20" s="240"/>
      <c r="BD20" s="240"/>
      <c r="BE20" s="241"/>
      <c r="BF20" s="241"/>
      <c r="BG20" s="241"/>
      <c r="BH20" s="241"/>
      <c r="BI20" s="241"/>
      <c r="BJ20" s="241"/>
      <c r="BK20" s="241"/>
      <c r="BL20" s="241"/>
      <c r="BM20" s="241"/>
      <c r="BN20" s="241"/>
      <c r="BO20" s="241"/>
      <c r="BP20" s="241"/>
      <c r="BQ20" s="250">
        <v>14</v>
      </c>
      <c r="BR20" s="251"/>
      <c r="BS20" s="1009" t="s">
        <v>573</v>
      </c>
      <c r="BT20" s="1010"/>
      <c r="BU20" s="1010"/>
      <c r="BV20" s="1010"/>
      <c r="BW20" s="1010"/>
      <c r="BX20" s="1010"/>
      <c r="BY20" s="1010"/>
      <c r="BZ20" s="1010"/>
      <c r="CA20" s="1010"/>
      <c r="CB20" s="1010"/>
      <c r="CC20" s="1010"/>
      <c r="CD20" s="1010"/>
      <c r="CE20" s="1010"/>
      <c r="CF20" s="1010"/>
      <c r="CG20" s="1011"/>
      <c r="CH20" s="984">
        <v>-28</v>
      </c>
      <c r="CI20" s="985"/>
      <c r="CJ20" s="985"/>
      <c r="CK20" s="985"/>
      <c r="CL20" s="986"/>
      <c r="CM20" s="984">
        <v>1688</v>
      </c>
      <c r="CN20" s="985"/>
      <c r="CO20" s="985"/>
      <c r="CP20" s="985"/>
      <c r="CQ20" s="986"/>
      <c r="CR20" s="984">
        <v>538.32000000000005</v>
      </c>
      <c r="CS20" s="985"/>
      <c r="CT20" s="985"/>
      <c r="CU20" s="985"/>
      <c r="CV20" s="986"/>
      <c r="CW20" s="984">
        <v>1.256</v>
      </c>
      <c r="CX20" s="985"/>
      <c r="CY20" s="985"/>
      <c r="CZ20" s="985"/>
      <c r="DA20" s="986"/>
      <c r="DB20" s="984" t="s">
        <v>559</v>
      </c>
      <c r="DC20" s="985"/>
      <c r="DD20" s="985"/>
      <c r="DE20" s="985"/>
      <c r="DF20" s="986"/>
      <c r="DG20" s="984" t="s">
        <v>559</v>
      </c>
      <c r="DH20" s="985"/>
      <c r="DI20" s="985"/>
      <c r="DJ20" s="985"/>
      <c r="DK20" s="986"/>
      <c r="DL20" s="984" t="s">
        <v>559</v>
      </c>
      <c r="DM20" s="985"/>
      <c r="DN20" s="985"/>
      <c r="DO20" s="985"/>
      <c r="DP20" s="986"/>
      <c r="DQ20" s="984"/>
      <c r="DR20" s="985"/>
      <c r="DS20" s="985"/>
      <c r="DT20" s="985"/>
      <c r="DU20" s="986"/>
      <c r="DV20" s="987"/>
      <c r="DW20" s="988"/>
      <c r="DX20" s="988"/>
      <c r="DY20" s="988"/>
      <c r="DZ20" s="989"/>
      <c r="EA20" s="242"/>
    </row>
    <row r="21" spans="1:131" s="243" customFormat="1" ht="26.25" customHeight="1" thickBot="1" x14ac:dyDescent="0.25">
      <c r="A21" s="249">
        <v>15</v>
      </c>
      <c r="B21" s="1038"/>
      <c r="C21" s="1039"/>
      <c r="D21" s="1039"/>
      <c r="E21" s="1039"/>
      <c r="F21" s="1039"/>
      <c r="G21" s="1039"/>
      <c r="H21" s="1039"/>
      <c r="I21" s="1039"/>
      <c r="J21" s="1039"/>
      <c r="K21" s="1039"/>
      <c r="L21" s="1039"/>
      <c r="M21" s="1039"/>
      <c r="N21" s="1039"/>
      <c r="O21" s="1039"/>
      <c r="P21" s="1040"/>
      <c r="Q21" s="1045"/>
      <c r="R21" s="1042"/>
      <c r="S21" s="1042"/>
      <c r="T21" s="1042"/>
      <c r="U21" s="1042"/>
      <c r="V21" s="1042"/>
      <c r="W21" s="1042"/>
      <c r="X21" s="1042"/>
      <c r="Y21" s="1042"/>
      <c r="Z21" s="1042"/>
      <c r="AA21" s="1042"/>
      <c r="AB21" s="1042"/>
      <c r="AC21" s="1042"/>
      <c r="AD21" s="1042"/>
      <c r="AE21" s="1046"/>
      <c r="AF21" s="1093"/>
      <c r="AG21" s="1094"/>
      <c r="AH21" s="1094"/>
      <c r="AI21" s="1094"/>
      <c r="AJ21" s="1095"/>
      <c r="AK21" s="1096"/>
      <c r="AL21" s="1097"/>
      <c r="AM21" s="1097"/>
      <c r="AN21" s="1097"/>
      <c r="AO21" s="1097"/>
      <c r="AP21" s="1097"/>
      <c r="AQ21" s="1097"/>
      <c r="AR21" s="1097"/>
      <c r="AS21" s="1097"/>
      <c r="AT21" s="1097"/>
      <c r="AU21" s="1091"/>
      <c r="AV21" s="1091"/>
      <c r="AW21" s="1091"/>
      <c r="AX21" s="1091"/>
      <c r="AY21" s="1092"/>
      <c r="AZ21" s="240"/>
      <c r="BA21" s="240"/>
      <c r="BB21" s="240"/>
      <c r="BC21" s="240"/>
      <c r="BD21" s="240"/>
      <c r="BE21" s="241"/>
      <c r="BF21" s="241"/>
      <c r="BG21" s="241"/>
      <c r="BH21" s="241"/>
      <c r="BI21" s="241"/>
      <c r="BJ21" s="241"/>
      <c r="BK21" s="241"/>
      <c r="BL21" s="241"/>
      <c r="BM21" s="241"/>
      <c r="BN21" s="241"/>
      <c r="BO21" s="241"/>
      <c r="BP21" s="241"/>
      <c r="BQ21" s="250">
        <v>15</v>
      </c>
      <c r="BR21" s="251"/>
      <c r="BS21" s="1009" t="s">
        <v>574</v>
      </c>
      <c r="BT21" s="1010"/>
      <c r="BU21" s="1010"/>
      <c r="BV21" s="1010"/>
      <c r="BW21" s="1010"/>
      <c r="BX21" s="1010"/>
      <c r="BY21" s="1010"/>
      <c r="BZ21" s="1010"/>
      <c r="CA21" s="1010"/>
      <c r="CB21" s="1010"/>
      <c r="CC21" s="1010"/>
      <c r="CD21" s="1010"/>
      <c r="CE21" s="1010"/>
      <c r="CF21" s="1010"/>
      <c r="CG21" s="1011"/>
      <c r="CH21" s="984">
        <v>-52</v>
      </c>
      <c r="CI21" s="985"/>
      <c r="CJ21" s="985"/>
      <c r="CK21" s="985"/>
      <c r="CL21" s="986"/>
      <c r="CM21" s="984">
        <v>2865</v>
      </c>
      <c r="CN21" s="985"/>
      <c r="CO21" s="985"/>
      <c r="CP21" s="985"/>
      <c r="CQ21" s="986"/>
      <c r="CR21" s="984">
        <v>15</v>
      </c>
      <c r="CS21" s="985"/>
      <c r="CT21" s="985"/>
      <c r="CU21" s="985"/>
      <c r="CV21" s="986"/>
      <c r="CW21" s="984">
        <v>534</v>
      </c>
      <c r="CX21" s="985"/>
      <c r="CY21" s="985"/>
      <c r="CZ21" s="985"/>
      <c r="DA21" s="986"/>
      <c r="DB21" s="984" t="s">
        <v>559</v>
      </c>
      <c r="DC21" s="985"/>
      <c r="DD21" s="985"/>
      <c r="DE21" s="985"/>
      <c r="DF21" s="986"/>
      <c r="DG21" s="984" t="s">
        <v>559</v>
      </c>
      <c r="DH21" s="985"/>
      <c r="DI21" s="985"/>
      <c r="DJ21" s="985"/>
      <c r="DK21" s="986"/>
      <c r="DL21" s="984">
        <v>51</v>
      </c>
      <c r="DM21" s="985"/>
      <c r="DN21" s="985"/>
      <c r="DO21" s="985"/>
      <c r="DP21" s="986"/>
      <c r="DQ21" s="984"/>
      <c r="DR21" s="985"/>
      <c r="DS21" s="985"/>
      <c r="DT21" s="985"/>
      <c r="DU21" s="986"/>
      <c r="DV21" s="987"/>
      <c r="DW21" s="988"/>
      <c r="DX21" s="988"/>
      <c r="DY21" s="988"/>
      <c r="DZ21" s="989"/>
      <c r="EA21" s="242"/>
    </row>
    <row r="22" spans="1:131" s="243" customFormat="1" ht="26.25" customHeight="1" x14ac:dyDescent="0.2">
      <c r="A22" s="249">
        <v>16</v>
      </c>
      <c r="B22" s="1082"/>
      <c r="C22" s="1083"/>
      <c r="D22" s="1083"/>
      <c r="E22" s="1083"/>
      <c r="F22" s="1083"/>
      <c r="G22" s="1083"/>
      <c r="H22" s="1083"/>
      <c r="I22" s="1083"/>
      <c r="J22" s="1083"/>
      <c r="K22" s="1083"/>
      <c r="L22" s="1083"/>
      <c r="M22" s="1083"/>
      <c r="N22" s="1083"/>
      <c r="O22" s="1083"/>
      <c r="P22" s="1084"/>
      <c r="Q22" s="1085"/>
      <c r="R22" s="1086"/>
      <c r="S22" s="1086"/>
      <c r="T22" s="1086"/>
      <c r="U22" s="1086"/>
      <c r="V22" s="1086"/>
      <c r="W22" s="1086"/>
      <c r="X22" s="1086"/>
      <c r="Y22" s="1086"/>
      <c r="Z22" s="1086"/>
      <c r="AA22" s="1086"/>
      <c r="AB22" s="1086"/>
      <c r="AC22" s="1086"/>
      <c r="AD22" s="1086"/>
      <c r="AE22" s="1087"/>
      <c r="AF22" s="1088"/>
      <c r="AG22" s="1089"/>
      <c r="AH22" s="1089"/>
      <c r="AI22" s="1089"/>
      <c r="AJ22" s="1090"/>
      <c r="AK22" s="1078"/>
      <c r="AL22" s="1079"/>
      <c r="AM22" s="1079"/>
      <c r="AN22" s="1079"/>
      <c r="AO22" s="1079"/>
      <c r="AP22" s="1079"/>
      <c r="AQ22" s="1079"/>
      <c r="AR22" s="1079"/>
      <c r="AS22" s="1079"/>
      <c r="AT22" s="1079"/>
      <c r="AU22" s="1080"/>
      <c r="AV22" s="1080"/>
      <c r="AW22" s="1080"/>
      <c r="AX22" s="1080"/>
      <c r="AY22" s="1081"/>
      <c r="AZ22" s="1029" t="s">
        <v>366</v>
      </c>
      <c r="BA22" s="1029"/>
      <c r="BB22" s="1029"/>
      <c r="BC22" s="1029"/>
      <c r="BD22" s="1030"/>
      <c r="BE22" s="241"/>
      <c r="BF22" s="241"/>
      <c r="BG22" s="241"/>
      <c r="BH22" s="241"/>
      <c r="BI22" s="241"/>
      <c r="BJ22" s="241"/>
      <c r="BK22" s="241"/>
      <c r="BL22" s="241"/>
      <c r="BM22" s="241"/>
      <c r="BN22" s="241"/>
      <c r="BO22" s="241"/>
      <c r="BP22" s="241"/>
      <c r="BQ22" s="250">
        <v>16</v>
      </c>
      <c r="BR22" s="251"/>
      <c r="BS22" s="1009" t="s">
        <v>575</v>
      </c>
      <c r="BT22" s="1010"/>
      <c r="BU22" s="1010"/>
      <c r="BV22" s="1010"/>
      <c r="BW22" s="1010"/>
      <c r="BX22" s="1010"/>
      <c r="BY22" s="1010"/>
      <c r="BZ22" s="1010"/>
      <c r="CA22" s="1010"/>
      <c r="CB22" s="1010"/>
      <c r="CC22" s="1010"/>
      <c r="CD22" s="1010"/>
      <c r="CE22" s="1010"/>
      <c r="CF22" s="1010"/>
      <c r="CG22" s="1011"/>
      <c r="CH22" s="984">
        <v>-2</v>
      </c>
      <c r="CI22" s="985"/>
      <c r="CJ22" s="985"/>
      <c r="CK22" s="985"/>
      <c r="CL22" s="986"/>
      <c r="CM22" s="984">
        <v>207</v>
      </c>
      <c r="CN22" s="985"/>
      <c r="CO22" s="985"/>
      <c r="CP22" s="985"/>
      <c r="CQ22" s="986"/>
      <c r="CR22" s="984">
        <v>100</v>
      </c>
      <c r="CS22" s="985"/>
      <c r="CT22" s="985"/>
      <c r="CU22" s="985"/>
      <c r="CV22" s="986"/>
      <c r="CW22" s="984">
        <v>0.56299999999999994</v>
      </c>
      <c r="CX22" s="985"/>
      <c r="CY22" s="985"/>
      <c r="CZ22" s="985"/>
      <c r="DA22" s="986"/>
      <c r="DB22" s="984" t="s">
        <v>576</v>
      </c>
      <c r="DC22" s="985"/>
      <c r="DD22" s="985"/>
      <c r="DE22" s="985"/>
      <c r="DF22" s="986"/>
      <c r="DG22" s="984" t="s">
        <v>576</v>
      </c>
      <c r="DH22" s="985"/>
      <c r="DI22" s="985"/>
      <c r="DJ22" s="985"/>
      <c r="DK22" s="986"/>
      <c r="DL22" s="984" t="s">
        <v>576</v>
      </c>
      <c r="DM22" s="985"/>
      <c r="DN22" s="985"/>
      <c r="DO22" s="985"/>
      <c r="DP22" s="986"/>
      <c r="DQ22" s="984"/>
      <c r="DR22" s="985"/>
      <c r="DS22" s="985"/>
      <c r="DT22" s="985"/>
      <c r="DU22" s="986"/>
      <c r="DV22" s="987"/>
      <c r="DW22" s="988"/>
      <c r="DX22" s="988"/>
      <c r="DY22" s="988"/>
      <c r="DZ22" s="989"/>
      <c r="EA22" s="242"/>
    </row>
    <row r="23" spans="1:131" s="243" customFormat="1" ht="26.25" customHeight="1" thickBot="1" x14ac:dyDescent="0.25">
      <c r="A23" s="252" t="s">
        <v>367</v>
      </c>
      <c r="B23" s="939" t="s">
        <v>368</v>
      </c>
      <c r="C23" s="940"/>
      <c r="D23" s="940"/>
      <c r="E23" s="940"/>
      <c r="F23" s="940"/>
      <c r="G23" s="940"/>
      <c r="H23" s="940"/>
      <c r="I23" s="940"/>
      <c r="J23" s="940"/>
      <c r="K23" s="940"/>
      <c r="L23" s="940"/>
      <c r="M23" s="940"/>
      <c r="N23" s="940"/>
      <c r="O23" s="940"/>
      <c r="P23" s="941"/>
      <c r="Q23" s="1069"/>
      <c r="R23" s="1070"/>
      <c r="S23" s="1070"/>
      <c r="T23" s="1070"/>
      <c r="U23" s="1070"/>
      <c r="V23" s="1070"/>
      <c r="W23" s="1070"/>
      <c r="X23" s="1070"/>
      <c r="Y23" s="1070"/>
      <c r="Z23" s="1070"/>
      <c r="AA23" s="1070"/>
      <c r="AB23" s="1070"/>
      <c r="AC23" s="1070"/>
      <c r="AD23" s="1070"/>
      <c r="AE23" s="1071"/>
      <c r="AF23" s="1072">
        <v>10894</v>
      </c>
      <c r="AG23" s="1070"/>
      <c r="AH23" s="1070"/>
      <c r="AI23" s="1070"/>
      <c r="AJ23" s="1073"/>
      <c r="AK23" s="1074"/>
      <c r="AL23" s="1075"/>
      <c r="AM23" s="1075"/>
      <c r="AN23" s="1075"/>
      <c r="AO23" s="1075"/>
      <c r="AP23" s="1070"/>
      <c r="AQ23" s="1070"/>
      <c r="AR23" s="1070"/>
      <c r="AS23" s="1070"/>
      <c r="AT23" s="1070"/>
      <c r="AU23" s="1076"/>
      <c r="AV23" s="1076"/>
      <c r="AW23" s="1076"/>
      <c r="AX23" s="1076"/>
      <c r="AY23" s="1077"/>
      <c r="AZ23" s="1066" t="s">
        <v>128</v>
      </c>
      <c r="BA23" s="1067"/>
      <c r="BB23" s="1067"/>
      <c r="BC23" s="1067"/>
      <c r="BD23" s="1068"/>
      <c r="BE23" s="241"/>
      <c r="BF23" s="241"/>
      <c r="BG23" s="241"/>
      <c r="BH23" s="241"/>
      <c r="BI23" s="241"/>
      <c r="BJ23" s="241"/>
      <c r="BK23" s="241"/>
      <c r="BL23" s="241"/>
      <c r="BM23" s="241"/>
      <c r="BN23" s="241"/>
      <c r="BO23" s="241"/>
      <c r="BP23" s="241"/>
      <c r="BQ23" s="250">
        <v>17</v>
      </c>
      <c r="BR23" s="251"/>
      <c r="BS23" s="1009" t="s">
        <v>577</v>
      </c>
      <c r="BT23" s="1010"/>
      <c r="BU23" s="1010"/>
      <c r="BV23" s="1010"/>
      <c r="BW23" s="1010"/>
      <c r="BX23" s="1010"/>
      <c r="BY23" s="1010"/>
      <c r="BZ23" s="1010"/>
      <c r="CA23" s="1010"/>
      <c r="CB23" s="1010"/>
      <c r="CC23" s="1010"/>
      <c r="CD23" s="1010"/>
      <c r="CE23" s="1010"/>
      <c r="CF23" s="1010"/>
      <c r="CG23" s="1011"/>
      <c r="CH23" s="984">
        <v>0</v>
      </c>
      <c r="CI23" s="985"/>
      <c r="CJ23" s="985"/>
      <c r="CK23" s="985"/>
      <c r="CL23" s="986"/>
      <c r="CM23" s="984">
        <v>254</v>
      </c>
      <c r="CN23" s="985"/>
      <c r="CO23" s="985"/>
      <c r="CP23" s="985"/>
      <c r="CQ23" s="986"/>
      <c r="CR23" s="984">
        <v>55.95</v>
      </c>
      <c r="CS23" s="985"/>
      <c r="CT23" s="985"/>
      <c r="CU23" s="985"/>
      <c r="CV23" s="986"/>
      <c r="CW23" s="984">
        <v>38</v>
      </c>
      <c r="CX23" s="985"/>
      <c r="CY23" s="985"/>
      <c r="CZ23" s="985"/>
      <c r="DA23" s="986"/>
      <c r="DB23" s="984" t="s">
        <v>576</v>
      </c>
      <c r="DC23" s="985"/>
      <c r="DD23" s="985"/>
      <c r="DE23" s="985"/>
      <c r="DF23" s="986"/>
      <c r="DG23" s="984" t="s">
        <v>576</v>
      </c>
      <c r="DH23" s="985"/>
      <c r="DI23" s="985"/>
      <c r="DJ23" s="985"/>
      <c r="DK23" s="986"/>
      <c r="DL23" s="984" t="s">
        <v>576</v>
      </c>
      <c r="DM23" s="985"/>
      <c r="DN23" s="985"/>
      <c r="DO23" s="985"/>
      <c r="DP23" s="986"/>
      <c r="DQ23" s="984"/>
      <c r="DR23" s="985"/>
      <c r="DS23" s="985"/>
      <c r="DT23" s="985"/>
      <c r="DU23" s="986"/>
      <c r="DV23" s="987"/>
      <c r="DW23" s="988"/>
      <c r="DX23" s="988"/>
      <c r="DY23" s="988"/>
      <c r="DZ23" s="989"/>
      <c r="EA23" s="242"/>
    </row>
    <row r="24" spans="1:131" s="243" customFormat="1" ht="26.25" customHeight="1" x14ac:dyDescent="0.2">
      <c r="A24" s="1065" t="s">
        <v>369</v>
      </c>
      <c r="B24" s="1065"/>
      <c r="C24" s="1065"/>
      <c r="D24" s="1065"/>
      <c r="E24" s="1065"/>
      <c r="F24" s="1065"/>
      <c r="G24" s="1065"/>
      <c r="H24" s="1065"/>
      <c r="I24" s="1065"/>
      <c r="J24" s="1065"/>
      <c r="K24" s="1065"/>
      <c r="L24" s="1065"/>
      <c r="M24" s="1065"/>
      <c r="N24" s="1065"/>
      <c r="O24" s="1065"/>
      <c r="P24" s="1065"/>
      <c r="Q24" s="1065"/>
      <c r="R24" s="1065"/>
      <c r="S24" s="1065"/>
      <c r="T24" s="1065"/>
      <c r="U24" s="1065"/>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5"/>
      <c r="AS24" s="1065"/>
      <c r="AT24" s="1065"/>
      <c r="AU24" s="1065"/>
      <c r="AV24" s="1065"/>
      <c r="AW24" s="1065"/>
      <c r="AX24" s="1065"/>
      <c r="AY24" s="1065"/>
      <c r="AZ24" s="240"/>
      <c r="BA24" s="240"/>
      <c r="BB24" s="240"/>
      <c r="BC24" s="240"/>
      <c r="BD24" s="240"/>
      <c r="BE24" s="241"/>
      <c r="BF24" s="241"/>
      <c r="BG24" s="241"/>
      <c r="BH24" s="241"/>
      <c r="BI24" s="241"/>
      <c r="BJ24" s="241"/>
      <c r="BK24" s="241"/>
      <c r="BL24" s="241"/>
      <c r="BM24" s="241"/>
      <c r="BN24" s="241"/>
      <c r="BO24" s="241"/>
      <c r="BP24" s="241"/>
      <c r="BQ24" s="250">
        <v>18</v>
      </c>
      <c r="BR24" s="251"/>
      <c r="BS24" s="1009" t="s">
        <v>578</v>
      </c>
      <c r="BT24" s="1010"/>
      <c r="BU24" s="1010"/>
      <c r="BV24" s="1010"/>
      <c r="BW24" s="1010"/>
      <c r="BX24" s="1010"/>
      <c r="BY24" s="1010"/>
      <c r="BZ24" s="1010"/>
      <c r="CA24" s="1010"/>
      <c r="CB24" s="1010"/>
      <c r="CC24" s="1010"/>
      <c r="CD24" s="1010"/>
      <c r="CE24" s="1010"/>
      <c r="CF24" s="1010"/>
      <c r="CG24" s="1011"/>
      <c r="CH24" s="984">
        <v>115</v>
      </c>
      <c r="CI24" s="985"/>
      <c r="CJ24" s="985"/>
      <c r="CK24" s="985"/>
      <c r="CL24" s="986"/>
      <c r="CM24" s="984">
        <v>8126</v>
      </c>
      <c r="CN24" s="985"/>
      <c r="CO24" s="985"/>
      <c r="CP24" s="985"/>
      <c r="CQ24" s="986"/>
      <c r="CR24" s="984">
        <v>300</v>
      </c>
      <c r="CS24" s="985"/>
      <c r="CT24" s="985"/>
      <c r="CU24" s="985"/>
      <c r="CV24" s="986"/>
      <c r="CW24" s="984">
        <v>7.0430000000000001</v>
      </c>
      <c r="CX24" s="985"/>
      <c r="CY24" s="985"/>
      <c r="CZ24" s="985"/>
      <c r="DA24" s="986"/>
      <c r="DB24" s="984" t="s">
        <v>576</v>
      </c>
      <c r="DC24" s="985"/>
      <c r="DD24" s="985"/>
      <c r="DE24" s="985"/>
      <c r="DF24" s="986"/>
      <c r="DG24" s="984" t="s">
        <v>576</v>
      </c>
      <c r="DH24" s="985"/>
      <c r="DI24" s="985"/>
      <c r="DJ24" s="985"/>
      <c r="DK24" s="986"/>
      <c r="DL24" s="984" t="s">
        <v>576</v>
      </c>
      <c r="DM24" s="985"/>
      <c r="DN24" s="985"/>
      <c r="DO24" s="985"/>
      <c r="DP24" s="986"/>
      <c r="DQ24" s="984"/>
      <c r="DR24" s="985"/>
      <c r="DS24" s="985"/>
      <c r="DT24" s="985"/>
      <c r="DU24" s="986"/>
      <c r="DV24" s="987"/>
      <c r="DW24" s="988"/>
      <c r="DX24" s="988"/>
      <c r="DY24" s="988"/>
      <c r="DZ24" s="989"/>
      <c r="EA24" s="242"/>
    </row>
    <row r="25" spans="1:131" s="235" customFormat="1" ht="26.25" customHeight="1" thickBot="1" x14ac:dyDescent="0.25">
      <c r="A25" s="1064" t="s">
        <v>370</v>
      </c>
      <c r="B25" s="1064"/>
      <c r="C25" s="1064"/>
      <c r="D25" s="1064"/>
      <c r="E25" s="1064"/>
      <c r="F25" s="1064"/>
      <c r="G25" s="1064"/>
      <c r="H25" s="1064"/>
      <c r="I25" s="1064"/>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240"/>
      <c r="BK25" s="240"/>
      <c r="BL25" s="240"/>
      <c r="BM25" s="240"/>
      <c r="BN25" s="240"/>
      <c r="BO25" s="253"/>
      <c r="BP25" s="253"/>
      <c r="BQ25" s="250">
        <v>19</v>
      </c>
      <c r="BR25" s="251"/>
      <c r="BS25" s="1009" t="s">
        <v>579</v>
      </c>
      <c r="BT25" s="1010"/>
      <c r="BU25" s="1010"/>
      <c r="BV25" s="1010"/>
      <c r="BW25" s="1010"/>
      <c r="BX25" s="1010"/>
      <c r="BY25" s="1010"/>
      <c r="BZ25" s="1010"/>
      <c r="CA25" s="1010"/>
      <c r="CB25" s="1010"/>
      <c r="CC25" s="1010"/>
      <c r="CD25" s="1010"/>
      <c r="CE25" s="1010"/>
      <c r="CF25" s="1010"/>
      <c r="CG25" s="1011"/>
      <c r="CH25" s="984">
        <v>26</v>
      </c>
      <c r="CI25" s="985"/>
      <c r="CJ25" s="985"/>
      <c r="CK25" s="985"/>
      <c r="CL25" s="986"/>
      <c r="CM25" s="984">
        <v>2124</v>
      </c>
      <c r="CN25" s="985"/>
      <c r="CO25" s="985"/>
      <c r="CP25" s="985"/>
      <c r="CQ25" s="986"/>
      <c r="CR25" s="984">
        <v>28</v>
      </c>
      <c r="CS25" s="985"/>
      <c r="CT25" s="985"/>
      <c r="CU25" s="985"/>
      <c r="CV25" s="986"/>
      <c r="CW25" s="984" t="s">
        <v>559</v>
      </c>
      <c r="CX25" s="985"/>
      <c r="CY25" s="985"/>
      <c r="CZ25" s="985"/>
      <c r="DA25" s="986"/>
      <c r="DB25" s="984" t="s">
        <v>559</v>
      </c>
      <c r="DC25" s="985"/>
      <c r="DD25" s="985"/>
      <c r="DE25" s="985"/>
      <c r="DF25" s="986"/>
      <c r="DG25" s="984" t="s">
        <v>559</v>
      </c>
      <c r="DH25" s="985"/>
      <c r="DI25" s="985"/>
      <c r="DJ25" s="985"/>
      <c r="DK25" s="986"/>
      <c r="DL25" s="984" t="s">
        <v>559</v>
      </c>
      <c r="DM25" s="985"/>
      <c r="DN25" s="985"/>
      <c r="DO25" s="985"/>
      <c r="DP25" s="986"/>
      <c r="DQ25" s="984"/>
      <c r="DR25" s="985"/>
      <c r="DS25" s="985"/>
      <c r="DT25" s="985"/>
      <c r="DU25" s="986"/>
      <c r="DV25" s="987"/>
      <c r="DW25" s="988"/>
      <c r="DX25" s="988"/>
      <c r="DY25" s="988"/>
      <c r="DZ25" s="989"/>
      <c r="EA25" s="234"/>
    </row>
    <row r="26" spans="1:131" s="235" customFormat="1" ht="26.25" customHeight="1" x14ac:dyDescent="0.2">
      <c r="A26" s="990" t="s">
        <v>338</v>
      </c>
      <c r="B26" s="991"/>
      <c r="C26" s="991"/>
      <c r="D26" s="991"/>
      <c r="E26" s="991"/>
      <c r="F26" s="991"/>
      <c r="G26" s="991"/>
      <c r="H26" s="991"/>
      <c r="I26" s="991"/>
      <c r="J26" s="991"/>
      <c r="K26" s="991"/>
      <c r="L26" s="991"/>
      <c r="M26" s="991"/>
      <c r="N26" s="991"/>
      <c r="O26" s="991"/>
      <c r="P26" s="992"/>
      <c r="Q26" s="996" t="s">
        <v>371</v>
      </c>
      <c r="R26" s="997"/>
      <c r="S26" s="997"/>
      <c r="T26" s="997"/>
      <c r="U26" s="998"/>
      <c r="V26" s="996" t="s">
        <v>372</v>
      </c>
      <c r="W26" s="997"/>
      <c r="X26" s="997"/>
      <c r="Y26" s="997"/>
      <c r="Z26" s="998"/>
      <c r="AA26" s="996" t="s">
        <v>373</v>
      </c>
      <c r="AB26" s="997"/>
      <c r="AC26" s="997"/>
      <c r="AD26" s="997"/>
      <c r="AE26" s="997"/>
      <c r="AF26" s="1060" t="s">
        <v>374</v>
      </c>
      <c r="AG26" s="1003"/>
      <c r="AH26" s="1003"/>
      <c r="AI26" s="1003"/>
      <c r="AJ26" s="1061"/>
      <c r="AK26" s="997" t="s">
        <v>375</v>
      </c>
      <c r="AL26" s="997"/>
      <c r="AM26" s="997"/>
      <c r="AN26" s="997"/>
      <c r="AO26" s="998"/>
      <c r="AP26" s="996" t="s">
        <v>376</v>
      </c>
      <c r="AQ26" s="997"/>
      <c r="AR26" s="997"/>
      <c r="AS26" s="997"/>
      <c r="AT26" s="998"/>
      <c r="AU26" s="996" t="s">
        <v>377</v>
      </c>
      <c r="AV26" s="997"/>
      <c r="AW26" s="997"/>
      <c r="AX26" s="997"/>
      <c r="AY26" s="998"/>
      <c r="AZ26" s="996" t="s">
        <v>378</v>
      </c>
      <c r="BA26" s="997"/>
      <c r="BB26" s="997"/>
      <c r="BC26" s="997"/>
      <c r="BD26" s="998"/>
      <c r="BE26" s="996" t="s">
        <v>345</v>
      </c>
      <c r="BF26" s="997"/>
      <c r="BG26" s="997"/>
      <c r="BH26" s="997"/>
      <c r="BI26" s="1012"/>
      <c r="BJ26" s="240"/>
      <c r="BK26" s="240"/>
      <c r="BL26" s="240"/>
      <c r="BM26" s="240"/>
      <c r="BN26" s="240"/>
      <c r="BO26" s="253"/>
      <c r="BP26" s="253"/>
      <c r="BQ26" s="250">
        <v>20</v>
      </c>
      <c r="BR26" s="251"/>
      <c r="BS26" s="1009" t="s">
        <v>580</v>
      </c>
      <c r="BT26" s="1010"/>
      <c r="BU26" s="1010"/>
      <c r="BV26" s="1010"/>
      <c r="BW26" s="1010"/>
      <c r="BX26" s="1010"/>
      <c r="BY26" s="1010"/>
      <c r="BZ26" s="1010"/>
      <c r="CA26" s="1010"/>
      <c r="CB26" s="1010"/>
      <c r="CC26" s="1010"/>
      <c r="CD26" s="1010"/>
      <c r="CE26" s="1010"/>
      <c r="CF26" s="1010"/>
      <c r="CG26" s="1011"/>
      <c r="CH26" s="984">
        <v>13</v>
      </c>
      <c r="CI26" s="985"/>
      <c r="CJ26" s="985"/>
      <c r="CK26" s="985"/>
      <c r="CL26" s="986"/>
      <c r="CM26" s="984">
        <v>10018</v>
      </c>
      <c r="CN26" s="985"/>
      <c r="CO26" s="985"/>
      <c r="CP26" s="985"/>
      <c r="CQ26" s="986"/>
      <c r="CR26" s="984">
        <v>8308.7999999999993</v>
      </c>
      <c r="CS26" s="985"/>
      <c r="CT26" s="985"/>
      <c r="CU26" s="985"/>
      <c r="CV26" s="986"/>
      <c r="CW26" s="984" t="s">
        <v>559</v>
      </c>
      <c r="CX26" s="985"/>
      <c r="CY26" s="985"/>
      <c r="CZ26" s="985"/>
      <c r="DA26" s="986"/>
      <c r="DB26" s="984">
        <v>807</v>
      </c>
      <c r="DC26" s="985"/>
      <c r="DD26" s="985"/>
      <c r="DE26" s="985"/>
      <c r="DF26" s="986"/>
      <c r="DG26" s="984">
        <v>886</v>
      </c>
      <c r="DH26" s="985"/>
      <c r="DI26" s="985"/>
      <c r="DJ26" s="985"/>
      <c r="DK26" s="986"/>
      <c r="DL26" s="984" t="s">
        <v>559</v>
      </c>
      <c r="DM26" s="985"/>
      <c r="DN26" s="985"/>
      <c r="DO26" s="985"/>
      <c r="DP26" s="986"/>
      <c r="DQ26" s="984"/>
      <c r="DR26" s="985"/>
      <c r="DS26" s="985"/>
      <c r="DT26" s="985"/>
      <c r="DU26" s="986"/>
      <c r="DV26" s="987"/>
      <c r="DW26" s="988"/>
      <c r="DX26" s="988"/>
      <c r="DY26" s="988"/>
      <c r="DZ26" s="989"/>
      <c r="EA26" s="234"/>
    </row>
    <row r="27" spans="1:131" s="235" customFormat="1" ht="26.25" customHeight="1" thickBot="1" x14ac:dyDescent="0.25">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62"/>
      <c r="AG27" s="1006"/>
      <c r="AH27" s="1006"/>
      <c r="AI27" s="1006"/>
      <c r="AJ27" s="1063"/>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40"/>
      <c r="BK27" s="240"/>
      <c r="BL27" s="240"/>
      <c r="BM27" s="240"/>
      <c r="BN27" s="240"/>
      <c r="BO27" s="253"/>
      <c r="BP27" s="253"/>
      <c r="BQ27" s="250">
        <v>21</v>
      </c>
      <c r="BR27" s="251"/>
      <c r="BS27" s="1009" t="s">
        <v>581</v>
      </c>
      <c r="BT27" s="1010"/>
      <c r="BU27" s="1010"/>
      <c r="BV27" s="1010"/>
      <c r="BW27" s="1010"/>
      <c r="BX27" s="1010"/>
      <c r="BY27" s="1010"/>
      <c r="BZ27" s="1010"/>
      <c r="CA27" s="1010"/>
      <c r="CB27" s="1010"/>
      <c r="CC27" s="1010"/>
      <c r="CD27" s="1010"/>
      <c r="CE27" s="1010"/>
      <c r="CF27" s="1010"/>
      <c r="CG27" s="1011"/>
      <c r="CH27" s="984">
        <v>453</v>
      </c>
      <c r="CI27" s="985"/>
      <c r="CJ27" s="985"/>
      <c r="CK27" s="985"/>
      <c r="CL27" s="986"/>
      <c r="CM27" s="984">
        <v>3125</v>
      </c>
      <c r="CN27" s="985"/>
      <c r="CO27" s="985"/>
      <c r="CP27" s="985"/>
      <c r="CQ27" s="986"/>
      <c r="CR27" s="984">
        <v>150</v>
      </c>
      <c r="CS27" s="985"/>
      <c r="CT27" s="985"/>
      <c r="CU27" s="985"/>
      <c r="CV27" s="986"/>
      <c r="CW27" s="984" t="s">
        <v>559</v>
      </c>
      <c r="CX27" s="985"/>
      <c r="CY27" s="985"/>
      <c r="CZ27" s="985"/>
      <c r="DA27" s="986"/>
      <c r="DB27" s="984" t="s">
        <v>559</v>
      </c>
      <c r="DC27" s="985"/>
      <c r="DD27" s="985"/>
      <c r="DE27" s="985"/>
      <c r="DF27" s="986"/>
      <c r="DG27" s="984" t="s">
        <v>559</v>
      </c>
      <c r="DH27" s="985"/>
      <c r="DI27" s="985"/>
      <c r="DJ27" s="985"/>
      <c r="DK27" s="986"/>
      <c r="DL27" s="984" t="s">
        <v>559</v>
      </c>
      <c r="DM27" s="985"/>
      <c r="DN27" s="985"/>
      <c r="DO27" s="985"/>
      <c r="DP27" s="986"/>
      <c r="DQ27" s="984"/>
      <c r="DR27" s="985"/>
      <c r="DS27" s="985"/>
      <c r="DT27" s="985"/>
      <c r="DU27" s="986"/>
      <c r="DV27" s="987"/>
      <c r="DW27" s="988"/>
      <c r="DX27" s="988"/>
      <c r="DY27" s="988"/>
      <c r="DZ27" s="989"/>
      <c r="EA27" s="234"/>
    </row>
    <row r="28" spans="1:131" s="235" customFormat="1" ht="26.25" customHeight="1" thickTop="1" x14ac:dyDescent="0.2">
      <c r="A28" s="254">
        <v>1</v>
      </c>
      <c r="B28" s="1051" t="s">
        <v>379</v>
      </c>
      <c r="C28" s="1052"/>
      <c r="D28" s="1052"/>
      <c r="E28" s="1052"/>
      <c r="F28" s="1052"/>
      <c r="G28" s="1052"/>
      <c r="H28" s="1052"/>
      <c r="I28" s="1052"/>
      <c r="J28" s="1052"/>
      <c r="K28" s="1052"/>
      <c r="L28" s="1052"/>
      <c r="M28" s="1052"/>
      <c r="N28" s="1052"/>
      <c r="O28" s="1052"/>
      <c r="P28" s="1053"/>
      <c r="Q28" s="1054">
        <v>15063</v>
      </c>
      <c r="R28" s="1055"/>
      <c r="S28" s="1055"/>
      <c r="T28" s="1055"/>
      <c r="U28" s="1055"/>
      <c r="V28" s="1055">
        <v>14491</v>
      </c>
      <c r="W28" s="1055"/>
      <c r="X28" s="1055"/>
      <c r="Y28" s="1055"/>
      <c r="Z28" s="1055"/>
      <c r="AA28" s="1055">
        <v>572</v>
      </c>
      <c r="AB28" s="1055"/>
      <c r="AC28" s="1055"/>
      <c r="AD28" s="1055"/>
      <c r="AE28" s="1056"/>
      <c r="AF28" s="1057">
        <v>572</v>
      </c>
      <c r="AG28" s="1055"/>
      <c r="AH28" s="1055"/>
      <c r="AI28" s="1055"/>
      <c r="AJ28" s="1058"/>
      <c r="AK28" s="1059" t="s">
        <v>589</v>
      </c>
      <c r="AL28" s="1047"/>
      <c r="AM28" s="1047"/>
      <c r="AN28" s="1047"/>
      <c r="AO28" s="1047"/>
      <c r="AP28" s="1047" t="s">
        <v>590</v>
      </c>
      <c r="AQ28" s="1047"/>
      <c r="AR28" s="1047"/>
      <c r="AS28" s="1047"/>
      <c r="AT28" s="1047"/>
      <c r="AU28" s="1047" t="s">
        <v>591</v>
      </c>
      <c r="AV28" s="1047"/>
      <c r="AW28" s="1047"/>
      <c r="AX28" s="1047"/>
      <c r="AY28" s="1047"/>
      <c r="AZ28" s="1048"/>
      <c r="BA28" s="1048"/>
      <c r="BB28" s="1048"/>
      <c r="BC28" s="1048"/>
      <c r="BD28" s="1048"/>
      <c r="BE28" s="1049"/>
      <c r="BF28" s="1049"/>
      <c r="BG28" s="1049"/>
      <c r="BH28" s="1049"/>
      <c r="BI28" s="1050"/>
      <c r="BJ28" s="240"/>
      <c r="BK28" s="240"/>
      <c r="BL28" s="240"/>
      <c r="BM28" s="240"/>
      <c r="BN28" s="240"/>
      <c r="BO28" s="253"/>
      <c r="BP28" s="253"/>
      <c r="BQ28" s="250">
        <v>22</v>
      </c>
      <c r="BR28" s="251"/>
      <c r="BS28" s="1009" t="s">
        <v>582</v>
      </c>
      <c r="BT28" s="1010"/>
      <c r="BU28" s="1010"/>
      <c r="BV28" s="1010"/>
      <c r="BW28" s="1010"/>
      <c r="BX28" s="1010"/>
      <c r="BY28" s="1010"/>
      <c r="BZ28" s="1010"/>
      <c r="CA28" s="1010"/>
      <c r="CB28" s="1010"/>
      <c r="CC28" s="1010"/>
      <c r="CD28" s="1010"/>
      <c r="CE28" s="1010"/>
      <c r="CF28" s="1010"/>
      <c r="CG28" s="1011"/>
      <c r="CH28" s="984">
        <v>202</v>
      </c>
      <c r="CI28" s="985"/>
      <c r="CJ28" s="985"/>
      <c r="CK28" s="985"/>
      <c r="CL28" s="986"/>
      <c r="CM28" s="984">
        <v>4903</v>
      </c>
      <c r="CN28" s="985"/>
      <c r="CO28" s="985"/>
      <c r="CP28" s="985"/>
      <c r="CQ28" s="986"/>
      <c r="CR28" s="984">
        <v>1561.326</v>
      </c>
      <c r="CS28" s="985"/>
      <c r="CT28" s="985"/>
      <c r="CU28" s="985"/>
      <c r="CV28" s="986"/>
      <c r="CW28" s="984" t="s">
        <v>559</v>
      </c>
      <c r="CX28" s="985"/>
      <c r="CY28" s="985"/>
      <c r="CZ28" s="985"/>
      <c r="DA28" s="986"/>
      <c r="DB28" s="984" t="s">
        <v>559</v>
      </c>
      <c r="DC28" s="985"/>
      <c r="DD28" s="985"/>
      <c r="DE28" s="985"/>
      <c r="DF28" s="986"/>
      <c r="DG28" s="984" t="s">
        <v>559</v>
      </c>
      <c r="DH28" s="985"/>
      <c r="DI28" s="985"/>
      <c r="DJ28" s="985"/>
      <c r="DK28" s="986"/>
      <c r="DL28" s="984" t="s">
        <v>559</v>
      </c>
      <c r="DM28" s="985"/>
      <c r="DN28" s="985"/>
      <c r="DO28" s="985"/>
      <c r="DP28" s="986"/>
      <c r="DQ28" s="984"/>
      <c r="DR28" s="985"/>
      <c r="DS28" s="985"/>
      <c r="DT28" s="985"/>
      <c r="DU28" s="986"/>
      <c r="DV28" s="987"/>
      <c r="DW28" s="988"/>
      <c r="DX28" s="988"/>
      <c r="DY28" s="988"/>
      <c r="DZ28" s="989"/>
      <c r="EA28" s="234"/>
    </row>
    <row r="29" spans="1:131" s="235" customFormat="1" ht="26.25" customHeight="1" x14ac:dyDescent="0.2">
      <c r="A29" s="254">
        <v>2</v>
      </c>
      <c r="B29" s="1038" t="s">
        <v>380</v>
      </c>
      <c r="C29" s="1039"/>
      <c r="D29" s="1039"/>
      <c r="E29" s="1039"/>
      <c r="F29" s="1039"/>
      <c r="G29" s="1039"/>
      <c r="H29" s="1039"/>
      <c r="I29" s="1039"/>
      <c r="J29" s="1039"/>
      <c r="K29" s="1039"/>
      <c r="L29" s="1039"/>
      <c r="M29" s="1039"/>
      <c r="N29" s="1039"/>
      <c r="O29" s="1039"/>
      <c r="P29" s="1040"/>
      <c r="Q29" s="1045">
        <v>2788</v>
      </c>
      <c r="R29" s="1042"/>
      <c r="S29" s="1042"/>
      <c r="T29" s="1042"/>
      <c r="U29" s="1042"/>
      <c r="V29" s="1042">
        <v>2736</v>
      </c>
      <c r="W29" s="1042"/>
      <c r="X29" s="1042"/>
      <c r="Y29" s="1042"/>
      <c r="Z29" s="1042"/>
      <c r="AA29" s="1042">
        <v>52</v>
      </c>
      <c r="AB29" s="1042"/>
      <c r="AC29" s="1042"/>
      <c r="AD29" s="1042"/>
      <c r="AE29" s="1046"/>
      <c r="AF29" s="1041">
        <v>52</v>
      </c>
      <c r="AG29" s="1042"/>
      <c r="AH29" s="1042"/>
      <c r="AI29" s="1042"/>
      <c r="AJ29" s="1043"/>
      <c r="AK29" s="975">
        <v>1131</v>
      </c>
      <c r="AL29" s="966"/>
      <c r="AM29" s="966"/>
      <c r="AN29" s="966"/>
      <c r="AO29" s="966"/>
      <c r="AP29" s="966">
        <v>3124</v>
      </c>
      <c r="AQ29" s="966"/>
      <c r="AR29" s="966"/>
      <c r="AS29" s="966"/>
      <c r="AT29" s="966"/>
      <c r="AU29" s="966">
        <v>3124</v>
      </c>
      <c r="AV29" s="966"/>
      <c r="AW29" s="966"/>
      <c r="AX29" s="966"/>
      <c r="AY29" s="966"/>
      <c r="AZ29" s="1044"/>
      <c r="BA29" s="1044"/>
      <c r="BB29" s="1044"/>
      <c r="BC29" s="1044"/>
      <c r="BD29" s="1044"/>
      <c r="BE29" s="1036"/>
      <c r="BF29" s="1036"/>
      <c r="BG29" s="1036"/>
      <c r="BH29" s="1036"/>
      <c r="BI29" s="1037"/>
      <c r="BJ29" s="240"/>
      <c r="BK29" s="240"/>
      <c r="BL29" s="240"/>
      <c r="BM29" s="240"/>
      <c r="BN29" s="240"/>
      <c r="BO29" s="253"/>
      <c r="BP29" s="253"/>
      <c r="BQ29" s="250">
        <v>23</v>
      </c>
      <c r="BR29" s="251"/>
      <c r="BS29" s="1009" t="s">
        <v>583</v>
      </c>
      <c r="BT29" s="1010"/>
      <c r="BU29" s="1010"/>
      <c r="BV29" s="1010"/>
      <c r="BW29" s="1010"/>
      <c r="BX29" s="1010"/>
      <c r="BY29" s="1010"/>
      <c r="BZ29" s="1010"/>
      <c r="CA29" s="1010"/>
      <c r="CB29" s="1010"/>
      <c r="CC29" s="1010"/>
      <c r="CD29" s="1010"/>
      <c r="CE29" s="1010"/>
      <c r="CF29" s="1010"/>
      <c r="CG29" s="1011"/>
      <c r="CH29" s="984">
        <v>259</v>
      </c>
      <c r="CI29" s="985"/>
      <c r="CJ29" s="985"/>
      <c r="CK29" s="985"/>
      <c r="CL29" s="986"/>
      <c r="CM29" s="984">
        <v>3903</v>
      </c>
      <c r="CN29" s="985"/>
      <c r="CO29" s="985"/>
      <c r="CP29" s="985"/>
      <c r="CQ29" s="986"/>
      <c r="CR29" s="984">
        <v>30</v>
      </c>
      <c r="CS29" s="985"/>
      <c r="CT29" s="985"/>
      <c r="CU29" s="985"/>
      <c r="CV29" s="986"/>
      <c r="CW29" s="984" t="s">
        <v>559</v>
      </c>
      <c r="CX29" s="985"/>
      <c r="CY29" s="985"/>
      <c r="CZ29" s="985"/>
      <c r="DA29" s="986"/>
      <c r="DB29" s="984">
        <v>8559</v>
      </c>
      <c r="DC29" s="985"/>
      <c r="DD29" s="985"/>
      <c r="DE29" s="985"/>
      <c r="DF29" s="986"/>
      <c r="DG29" s="984" t="s">
        <v>559</v>
      </c>
      <c r="DH29" s="985"/>
      <c r="DI29" s="985"/>
      <c r="DJ29" s="985"/>
      <c r="DK29" s="986"/>
      <c r="DL29" s="984" t="s">
        <v>559</v>
      </c>
      <c r="DM29" s="985"/>
      <c r="DN29" s="985"/>
      <c r="DO29" s="985"/>
      <c r="DP29" s="986"/>
      <c r="DQ29" s="984"/>
      <c r="DR29" s="985"/>
      <c r="DS29" s="985"/>
      <c r="DT29" s="985"/>
      <c r="DU29" s="986"/>
      <c r="DV29" s="987"/>
      <c r="DW29" s="988"/>
      <c r="DX29" s="988"/>
      <c r="DY29" s="988"/>
      <c r="DZ29" s="989"/>
      <c r="EA29" s="234"/>
    </row>
    <row r="30" spans="1:131" s="235" customFormat="1" ht="26.25" customHeight="1" x14ac:dyDescent="0.2">
      <c r="A30" s="254">
        <v>3</v>
      </c>
      <c r="B30" s="1038" t="s">
        <v>381</v>
      </c>
      <c r="C30" s="1039"/>
      <c r="D30" s="1039"/>
      <c r="E30" s="1039"/>
      <c r="F30" s="1039"/>
      <c r="G30" s="1039"/>
      <c r="H30" s="1039"/>
      <c r="I30" s="1039"/>
      <c r="J30" s="1039"/>
      <c r="K30" s="1039"/>
      <c r="L30" s="1039"/>
      <c r="M30" s="1039"/>
      <c r="N30" s="1039"/>
      <c r="O30" s="1039"/>
      <c r="P30" s="1040"/>
      <c r="Q30" s="1045">
        <v>271172</v>
      </c>
      <c r="R30" s="1042"/>
      <c r="S30" s="1042"/>
      <c r="T30" s="1042"/>
      <c r="U30" s="1042"/>
      <c r="V30" s="1042">
        <v>257084</v>
      </c>
      <c r="W30" s="1042"/>
      <c r="X30" s="1042"/>
      <c r="Y30" s="1042"/>
      <c r="Z30" s="1042"/>
      <c r="AA30" s="1042">
        <v>14088</v>
      </c>
      <c r="AB30" s="1042"/>
      <c r="AC30" s="1042"/>
      <c r="AD30" s="1042"/>
      <c r="AE30" s="1046"/>
      <c r="AF30" s="1041">
        <v>14088</v>
      </c>
      <c r="AG30" s="1042"/>
      <c r="AH30" s="1042"/>
      <c r="AI30" s="1042"/>
      <c r="AJ30" s="1043"/>
      <c r="AK30" s="975">
        <v>16874</v>
      </c>
      <c r="AL30" s="966"/>
      <c r="AM30" s="966"/>
      <c r="AN30" s="966"/>
      <c r="AO30" s="966"/>
      <c r="AP30" s="966" t="s">
        <v>592</v>
      </c>
      <c r="AQ30" s="966"/>
      <c r="AR30" s="966"/>
      <c r="AS30" s="966"/>
      <c r="AT30" s="966"/>
      <c r="AU30" s="966" t="s">
        <v>591</v>
      </c>
      <c r="AV30" s="966"/>
      <c r="AW30" s="966"/>
      <c r="AX30" s="966"/>
      <c r="AY30" s="966"/>
      <c r="AZ30" s="1044"/>
      <c r="BA30" s="1044"/>
      <c r="BB30" s="1044"/>
      <c r="BC30" s="1044"/>
      <c r="BD30" s="1044"/>
      <c r="BE30" s="1036"/>
      <c r="BF30" s="1036"/>
      <c r="BG30" s="1036"/>
      <c r="BH30" s="1036"/>
      <c r="BI30" s="1037"/>
      <c r="BJ30" s="240"/>
      <c r="BK30" s="240"/>
      <c r="BL30" s="240"/>
      <c r="BM30" s="240"/>
      <c r="BN30" s="240"/>
      <c r="BO30" s="253"/>
      <c r="BP30" s="253"/>
      <c r="BQ30" s="250">
        <v>24</v>
      </c>
      <c r="BR30" s="251"/>
      <c r="BS30" s="1009" t="s">
        <v>584</v>
      </c>
      <c r="BT30" s="1010"/>
      <c r="BU30" s="1010"/>
      <c r="BV30" s="1010"/>
      <c r="BW30" s="1010"/>
      <c r="BX30" s="1010"/>
      <c r="BY30" s="1010"/>
      <c r="BZ30" s="1010"/>
      <c r="CA30" s="1010"/>
      <c r="CB30" s="1010"/>
      <c r="CC30" s="1010"/>
      <c r="CD30" s="1010"/>
      <c r="CE30" s="1010"/>
      <c r="CF30" s="1010"/>
      <c r="CG30" s="1011"/>
      <c r="CH30" s="984">
        <v>8.1000000000000003E-2</v>
      </c>
      <c r="CI30" s="985"/>
      <c r="CJ30" s="985"/>
      <c r="CK30" s="985"/>
      <c r="CL30" s="986"/>
      <c r="CM30" s="984">
        <v>123.685</v>
      </c>
      <c r="CN30" s="985"/>
      <c r="CO30" s="985"/>
      <c r="CP30" s="985"/>
      <c r="CQ30" s="986"/>
      <c r="CR30" s="984">
        <v>30</v>
      </c>
      <c r="CS30" s="985"/>
      <c r="CT30" s="985"/>
      <c r="CU30" s="985"/>
      <c r="CV30" s="986"/>
      <c r="CW30" s="984" t="s">
        <v>559</v>
      </c>
      <c r="CX30" s="985"/>
      <c r="CY30" s="985"/>
      <c r="CZ30" s="985"/>
      <c r="DA30" s="986"/>
      <c r="DB30" s="984" t="s">
        <v>559</v>
      </c>
      <c r="DC30" s="985"/>
      <c r="DD30" s="985"/>
      <c r="DE30" s="985"/>
      <c r="DF30" s="986"/>
      <c r="DG30" s="984" t="s">
        <v>559</v>
      </c>
      <c r="DH30" s="985"/>
      <c r="DI30" s="985"/>
      <c r="DJ30" s="985"/>
      <c r="DK30" s="986"/>
      <c r="DL30" s="984" t="s">
        <v>559</v>
      </c>
      <c r="DM30" s="985"/>
      <c r="DN30" s="985"/>
      <c r="DO30" s="985"/>
      <c r="DP30" s="986"/>
      <c r="DQ30" s="984"/>
      <c r="DR30" s="985"/>
      <c r="DS30" s="985"/>
      <c r="DT30" s="985"/>
      <c r="DU30" s="986"/>
      <c r="DV30" s="987"/>
      <c r="DW30" s="988"/>
      <c r="DX30" s="988"/>
      <c r="DY30" s="988"/>
      <c r="DZ30" s="989"/>
      <c r="EA30" s="234"/>
    </row>
    <row r="31" spans="1:131" s="235" customFormat="1" ht="26.25" customHeight="1" x14ac:dyDescent="0.2">
      <c r="A31" s="254">
        <v>4</v>
      </c>
      <c r="B31" s="1038" t="s">
        <v>382</v>
      </c>
      <c r="C31" s="1039"/>
      <c r="D31" s="1039"/>
      <c r="E31" s="1039"/>
      <c r="F31" s="1039"/>
      <c r="G31" s="1039"/>
      <c r="H31" s="1039"/>
      <c r="I31" s="1039"/>
      <c r="J31" s="1039"/>
      <c r="K31" s="1039"/>
      <c r="L31" s="1039"/>
      <c r="M31" s="1039"/>
      <c r="N31" s="1039"/>
      <c r="O31" s="1039"/>
      <c r="P31" s="1040"/>
      <c r="Q31" s="1045">
        <v>18177</v>
      </c>
      <c r="R31" s="1042"/>
      <c r="S31" s="1042"/>
      <c r="T31" s="1042"/>
      <c r="U31" s="1042"/>
      <c r="V31" s="1042">
        <v>15377</v>
      </c>
      <c r="W31" s="1042"/>
      <c r="X31" s="1042"/>
      <c r="Y31" s="1042"/>
      <c r="Z31" s="1042"/>
      <c r="AA31" s="1042">
        <v>2800</v>
      </c>
      <c r="AB31" s="1042"/>
      <c r="AC31" s="1042"/>
      <c r="AD31" s="1042"/>
      <c r="AE31" s="1046"/>
      <c r="AF31" s="1041">
        <v>17737</v>
      </c>
      <c r="AG31" s="1042"/>
      <c r="AH31" s="1042"/>
      <c r="AI31" s="1042"/>
      <c r="AJ31" s="1043"/>
      <c r="AK31" s="975">
        <v>1211</v>
      </c>
      <c r="AL31" s="966"/>
      <c r="AM31" s="966"/>
      <c r="AN31" s="966"/>
      <c r="AO31" s="966"/>
      <c r="AP31" s="966">
        <v>45992</v>
      </c>
      <c r="AQ31" s="966"/>
      <c r="AR31" s="966"/>
      <c r="AS31" s="966"/>
      <c r="AT31" s="966"/>
      <c r="AU31" s="966">
        <v>7635</v>
      </c>
      <c r="AV31" s="966"/>
      <c r="AW31" s="966"/>
      <c r="AX31" s="966"/>
      <c r="AY31" s="966"/>
      <c r="AZ31" s="1044"/>
      <c r="BA31" s="1044"/>
      <c r="BB31" s="1044"/>
      <c r="BC31" s="1044"/>
      <c r="BD31" s="1044"/>
      <c r="BE31" s="1036" t="s">
        <v>383</v>
      </c>
      <c r="BF31" s="1036"/>
      <c r="BG31" s="1036"/>
      <c r="BH31" s="1036"/>
      <c r="BI31" s="1037"/>
      <c r="BJ31" s="240"/>
      <c r="BK31" s="240"/>
      <c r="BL31" s="240"/>
      <c r="BM31" s="240"/>
      <c r="BN31" s="240"/>
      <c r="BO31" s="253"/>
      <c r="BP31" s="253"/>
      <c r="BQ31" s="250">
        <v>25</v>
      </c>
      <c r="BR31" s="251"/>
      <c r="BS31" s="1009" t="s">
        <v>585</v>
      </c>
      <c r="BT31" s="1010"/>
      <c r="BU31" s="1010"/>
      <c r="BV31" s="1010"/>
      <c r="BW31" s="1010"/>
      <c r="BX31" s="1010"/>
      <c r="BY31" s="1010"/>
      <c r="BZ31" s="1010"/>
      <c r="CA31" s="1010"/>
      <c r="CB31" s="1010"/>
      <c r="CC31" s="1010"/>
      <c r="CD31" s="1010"/>
      <c r="CE31" s="1010"/>
      <c r="CF31" s="1010"/>
      <c r="CG31" s="1011"/>
      <c r="CH31" s="984">
        <v>1</v>
      </c>
      <c r="CI31" s="985"/>
      <c r="CJ31" s="985"/>
      <c r="CK31" s="985"/>
      <c r="CL31" s="986"/>
      <c r="CM31" s="984">
        <v>398</v>
      </c>
      <c r="CN31" s="985"/>
      <c r="CO31" s="985"/>
      <c r="CP31" s="985"/>
      <c r="CQ31" s="986"/>
      <c r="CR31" s="984">
        <v>10</v>
      </c>
      <c r="CS31" s="985"/>
      <c r="CT31" s="985"/>
      <c r="CU31" s="985"/>
      <c r="CV31" s="986"/>
      <c r="CW31" s="984" t="s">
        <v>559</v>
      </c>
      <c r="CX31" s="985"/>
      <c r="CY31" s="985"/>
      <c r="CZ31" s="985"/>
      <c r="DA31" s="986"/>
      <c r="DB31" s="984" t="s">
        <v>559</v>
      </c>
      <c r="DC31" s="985"/>
      <c r="DD31" s="985"/>
      <c r="DE31" s="985"/>
      <c r="DF31" s="986"/>
      <c r="DG31" s="984" t="s">
        <v>559</v>
      </c>
      <c r="DH31" s="985"/>
      <c r="DI31" s="985"/>
      <c r="DJ31" s="985"/>
      <c r="DK31" s="986"/>
      <c r="DL31" s="984" t="s">
        <v>559</v>
      </c>
      <c r="DM31" s="985"/>
      <c r="DN31" s="985"/>
      <c r="DO31" s="985"/>
      <c r="DP31" s="986"/>
      <c r="DQ31" s="984"/>
      <c r="DR31" s="985"/>
      <c r="DS31" s="985"/>
      <c r="DT31" s="985"/>
      <c r="DU31" s="986"/>
      <c r="DV31" s="987"/>
      <c r="DW31" s="988"/>
      <c r="DX31" s="988"/>
      <c r="DY31" s="988"/>
      <c r="DZ31" s="989"/>
      <c r="EA31" s="234"/>
    </row>
    <row r="32" spans="1:131" s="235" customFormat="1" ht="26.25" customHeight="1" x14ac:dyDescent="0.2">
      <c r="A32" s="254">
        <v>5</v>
      </c>
      <c r="B32" s="1038" t="s">
        <v>384</v>
      </c>
      <c r="C32" s="1039"/>
      <c r="D32" s="1039"/>
      <c r="E32" s="1039"/>
      <c r="F32" s="1039"/>
      <c r="G32" s="1039"/>
      <c r="H32" s="1039"/>
      <c r="I32" s="1039"/>
      <c r="J32" s="1039"/>
      <c r="K32" s="1039"/>
      <c r="L32" s="1039"/>
      <c r="M32" s="1039"/>
      <c r="N32" s="1039"/>
      <c r="O32" s="1039"/>
      <c r="P32" s="1040"/>
      <c r="Q32" s="1045">
        <v>12764</v>
      </c>
      <c r="R32" s="1042"/>
      <c r="S32" s="1042"/>
      <c r="T32" s="1042"/>
      <c r="U32" s="1042"/>
      <c r="V32" s="1042">
        <v>9574</v>
      </c>
      <c r="W32" s="1042"/>
      <c r="X32" s="1042"/>
      <c r="Y32" s="1042"/>
      <c r="Z32" s="1042"/>
      <c r="AA32" s="1042">
        <v>3190</v>
      </c>
      <c r="AB32" s="1042"/>
      <c r="AC32" s="1042"/>
      <c r="AD32" s="1042"/>
      <c r="AE32" s="1046"/>
      <c r="AF32" s="1041">
        <v>18487</v>
      </c>
      <c r="AG32" s="1042"/>
      <c r="AH32" s="1042"/>
      <c r="AI32" s="1042"/>
      <c r="AJ32" s="1043"/>
      <c r="AK32" s="975">
        <v>0</v>
      </c>
      <c r="AL32" s="966"/>
      <c r="AM32" s="966"/>
      <c r="AN32" s="966"/>
      <c r="AO32" s="966"/>
      <c r="AP32" s="966">
        <v>26575</v>
      </c>
      <c r="AQ32" s="966"/>
      <c r="AR32" s="966"/>
      <c r="AS32" s="966"/>
      <c r="AT32" s="966"/>
      <c r="AU32" s="966">
        <v>0</v>
      </c>
      <c r="AV32" s="966"/>
      <c r="AW32" s="966"/>
      <c r="AX32" s="966"/>
      <c r="AY32" s="966"/>
      <c r="AZ32" s="1044"/>
      <c r="BA32" s="1044"/>
      <c r="BB32" s="1044"/>
      <c r="BC32" s="1044"/>
      <c r="BD32" s="1044"/>
      <c r="BE32" s="1036" t="s">
        <v>385</v>
      </c>
      <c r="BF32" s="1036"/>
      <c r="BG32" s="1036"/>
      <c r="BH32" s="1036"/>
      <c r="BI32" s="1037"/>
      <c r="BJ32" s="240"/>
      <c r="BK32" s="240"/>
      <c r="BL32" s="240"/>
      <c r="BM32" s="240"/>
      <c r="BN32" s="240"/>
      <c r="BO32" s="253"/>
      <c r="BP32" s="253"/>
      <c r="BQ32" s="250">
        <v>26</v>
      </c>
      <c r="BR32" s="251"/>
      <c r="BS32" s="1009" t="s">
        <v>586</v>
      </c>
      <c r="BT32" s="1010"/>
      <c r="BU32" s="1010"/>
      <c r="BV32" s="1010"/>
      <c r="BW32" s="1010"/>
      <c r="BX32" s="1010"/>
      <c r="BY32" s="1010"/>
      <c r="BZ32" s="1010"/>
      <c r="CA32" s="1010"/>
      <c r="CB32" s="1010"/>
      <c r="CC32" s="1010"/>
      <c r="CD32" s="1010"/>
      <c r="CE32" s="1010"/>
      <c r="CF32" s="1010"/>
      <c r="CG32" s="1011"/>
      <c r="CH32" s="984">
        <v>-1</v>
      </c>
      <c r="CI32" s="985"/>
      <c r="CJ32" s="985"/>
      <c r="CK32" s="985"/>
      <c r="CL32" s="986"/>
      <c r="CM32" s="984">
        <v>231</v>
      </c>
      <c r="CN32" s="985"/>
      <c r="CO32" s="985"/>
      <c r="CP32" s="985"/>
      <c r="CQ32" s="986"/>
      <c r="CR32" s="984">
        <v>35.234000000000002</v>
      </c>
      <c r="CS32" s="985"/>
      <c r="CT32" s="985"/>
      <c r="CU32" s="985"/>
      <c r="CV32" s="986"/>
      <c r="CW32" s="984">
        <v>132</v>
      </c>
      <c r="CX32" s="985"/>
      <c r="CY32" s="985"/>
      <c r="CZ32" s="985"/>
      <c r="DA32" s="986"/>
      <c r="DB32" s="984" t="s">
        <v>559</v>
      </c>
      <c r="DC32" s="985"/>
      <c r="DD32" s="985"/>
      <c r="DE32" s="985"/>
      <c r="DF32" s="986"/>
      <c r="DG32" s="984" t="s">
        <v>559</v>
      </c>
      <c r="DH32" s="985"/>
      <c r="DI32" s="985"/>
      <c r="DJ32" s="985"/>
      <c r="DK32" s="986"/>
      <c r="DL32" s="984" t="s">
        <v>559</v>
      </c>
      <c r="DM32" s="985"/>
      <c r="DN32" s="985"/>
      <c r="DO32" s="985"/>
      <c r="DP32" s="986"/>
      <c r="DQ32" s="984"/>
      <c r="DR32" s="985"/>
      <c r="DS32" s="985"/>
      <c r="DT32" s="985"/>
      <c r="DU32" s="986"/>
      <c r="DV32" s="987"/>
      <c r="DW32" s="988"/>
      <c r="DX32" s="988"/>
      <c r="DY32" s="988"/>
      <c r="DZ32" s="989"/>
      <c r="EA32" s="234"/>
    </row>
    <row r="33" spans="1:131" s="235" customFormat="1" ht="26.25" customHeight="1" x14ac:dyDescent="0.2">
      <c r="A33" s="254">
        <v>6</v>
      </c>
      <c r="B33" s="1038" t="s">
        <v>386</v>
      </c>
      <c r="C33" s="1039"/>
      <c r="D33" s="1039"/>
      <c r="E33" s="1039"/>
      <c r="F33" s="1039"/>
      <c r="G33" s="1039"/>
      <c r="H33" s="1039"/>
      <c r="I33" s="1039"/>
      <c r="J33" s="1039"/>
      <c r="K33" s="1039"/>
      <c r="L33" s="1039"/>
      <c r="M33" s="1039"/>
      <c r="N33" s="1039"/>
      <c r="O33" s="1039"/>
      <c r="P33" s="1040"/>
      <c r="Q33" s="1045">
        <v>23719</v>
      </c>
      <c r="R33" s="1042"/>
      <c r="S33" s="1042"/>
      <c r="T33" s="1042"/>
      <c r="U33" s="1042"/>
      <c r="V33" s="1042">
        <v>23581</v>
      </c>
      <c r="W33" s="1042"/>
      <c r="X33" s="1042"/>
      <c r="Y33" s="1042"/>
      <c r="Z33" s="1042"/>
      <c r="AA33" s="1042">
        <v>138</v>
      </c>
      <c r="AB33" s="1042"/>
      <c r="AC33" s="1042"/>
      <c r="AD33" s="1042"/>
      <c r="AE33" s="1046"/>
      <c r="AF33" s="1041">
        <v>6077</v>
      </c>
      <c r="AG33" s="1042"/>
      <c r="AH33" s="1042"/>
      <c r="AI33" s="1042"/>
      <c r="AJ33" s="1043"/>
      <c r="AK33" s="975">
        <v>5246</v>
      </c>
      <c r="AL33" s="966"/>
      <c r="AM33" s="966"/>
      <c r="AN33" s="966"/>
      <c r="AO33" s="966"/>
      <c r="AP33" s="966">
        <v>12566</v>
      </c>
      <c r="AQ33" s="966"/>
      <c r="AR33" s="966"/>
      <c r="AS33" s="966"/>
      <c r="AT33" s="966"/>
      <c r="AU33" s="966">
        <v>6773</v>
      </c>
      <c r="AV33" s="966"/>
      <c r="AW33" s="966"/>
      <c r="AX33" s="966"/>
      <c r="AY33" s="966"/>
      <c r="AZ33" s="1044"/>
      <c r="BA33" s="1044"/>
      <c r="BB33" s="1044"/>
      <c r="BC33" s="1044"/>
      <c r="BD33" s="1044"/>
      <c r="BE33" s="1036" t="s">
        <v>385</v>
      </c>
      <c r="BF33" s="1036"/>
      <c r="BG33" s="1036"/>
      <c r="BH33" s="1036"/>
      <c r="BI33" s="1037"/>
      <c r="BJ33" s="240"/>
      <c r="BK33" s="240"/>
      <c r="BL33" s="240"/>
      <c r="BM33" s="240"/>
      <c r="BN33" s="240"/>
      <c r="BO33" s="253"/>
      <c r="BP33" s="253"/>
      <c r="BQ33" s="250">
        <v>27</v>
      </c>
      <c r="BR33" s="251"/>
      <c r="BS33" s="1009" t="s">
        <v>587</v>
      </c>
      <c r="BT33" s="1010"/>
      <c r="BU33" s="1010"/>
      <c r="BV33" s="1010"/>
      <c r="BW33" s="1010"/>
      <c r="BX33" s="1010"/>
      <c r="BY33" s="1010"/>
      <c r="BZ33" s="1010"/>
      <c r="CA33" s="1010"/>
      <c r="CB33" s="1010"/>
      <c r="CC33" s="1010"/>
      <c r="CD33" s="1010"/>
      <c r="CE33" s="1010"/>
      <c r="CF33" s="1010"/>
      <c r="CG33" s="1011"/>
      <c r="CH33" s="984">
        <v>-2</v>
      </c>
      <c r="CI33" s="985"/>
      <c r="CJ33" s="985"/>
      <c r="CK33" s="985"/>
      <c r="CL33" s="986"/>
      <c r="CM33" s="984">
        <v>896</v>
      </c>
      <c r="CN33" s="985"/>
      <c r="CO33" s="985"/>
      <c r="CP33" s="985"/>
      <c r="CQ33" s="986"/>
      <c r="CR33" s="984">
        <v>300</v>
      </c>
      <c r="CS33" s="985"/>
      <c r="CT33" s="985"/>
      <c r="CU33" s="985"/>
      <c r="CV33" s="986"/>
      <c r="CW33" s="984" t="s">
        <v>559</v>
      </c>
      <c r="CX33" s="985"/>
      <c r="CY33" s="985"/>
      <c r="CZ33" s="985"/>
      <c r="DA33" s="986"/>
      <c r="DB33" s="984" t="s">
        <v>559</v>
      </c>
      <c r="DC33" s="985"/>
      <c r="DD33" s="985"/>
      <c r="DE33" s="985"/>
      <c r="DF33" s="986"/>
      <c r="DG33" s="984" t="s">
        <v>559</v>
      </c>
      <c r="DH33" s="985"/>
      <c r="DI33" s="985"/>
      <c r="DJ33" s="985"/>
      <c r="DK33" s="986"/>
      <c r="DL33" s="984" t="s">
        <v>559</v>
      </c>
      <c r="DM33" s="985"/>
      <c r="DN33" s="985"/>
      <c r="DO33" s="985"/>
      <c r="DP33" s="986"/>
      <c r="DQ33" s="984"/>
      <c r="DR33" s="985"/>
      <c r="DS33" s="985"/>
      <c r="DT33" s="985"/>
      <c r="DU33" s="986"/>
      <c r="DV33" s="987"/>
      <c r="DW33" s="988"/>
      <c r="DX33" s="988"/>
      <c r="DY33" s="988"/>
      <c r="DZ33" s="989"/>
      <c r="EA33" s="234"/>
    </row>
    <row r="34" spans="1:131" s="235" customFormat="1" ht="26.25" customHeight="1" x14ac:dyDescent="0.2">
      <c r="A34" s="254">
        <v>7</v>
      </c>
      <c r="B34" s="1038" t="s">
        <v>387</v>
      </c>
      <c r="C34" s="1039"/>
      <c r="D34" s="1039"/>
      <c r="E34" s="1039"/>
      <c r="F34" s="1039"/>
      <c r="G34" s="1039"/>
      <c r="H34" s="1039"/>
      <c r="I34" s="1039"/>
      <c r="J34" s="1039"/>
      <c r="K34" s="1039"/>
      <c r="L34" s="1039"/>
      <c r="M34" s="1039"/>
      <c r="N34" s="1039"/>
      <c r="O34" s="1039"/>
      <c r="P34" s="1040"/>
      <c r="Q34" s="1045">
        <v>16776</v>
      </c>
      <c r="R34" s="1042"/>
      <c r="S34" s="1042"/>
      <c r="T34" s="1042"/>
      <c r="U34" s="1042"/>
      <c r="V34" s="1042">
        <v>16249</v>
      </c>
      <c r="W34" s="1042"/>
      <c r="X34" s="1042"/>
      <c r="Y34" s="1042"/>
      <c r="Z34" s="1042"/>
      <c r="AA34" s="1042">
        <v>527</v>
      </c>
      <c r="AB34" s="1042"/>
      <c r="AC34" s="1042"/>
      <c r="AD34" s="1042"/>
      <c r="AE34" s="1046"/>
      <c r="AF34" s="1041">
        <v>2244</v>
      </c>
      <c r="AG34" s="1042"/>
      <c r="AH34" s="1042"/>
      <c r="AI34" s="1042"/>
      <c r="AJ34" s="1043"/>
      <c r="AK34" s="975">
        <v>1907</v>
      </c>
      <c r="AL34" s="966"/>
      <c r="AM34" s="966"/>
      <c r="AN34" s="966"/>
      <c r="AO34" s="966"/>
      <c r="AP34" s="966">
        <v>29917</v>
      </c>
      <c r="AQ34" s="966"/>
      <c r="AR34" s="966"/>
      <c r="AS34" s="966"/>
      <c r="AT34" s="966"/>
      <c r="AU34" s="966">
        <v>19446</v>
      </c>
      <c r="AV34" s="966"/>
      <c r="AW34" s="966"/>
      <c r="AX34" s="966"/>
      <c r="AY34" s="966"/>
      <c r="AZ34" s="1044"/>
      <c r="BA34" s="1044"/>
      <c r="BB34" s="1044"/>
      <c r="BC34" s="1044"/>
      <c r="BD34" s="1044"/>
      <c r="BE34" s="1036" t="s">
        <v>388</v>
      </c>
      <c r="BF34" s="1036"/>
      <c r="BG34" s="1036"/>
      <c r="BH34" s="1036"/>
      <c r="BI34" s="1037"/>
      <c r="BJ34" s="240"/>
      <c r="BK34" s="240"/>
      <c r="BL34" s="240"/>
      <c r="BM34" s="240"/>
      <c r="BN34" s="240"/>
      <c r="BO34" s="253"/>
      <c r="BP34" s="253"/>
      <c r="BQ34" s="250">
        <v>28</v>
      </c>
      <c r="BR34" s="251"/>
      <c r="BS34" s="1009" t="s">
        <v>588</v>
      </c>
      <c r="BT34" s="1010"/>
      <c r="BU34" s="1010"/>
      <c r="BV34" s="1010"/>
      <c r="BW34" s="1010"/>
      <c r="BX34" s="1010"/>
      <c r="BY34" s="1010"/>
      <c r="BZ34" s="1010"/>
      <c r="CA34" s="1010"/>
      <c r="CB34" s="1010"/>
      <c r="CC34" s="1010"/>
      <c r="CD34" s="1010"/>
      <c r="CE34" s="1010"/>
      <c r="CF34" s="1010"/>
      <c r="CG34" s="1011"/>
      <c r="CH34" s="984">
        <v>6087</v>
      </c>
      <c r="CI34" s="985"/>
      <c r="CJ34" s="985"/>
      <c r="CK34" s="985"/>
      <c r="CL34" s="986"/>
      <c r="CM34" s="984">
        <v>191484</v>
      </c>
      <c r="CN34" s="985"/>
      <c r="CO34" s="985"/>
      <c r="CP34" s="985"/>
      <c r="CQ34" s="986"/>
      <c r="CR34" s="984">
        <v>33395.300000000003</v>
      </c>
      <c r="CS34" s="985"/>
      <c r="CT34" s="985"/>
      <c r="CU34" s="985"/>
      <c r="CV34" s="986"/>
      <c r="CW34" s="984" t="s">
        <v>559</v>
      </c>
      <c r="CX34" s="985"/>
      <c r="CY34" s="985"/>
      <c r="CZ34" s="985"/>
      <c r="DA34" s="986"/>
      <c r="DB34" s="984">
        <v>46387</v>
      </c>
      <c r="DC34" s="985"/>
      <c r="DD34" s="985"/>
      <c r="DE34" s="985"/>
      <c r="DF34" s="986"/>
      <c r="DG34" s="984" t="s">
        <v>559</v>
      </c>
      <c r="DH34" s="985"/>
      <c r="DI34" s="985"/>
      <c r="DJ34" s="985"/>
      <c r="DK34" s="986"/>
      <c r="DL34" s="984" t="s">
        <v>559</v>
      </c>
      <c r="DM34" s="985"/>
      <c r="DN34" s="985"/>
      <c r="DO34" s="985"/>
      <c r="DP34" s="986"/>
      <c r="DQ34" s="984"/>
      <c r="DR34" s="985"/>
      <c r="DS34" s="985"/>
      <c r="DT34" s="985"/>
      <c r="DU34" s="986"/>
      <c r="DV34" s="987"/>
      <c r="DW34" s="988"/>
      <c r="DX34" s="988"/>
      <c r="DY34" s="988"/>
      <c r="DZ34" s="989"/>
      <c r="EA34" s="234"/>
    </row>
    <row r="35" spans="1:131" s="235" customFormat="1" ht="26.25" customHeight="1" x14ac:dyDescent="0.2">
      <c r="A35" s="254">
        <v>8</v>
      </c>
      <c r="B35" s="1038" t="s">
        <v>389</v>
      </c>
      <c r="C35" s="1039"/>
      <c r="D35" s="1039"/>
      <c r="E35" s="1039"/>
      <c r="F35" s="1039"/>
      <c r="G35" s="1039"/>
      <c r="H35" s="1039"/>
      <c r="I35" s="1039"/>
      <c r="J35" s="1039"/>
      <c r="K35" s="1039"/>
      <c r="L35" s="1039"/>
      <c r="M35" s="1039"/>
      <c r="N35" s="1039"/>
      <c r="O35" s="1039"/>
      <c r="P35" s="1040"/>
      <c r="Q35" s="1045">
        <v>3420</v>
      </c>
      <c r="R35" s="1042"/>
      <c r="S35" s="1042"/>
      <c r="T35" s="1042"/>
      <c r="U35" s="1042"/>
      <c r="V35" s="1042">
        <v>3038</v>
      </c>
      <c r="W35" s="1042"/>
      <c r="X35" s="1042"/>
      <c r="Y35" s="1042"/>
      <c r="Z35" s="1042"/>
      <c r="AA35" s="1042">
        <v>382</v>
      </c>
      <c r="AB35" s="1042"/>
      <c r="AC35" s="1042"/>
      <c r="AD35" s="1042"/>
      <c r="AE35" s="1046"/>
      <c r="AF35" s="1041">
        <v>7456</v>
      </c>
      <c r="AG35" s="1042"/>
      <c r="AH35" s="1042"/>
      <c r="AI35" s="1042"/>
      <c r="AJ35" s="1043"/>
      <c r="AK35" s="975">
        <v>0</v>
      </c>
      <c r="AL35" s="966"/>
      <c r="AM35" s="966"/>
      <c r="AN35" s="966"/>
      <c r="AO35" s="966"/>
      <c r="AP35" s="966">
        <v>3846</v>
      </c>
      <c r="AQ35" s="966"/>
      <c r="AR35" s="966"/>
      <c r="AS35" s="966"/>
      <c r="AT35" s="966"/>
      <c r="AU35" s="966">
        <v>0</v>
      </c>
      <c r="AV35" s="966"/>
      <c r="AW35" s="966"/>
      <c r="AX35" s="966"/>
      <c r="AY35" s="966"/>
      <c r="AZ35" s="1044"/>
      <c r="BA35" s="1044"/>
      <c r="BB35" s="1044"/>
      <c r="BC35" s="1044"/>
      <c r="BD35" s="1044"/>
      <c r="BE35" s="1036" t="s">
        <v>388</v>
      </c>
      <c r="BF35" s="1036"/>
      <c r="BG35" s="1036"/>
      <c r="BH35" s="1036"/>
      <c r="BI35" s="1037"/>
      <c r="BJ35" s="240"/>
      <c r="BK35" s="240"/>
      <c r="BL35" s="240"/>
      <c r="BM35" s="240"/>
      <c r="BN35" s="240"/>
      <c r="BO35" s="253"/>
      <c r="BP35" s="253"/>
      <c r="BQ35" s="250">
        <v>29</v>
      </c>
      <c r="BR35" s="251"/>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234"/>
    </row>
    <row r="36" spans="1:131" s="235" customFormat="1" ht="26.25" customHeight="1" x14ac:dyDescent="0.2">
      <c r="A36" s="254">
        <v>9</v>
      </c>
      <c r="B36" s="1038" t="s">
        <v>390</v>
      </c>
      <c r="C36" s="1039"/>
      <c r="D36" s="1039"/>
      <c r="E36" s="1039"/>
      <c r="F36" s="1039"/>
      <c r="G36" s="1039"/>
      <c r="H36" s="1039"/>
      <c r="I36" s="1039"/>
      <c r="J36" s="1039"/>
      <c r="K36" s="1039"/>
      <c r="L36" s="1039"/>
      <c r="M36" s="1039"/>
      <c r="N36" s="1039"/>
      <c r="O36" s="1039"/>
      <c r="P36" s="1040"/>
      <c r="Q36" s="1045">
        <v>97</v>
      </c>
      <c r="R36" s="1042"/>
      <c r="S36" s="1042"/>
      <c r="T36" s="1042"/>
      <c r="U36" s="1042"/>
      <c r="V36" s="1042">
        <v>69</v>
      </c>
      <c r="W36" s="1042"/>
      <c r="X36" s="1042"/>
      <c r="Y36" s="1042"/>
      <c r="Z36" s="1042"/>
      <c r="AA36" s="1042">
        <v>28</v>
      </c>
      <c r="AB36" s="1042"/>
      <c r="AC36" s="1042"/>
      <c r="AD36" s="1042"/>
      <c r="AE36" s="1046"/>
      <c r="AF36" s="1041">
        <v>1894</v>
      </c>
      <c r="AG36" s="1042"/>
      <c r="AH36" s="1042"/>
      <c r="AI36" s="1042"/>
      <c r="AJ36" s="1043"/>
      <c r="AK36" s="975">
        <v>0</v>
      </c>
      <c r="AL36" s="966"/>
      <c r="AM36" s="966"/>
      <c r="AN36" s="966"/>
      <c r="AO36" s="966"/>
      <c r="AP36" s="966">
        <v>0</v>
      </c>
      <c r="AQ36" s="966"/>
      <c r="AR36" s="966"/>
      <c r="AS36" s="966"/>
      <c r="AT36" s="966"/>
      <c r="AU36" s="966">
        <v>0</v>
      </c>
      <c r="AV36" s="966"/>
      <c r="AW36" s="966"/>
      <c r="AX36" s="966"/>
      <c r="AY36" s="966"/>
      <c r="AZ36" s="1044"/>
      <c r="BA36" s="1044"/>
      <c r="BB36" s="1044"/>
      <c r="BC36" s="1044"/>
      <c r="BD36" s="1044"/>
      <c r="BE36" s="1036" t="s">
        <v>385</v>
      </c>
      <c r="BF36" s="1036"/>
      <c r="BG36" s="1036"/>
      <c r="BH36" s="1036"/>
      <c r="BI36" s="1037"/>
      <c r="BJ36" s="240"/>
      <c r="BK36" s="240"/>
      <c r="BL36" s="240"/>
      <c r="BM36" s="240"/>
      <c r="BN36" s="240"/>
      <c r="BO36" s="253"/>
      <c r="BP36" s="253"/>
      <c r="BQ36" s="250">
        <v>30</v>
      </c>
      <c r="BR36" s="251"/>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234"/>
    </row>
    <row r="37" spans="1:131" s="235" customFormat="1" ht="26.25" customHeight="1" x14ac:dyDescent="0.2">
      <c r="A37" s="254">
        <v>10</v>
      </c>
      <c r="B37" s="1038" t="s">
        <v>391</v>
      </c>
      <c r="C37" s="1039"/>
      <c r="D37" s="1039"/>
      <c r="E37" s="1039"/>
      <c r="F37" s="1039"/>
      <c r="G37" s="1039"/>
      <c r="H37" s="1039"/>
      <c r="I37" s="1039"/>
      <c r="J37" s="1039"/>
      <c r="K37" s="1039"/>
      <c r="L37" s="1039"/>
      <c r="M37" s="1039"/>
      <c r="N37" s="1039"/>
      <c r="O37" s="1039"/>
      <c r="P37" s="1040"/>
      <c r="Q37" s="1045">
        <v>29124</v>
      </c>
      <c r="R37" s="1042"/>
      <c r="S37" s="1042"/>
      <c r="T37" s="1042"/>
      <c r="U37" s="1042"/>
      <c r="V37" s="1042">
        <v>28863</v>
      </c>
      <c r="W37" s="1042"/>
      <c r="X37" s="1042"/>
      <c r="Y37" s="1042"/>
      <c r="Z37" s="1042"/>
      <c r="AA37" s="1042">
        <v>261</v>
      </c>
      <c r="AB37" s="1042"/>
      <c r="AC37" s="1042"/>
      <c r="AD37" s="1042"/>
      <c r="AE37" s="1046"/>
      <c r="AF37" s="1041" t="s">
        <v>128</v>
      </c>
      <c r="AG37" s="1042"/>
      <c r="AH37" s="1042"/>
      <c r="AI37" s="1042"/>
      <c r="AJ37" s="1043"/>
      <c r="AK37" s="975">
        <v>1720</v>
      </c>
      <c r="AL37" s="966"/>
      <c r="AM37" s="966"/>
      <c r="AN37" s="966"/>
      <c r="AO37" s="966"/>
      <c r="AP37" s="966">
        <v>53260</v>
      </c>
      <c r="AQ37" s="966"/>
      <c r="AR37" s="966"/>
      <c r="AS37" s="966"/>
      <c r="AT37" s="966"/>
      <c r="AU37" s="966">
        <v>29988</v>
      </c>
      <c r="AV37" s="966"/>
      <c r="AW37" s="966"/>
      <c r="AX37" s="966"/>
      <c r="AY37" s="966"/>
      <c r="AZ37" s="1044"/>
      <c r="BA37" s="1044"/>
      <c r="BB37" s="1044"/>
      <c r="BC37" s="1044"/>
      <c r="BD37" s="1044"/>
      <c r="BE37" s="1036" t="s">
        <v>392</v>
      </c>
      <c r="BF37" s="1036"/>
      <c r="BG37" s="1036"/>
      <c r="BH37" s="1036"/>
      <c r="BI37" s="1037"/>
      <c r="BJ37" s="240"/>
      <c r="BK37" s="240"/>
      <c r="BL37" s="240"/>
      <c r="BM37" s="240"/>
      <c r="BN37" s="240"/>
      <c r="BO37" s="253"/>
      <c r="BP37" s="253"/>
      <c r="BQ37" s="250">
        <v>31</v>
      </c>
      <c r="BR37" s="251"/>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234"/>
    </row>
    <row r="38" spans="1:131" s="235" customFormat="1" ht="26.25" customHeight="1" x14ac:dyDescent="0.2">
      <c r="A38" s="254">
        <v>11</v>
      </c>
      <c r="B38" s="1038" t="s">
        <v>393</v>
      </c>
      <c r="C38" s="1039"/>
      <c r="D38" s="1039"/>
      <c r="E38" s="1039"/>
      <c r="F38" s="1039"/>
      <c r="G38" s="1039"/>
      <c r="H38" s="1039"/>
      <c r="I38" s="1039"/>
      <c r="J38" s="1039"/>
      <c r="K38" s="1039"/>
      <c r="L38" s="1039"/>
      <c r="M38" s="1039"/>
      <c r="N38" s="1039"/>
      <c r="O38" s="1039"/>
      <c r="P38" s="1040"/>
      <c r="Q38" s="1045">
        <v>21241</v>
      </c>
      <c r="R38" s="1042"/>
      <c r="S38" s="1042"/>
      <c r="T38" s="1042"/>
      <c r="U38" s="1042"/>
      <c r="V38" s="1042">
        <v>17888</v>
      </c>
      <c r="W38" s="1042"/>
      <c r="X38" s="1042"/>
      <c r="Y38" s="1042"/>
      <c r="Z38" s="1042"/>
      <c r="AA38" s="1042">
        <v>3353</v>
      </c>
      <c r="AB38" s="1042"/>
      <c r="AC38" s="1042"/>
      <c r="AD38" s="1042"/>
      <c r="AE38" s="1046"/>
      <c r="AF38" s="1041" t="s">
        <v>394</v>
      </c>
      <c r="AG38" s="1042"/>
      <c r="AH38" s="1042"/>
      <c r="AI38" s="1042"/>
      <c r="AJ38" s="1043"/>
      <c r="AK38" s="975">
        <v>5362</v>
      </c>
      <c r="AL38" s="966"/>
      <c r="AM38" s="966"/>
      <c r="AN38" s="966"/>
      <c r="AO38" s="966"/>
      <c r="AP38" s="966">
        <v>103136</v>
      </c>
      <c r="AQ38" s="966"/>
      <c r="AR38" s="966"/>
      <c r="AS38" s="966"/>
      <c r="AT38" s="966"/>
      <c r="AU38" s="966">
        <v>37010</v>
      </c>
      <c r="AV38" s="966"/>
      <c r="AW38" s="966"/>
      <c r="AX38" s="966"/>
      <c r="AY38" s="966"/>
      <c r="AZ38" s="1044"/>
      <c r="BA38" s="1044"/>
      <c r="BB38" s="1044"/>
      <c r="BC38" s="1044"/>
      <c r="BD38" s="1044"/>
      <c r="BE38" s="1036" t="s">
        <v>392</v>
      </c>
      <c r="BF38" s="1036"/>
      <c r="BG38" s="1036"/>
      <c r="BH38" s="1036"/>
      <c r="BI38" s="1037"/>
      <c r="BJ38" s="240"/>
      <c r="BK38" s="240"/>
      <c r="BL38" s="240"/>
      <c r="BM38" s="240"/>
      <c r="BN38" s="240"/>
      <c r="BO38" s="253"/>
      <c r="BP38" s="253"/>
      <c r="BQ38" s="250">
        <v>32</v>
      </c>
      <c r="BR38" s="251"/>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234"/>
    </row>
    <row r="39" spans="1:131" s="235" customFormat="1" ht="26.25" customHeight="1" x14ac:dyDescent="0.2">
      <c r="A39" s="254">
        <v>12</v>
      </c>
      <c r="B39" s="1038"/>
      <c r="C39" s="1039"/>
      <c r="D39" s="1039"/>
      <c r="E39" s="1039"/>
      <c r="F39" s="1039"/>
      <c r="G39" s="1039"/>
      <c r="H39" s="1039"/>
      <c r="I39" s="1039"/>
      <c r="J39" s="1039"/>
      <c r="K39" s="1039"/>
      <c r="L39" s="1039"/>
      <c r="M39" s="1039"/>
      <c r="N39" s="1039"/>
      <c r="O39" s="1039"/>
      <c r="P39" s="1040"/>
      <c r="Q39" s="1045"/>
      <c r="R39" s="1042"/>
      <c r="S39" s="1042"/>
      <c r="T39" s="1042"/>
      <c r="U39" s="1042"/>
      <c r="V39" s="1042"/>
      <c r="W39" s="1042"/>
      <c r="X39" s="1042"/>
      <c r="Y39" s="1042"/>
      <c r="Z39" s="1042"/>
      <c r="AA39" s="1042"/>
      <c r="AB39" s="1042"/>
      <c r="AC39" s="1042"/>
      <c r="AD39" s="1042"/>
      <c r="AE39" s="1046"/>
      <c r="AF39" s="1041"/>
      <c r="AG39" s="1042"/>
      <c r="AH39" s="1042"/>
      <c r="AI39" s="1042"/>
      <c r="AJ39" s="1043"/>
      <c r="AK39" s="975"/>
      <c r="AL39" s="966"/>
      <c r="AM39" s="966"/>
      <c r="AN39" s="966"/>
      <c r="AO39" s="966"/>
      <c r="AP39" s="966"/>
      <c r="AQ39" s="966"/>
      <c r="AR39" s="966"/>
      <c r="AS39" s="966"/>
      <c r="AT39" s="966"/>
      <c r="AU39" s="966"/>
      <c r="AV39" s="966"/>
      <c r="AW39" s="966"/>
      <c r="AX39" s="966"/>
      <c r="AY39" s="966"/>
      <c r="AZ39" s="1044"/>
      <c r="BA39" s="1044"/>
      <c r="BB39" s="1044"/>
      <c r="BC39" s="1044"/>
      <c r="BD39" s="1044"/>
      <c r="BE39" s="1036"/>
      <c r="BF39" s="1036"/>
      <c r="BG39" s="1036"/>
      <c r="BH39" s="1036"/>
      <c r="BI39" s="1037"/>
      <c r="BJ39" s="240"/>
      <c r="BK39" s="240"/>
      <c r="BL39" s="240"/>
      <c r="BM39" s="240"/>
      <c r="BN39" s="240"/>
      <c r="BO39" s="253"/>
      <c r="BP39" s="253"/>
      <c r="BQ39" s="250">
        <v>33</v>
      </c>
      <c r="BR39" s="251"/>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234"/>
    </row>
    <row r="40" spans="1:131" s="235" customFormat="1" ht="26.25" customHeight="1" x14ac:dyDescent="0.2">
      <c r="A40" s="249">
        <v>13</v>
      </c>
      <c r="B40" s="1038"/>
      <c r="C40" s="1039"/>
      <c r="D40" s="1039"/>
      <c r="E40" s="1039"/>
      <c r="F40" s="1039"/>
      <c r="G40" s="1039"/>
      <c r="H40" s="1039"/>
      <c r="I40" s="1039"/>
      <c r="J40" s="1039"/>
      <c r="K40" s="1039"/>
      <c r="L40" s="1039"/>
      <c r="M40" s="1039"/>
      <c r="N40" s="1039"/>
      <c r="O40" s="1039"/>
      <c r="P40" s="1040"/>
      <c r="Q40" s="1045"/>
      <c r="R40" s="1042"/>
      <c r="S40" s="1042"/>
      <c r="T40" s="1042"/>
      <c r="U40" s="1042"/>
      <c r="V40" s="1042"/>
      <c r="W40" s="1042"/>
      <c r="X40" s="1042"/>
      <c r="Y40" s="1042"/>
      <c r="Z40" s="1042"/>
      <c r="AA40" s="1042"/>
      <c r="AB40" s="1042"/>
      <c r="AC40" s="1042"/>
      <c r="AD40" s="1042"/>
      <c r="AE40" s="1046"/>
      <c r="AF40" s="1041"/>
      <c r="AG40" s="1042"/>
      <c r="AH40" s="1042"/>
      <c r="AI40" s="1042"/>
      <c r="AJ40" s="1043"/>
      <c r="AK40" s="975"/>
      <c r="AL40" s="966"/>
      <c r="AM40" s="966"/>
      <c r="AN40" s="966"/>
      <c r="AO40" s="966"/>
      <c r="AP40" s="966"/>
      <c r="AQ40" s="966"/>
      <c r="AR40" s="966"/>
      <c r="AS40" s="966"/>
      <c r="AT40" s="966"/>
      <c r="AU40" s="966"/>
      <c r="AV40" s="966"/>
      <c r="AW40" s="966"/>
      <c r="AX40" s="966"/>
      <c r="AY40" s="966"/>
      <c r="AZ40" s="1044"/>
      <c r="BA40" s="1044"/>
      <c r="BB40" s="1044"/>
      <c r="BC40" s="1044"/>
      <c r="BD40" s="1044"/>
      <c r="BE40" s="1036"/>
      <c r="BF40" s="1036"/>
      <c r="BG40" s="1036"/>
      <c r="BH40" s="1036"/>
      <c r="BI40" s="1037"/>
      <c r="BJ40" s="240"/>
      <c r="BK40" s="240"/>
      <c r="BL40" s="240"/>
      <c r="BM40" s="240"/>
      <c r="BN40" s="240"/>
      <c r="BO40" s="253"/>
      <c r="BP40" s="253"/>
      <c r="BQ40" s="250">
        <v>34</v>
      </c>
      <c r="BR40" s="251"/>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234"/>
    </row>
    <row r="41" spans="1:131" s="235" customFormat="1" ht="26.25" customHeight="1" x14ac:dyDescent="0.2">
      <c r="A41" s="249">
        <v>14</v>
      </c>
      <c r="B41" s="1038"/>
      <c r="C41" s="1039"/>
      <c r="D41" s="1039"/>
      <c r="E41" s="1039"/>
      <c r="F41" s="1039"/>
      <c r="G41" s="1039"/>
      <c r="H41" s="1039"/>
      <c r="I41" s="1039"/>
      <c r="J41" s="1039"/>
      <c r="K41" s="1039"/>
      <c r="L41" s="1039"/>
      <c r="M41" s="1039"/>
      <c r="N41" s="1039"/>
      <c r="O41" s="1039"/>
      <c r="P41" s="1040"/>
      <c r="Q41" s="1045"/>
      <c r="R41" s="1042"/>
      <c r="S41" s="1042"/>
      <c r="T41" s="1042"/>
      <c r="U41" s="1042"/>
      <c r="V41" s="1042"/>
      <c r="W41" s="1042"/>
      <c r="X41" s="1042"/>
      <c r="Y41" s="1042"/>
      <c r="Z41" s="1042"/>
      <c r="AA41" s="1042"/>
      <c r="AB41" s="1042"/>
      <c r="AC41" s="1042"/>
      <c r="AD41" s="1042"/>
      <c r="AE41" s="1046"/>
      <c r="AF41" s="1041"/>
      <c r="AG41" s="1042"/>
      <c r="AH41" s="1042"/>
      <c r="AI41" s="1042"/>
      <c r="AJ41" s="1043"/>
      <c r="AK41" s="975"/>
      <c r="AL41" s="966"/>
      <c r="AM41" s="966"/>
      <c r="AN41" s="966"/>
      <c r="AO41" s="966"/>
      <c r="AP41" s="966"/>
      <c r="AQ41" s="966"/>
      <c r="AR41" s="966"/>
      <c r="AS41" s="966"/>
      <c r="AT41" s="966"/>
      <c r="AU41" s="966"/>
      <c r="AV41" s="966"/>
      <c r="AW41" s="966"/>
      <c r="AX41" s="966"/>
      <c r="AY41" s="966"/>
      <c r="AZ41" s="1044"/>
      <c r="BA41" s="1044"/>
      <c r="BB41" s="1044"/>
      <c r="BC41" s="1044"/>
      <c r="BD41" s="1044"/>
      <c r="BE41" s="1036"/>
      <c r="BF41" s="1036"/>
      <c r="BG41" s="1036"/>
      <c r="BH41" s="1036"/>
      <c r="BI41" s="1037"/>
      <c r="BJ41" s="240"/>
      <c r="BK41" s="240"/>
      <c r="BL41" s="240"/>
      <c r="BM41" s="240"/>
      <c r="BN41" s="240"/>
      <c r="BO41" s="253"/>
      <c r="BP41" s="253"/>
      <c r="BQ41" s="250">
        <v>35</v>
      </c>
      <c r="BR41" s="251"/>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234"/>
    </row>
    <row r="42" spans="1:131" s="235" customFormat="1" ht="26.25" customHeight="1" x14ac:dyDescent="0.2">
      <c r="A42" s="249">
        <v>15</v>
      </c>
      <c r="B42" s="1038"/>
      <c r="C42" s="1039"/>
      <c r="D42" s="1039"/>
      <c r="E42" s="1039"/>
      <c r="F42" s="1039"/>
      <c r="G42" s="1039"/>
      <c r="H42" s="1039"/>
      <c r="I42" s="1039"/>
      <c r="J42" s="1039"/>
      <c r="K42" s="1039"/>
      <c r="L42" s="1039"/>
      <c r="M42" s="1039"/>
      <c r="N42" s="1039"/>
      <c r="O42" s="1039"/>
      <c r="P42" s="1040"/>
      <c r="Q42" s="1045"/>
      <c r="R42" s="1042"/>
      <c r="S42" s="1042"/>
      <c r="T42" s="1042"/>
      <c r="U42" s="1042"/>
      <c r="V42" s="1042"/>
      <c r="W42" s="1042"/>
      <c r="X42" s="1042"/>
      <c r="Y42" s="1042"/>
      <c r="Z42" s="1042"/>
      <c r="AA42" s="1042"/>
      <c r="AB42" s="1042"/>
      <c r="AC42" s="1042"/>
      <c r="AD42" s="1042"/>
      <c r="AE42" s="1046"/>
      <c r="AF42" s="1041"/>
      <c r="AG42" s="1042"/>
      <c r="AH42" s="1042"/>
      <c r="AI42" s="1042"/>
      <c r="AJ42" s="1043"/>
      <c r="AK42" s="975"/>
      <c r="AL42" s="966"/>
      <c r="AM42" s="966"/>
      <c r="AN42" s="966"/>
      <c r="AO42" s="966"/>
      <c r="AP42" s="966"/>
      <c r="AQ42" s="966"/>
      <c r="AR42" s="966"/>
      <c r="AS42" s="966"/>
      <c r="AT42" s="966"/>
      <c r="AU42" s="966"/>
      <c r="AV42" s="966"/>
      <c r="AW42" s="966"/>
      <c r="AX42" s="966"/>
      <c r="AY42" s="966"/>
      <c r="AZ42" s="1044"/>
      <c r="BA42" s="1044"/>
      <c r="BB42" s="1044"/>
      <c r="BC42" s="1044"/>
      <c r="BD42" s="1044"/>
      <c r="BE42" s="1036"/>
      <c r="BF42" s="1036"/>
      <c r="BG42" s="1036"/>
      <c r="BH42" s="1036"/>
      <c r="BI42" s="1037"/>
      <c r="BJ42" s="240"/>
      <c r="BK42" s="240"/>
      <c r="BL42" s="240"/>
      <c r="BM42" s="240"/>
      <c r="BN42" s="240"/>
      <c r="BO42" s="253"/>
      <c r="BP42" s="253"/>
      <c r="BQ42" s="250">
        <v>36</v>
      </c>
      <c r="BR42" s="251"/>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234"/>
    </row>
    <row r="43" spans="1:131" s="235" customFormat="1" ht="26.25" customHeight="1" x14ac:dyDescent="0.2">
      <c r="A43" s="249">
        <v>16</v>
      </c>
      <c r="B43" s="1038"/>
      <c r="C43" s="1039"/>
      <c r="D43" s="1039"/>
      <c r="E43" s="1039"/>
      <c r="F43" s="1039"/>
      <c r="G43" s="1039"/>
      <c r="H43" s="1039"/>
      <c r="I43" s="1039"/>
      <c r="J43" s="1039"/>
      <c r="K43" s="1039"/>
      <c r="L43" s="1039"/>
      <c r="M43" s="1039"/>
      <c r="N43" s="1039"/>
      <c r="O43" s="1039"/>
      <c r="P43" s="1040"/>
      <c r="Q43" s="1045"/>
      <c r="R43" s="1042"/>
      <c r="S43" s="1042"/>
      <c r="T43" s="1042"/>
      <c r="U43" s="1042"/>
      <c r="V43" s="1042"/>
      <c r="W43" s="1042"/>
      <c r="X43" s="1042"/>
      <c r="Y43" s="1042"/>
      <c r="Z43" s="1042"/>
      <c r="AA43" s="1042"/>
      <c r="AB43" s="1042"/>
      <c r="AC43" s="1042"/>
      <c r="AD43" s="1042"/>
      <c r="AE43" s="1046"/>
      <c r="AF43" s="1041"/>
      <c r="AG43" s="1042"/>
      <c r="AH43" s="1042"/>
      <c r="AI43" s="1042"/>
      <c r="AJ43" s="1043"/>
      <c r="AK43" s="975"/>
      <c r="AL43" s="966"/>
      <c r="AM43" s="966"/>
      <c r="AN43" s="966"/>
      <c r="AO43" s="966"/>
      <c r="AP43" s="966"/>
      <c r="AQ43" s="966"/>
      <c r="AR43" s="966"/>
      <c r="AS43" s="966"/>
      <c r="AT43" s="966"/>
      <c r="AU43" s="966"/>
      <c r="AV43" s="966"/>
      <c r="AW43" s="966"/>
      <c r="AX43" s="966"/>
      <c r="AY43" s="966"/>
      <c r="AZ43" s="1044"/>
      <c r="BA43" s="1044"/>
      <c r="BB43" s="1044"/>
      <c r="BC43" s="1044"/>
      <c r="BD43" s="1044"/>
      <c r="BE43" s="1036"/>
      <c r="BF43" s="1036"/>
      <c r="BG43" s="1036"/>
      <c r="BH43" s="1036"/>
      <c r="BI43" s="1037"/>
      <c r="BJ43" s="240"/>
      <c r="BK43" s="240"/>
      <c r="BL43" s="240"/>
      <c r="BM43" s="240"/>
      <c r="BN43" s="240"/>
      <c r="BO43" s="253"/>
      <c r="BP43" s="253"/>
      <c r="BQ43" s="250">
        <v>37</v>
      </c>
      <c r="BR43" s="251"/>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234"/>
    </row>
    <row r="44" spans="1:131" s="235" customFormat="1" ht="26.25" customHeight="1" x14ac:dyDescent="0.2">
      <c r="A44" s="249">
        <v>17</v>
      </c>
      <c r="B44" s="1038"/>
      <c r="C44" s="1039"/>
      <c r="D44" s="1039"/>
      <c r="E44" s="1039"/>
      <c r="F44" s="1039"/>
      <c r="G44" s="1039"/>
      <c r="H44" s="1039"/>
      <c r="I44" s="1039"/>
      <c r="J44" s="1039"/>
      <c r="K44" s="1039"/>
      <c r="L44" s="1039"/>
      <c r="M44" s="1039"/>
      <c r="N44" s="1039"/>
      <c r="O44" s="1039"/>
      <c r="P44" s="1040"/>
      <c r="Q44" s="1045"/>
      <c r="R44" s="1042"/>
      <c r="S44" s="1042"/>
      <c r="T44" s="1042"/>
      <c r="U44" s="1042"/>
      <c r="V44" s="1042"/>
      <c r="W44" s="1042"/>
      <c r="X44" s="1042"/>
      <c r="Y44" s="1042"/>
      <c r="Z44" s="1042"/>
      <c r="AA44" s="1042"/>
      <c r="AB44" s="1042"/>
      <c r="AC44" s="1042"/>
      <c r="AD44" s="1042"/>
      <c r="AE44" s="1046"/>
      <c r="AF44" s="1041"/>
      <c r="AG44" s="1042"/>
      <c r="AH44" s="1042"/>
      <c r="AI44" s="1042"/>
      <c r="AJ44" s="1043"/>
      <c r="AK44" s="975"/>
      <c r="AL44" s="966"/>
      <c r="AM44" s="966"/>
      <c r="AN44" s="966"/>
      <c r="AO44" s="966"/>
      <c r="AP44" s="966"/>
      <c r="AQ44" s="966"/>
      <c r="AR44" s="966"/>
      <c r="AS44" s="966"/>
      <c r="AT44" s="966"/>
      <c r="AU44" s="966"/>
      <c r="AV44" s="966"/>
      <c r="AW44" s="966"/>
      <c r="AX44" s="966"/>
      <c r="AY44" s="966"/>
      <c r="AZ44" s="1044"/>
      <c r="BA44" s="1044"/>
      <c r="BB44" s="1044"/>
      <c r="BC44" s="1044"/>
      <c r="BD44" s="1044"/>
      <c r="BE44" s="1036"/>
      <c r="BF44" s="1036"/>
      <c r="BG44" s="1036"/>
      <c r="BH44" s="1036"/>
      <c r="BI44" s="1037"/>
      <c r="BJ44" s="240"/>
      <c r="BK44" s="240"/>
      <c r="BL44" s="240"/>
      <c r="BM44" s="240"/>
      <c r="BN44" s="240"/>
      <c r="BO44" s="253"/>
      <c r="BP44" s="253"/>
      <c r="BQ44" s="250">
        <v>38</v>
      </c>
      <c r="BR44" s="251"/>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234"/>
    </row>
    <row r="45" spans="1:131" s="235" customFormat="1" ht="26.25" customHeight="1" x14ac:dyDescent="0.2">
      <c r="A45" s="249">
        <v>18</v>
      </c>
      <c r="B45" s="1038"/>
      <c r="C45" s="1039"/>
      <c r="D45" s="1039"/>
      <c r="E45" s="1039"/>
      <c r="F45" s="1039"/>
      <c r="G45" s="1039"/>
      <c r="H45" s="1039"/>
      <c r="I45" s="1039"/>
      <c r="J45" s="1039"/>
      <c r="K45" s="1039"/>
      <c r="L45" s="1039"/>
      <c r="M45" s="1039"/>
      <c r="N45" s="1039"/>
      <c r="O45" s="1039"/>
      <c r="P45" s="1040"/>
      <c r="Q45" s="1045"/>
      <c r="R45" s="1042"/>
      <c r="S45" s="1042"/>
      <c r="T45" s="1042"/>
      <c r="U45" s="1042"/>
      <c r="V45" s="1042"/>
      <c r="W45" s="1042"/>
      <c r="X45" s="1042"/>
      <c r="Y45" s="1042"/>
      <c r="Z45" s="1042"/>
      <c r="AA45" s="1042"/>
      <c r="AB45" s="1042"/>
      <c r="AC45" s="1042"/>
      <c r="AD45" s="1042"/>
      <c r="AE45" s="1046"/>
      <c r="AF45" s="1041"/>
      <c r="AG45" s="1042"/>
      <c r="AH45" s="1042"/>
      <c r="AI45" s="1042"/>
      <c r="AJ45" s="1043"/>
      <c r="AK45" s="975"/>
      <c r="AL45" s="966"/>
      <c r="AM45" s="966"/>
      <c r="AN45" s="966"/>
      <c r="AO45" s="966"/>
      <c r="AP45" s="966"/>
      <c r="AQ45" s="966"/>
      <c r="AR45" s="966"/>
      <c r="AS45" s="966"/>
      <c r="AT45" s="966"/>
      <c r="AU45" s="966"/>
      <c r="AV45" s="966"/>
      <c r="AW45" s="966"/>
      <c r="AX45" s="966"/>
      <c r="AY45" s="966"/>
      <c r="AZ45" s="1044"/>
      <c r="BA45" s="1044"/>
      <c r="BB45" s="1044"/>
      <c r="BC45" s="1044"/>
      <c r="BD45" s="1044"/>
      <c r="BE45" s="1036"/>
      <c r="BF45" s="1036"/>
      <c r="BG45" s="1036"/>
      <c r="BH45" s="1036"/>
      <c r="BI45" s="1037"/>
      <c r="BJ45" s="240"/>
      <c r="BK45" s="240"/>
      <c r="BL45" s="240"/>
      <c r="BM45" s="240"/>
      <c r="BN45" s="240"/>
      <c r="BO45" s="253"/>
      <c r="BP45" s="253"/>
      <c r="BQ45" s="250">
        <v>39</v>
      </c>
      <c r="BR45" s="251"/>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234"/>
    </row>
    <row r="46" spans="1:131" s="235" customFormat="1" ht="26.25" customHeight="1" x14ac:dyDescent="0.2">
      <c r="A46" s="249">
        <v>19</v>
      </c>
      <c r="B46" s="1038"/>
      <c r="C46" s="1039"/>
      <c r="D46" s="1039"/>
      <c r="E46" s="1039"/>
      <c r="F46" s="1039"/>
      <c r="G46" s="1039"/>
      <c r="H46" s="1039"/>
      <c r="I46" s="1039"/>
      <c r="J46" s="1039"/>
      <c r="K46" s="1039"/>
      <c r="L46" s="1039"/>
      <c r="M46" s="1039"/>
      <c r="N46" s="1039"/>
      <c r="O46" s="1039"/>
      <c r="P46" s="1040"/>
      <c r="Q46" s="1045"/>
      <c r="R46" s="1042"/>
      <c r="S46" s="1042"/>
      <c r="T46" s="1042"/>
      <c r="U46" s="1042"/>
      <c r="V46" s="1042"/>
      <c r="W46" s="1042"/>
      <c r="X46" s="1042"/>
      <c r="Y46" s="1042"/>
      <c r="Z46" s="1042"/>
      <c r="AA46" s="1042"/>
      <c r="AB46" s="1042"/>
      <c r="AC46" s="1042"/>
      <c r="AD46" s="1042"/>
      <c r="AE46" s="1046"/>
      <c r="AF46" s="1041"/>
      <c r="AG46" s="1042"/>
      <c r="AH46" s="1042"/>
      <c r="AI46" s="1042"/>
      <c r="AJ46" s="1043"/>
      <c r="AK46" s="975"/>
      <c r="AL46" s="966"/>
      <c r="AM46" s="966"/>
      <c r="AN46" s="966"/>
      <c r="AO46" s="966"/>
      <c r="AP46" s="966"/>
      <c r="AQ46" s="966"/>
      <c r="AR46" s="966"/>
      <c r="AS46" s="966"/>
      <c r="AT46" s="966"/>
      <c r="AU46" s="966"/>
      <c r="AV46" s="966"/>
      <c r="AW46" s="966"/>
      <c r="AX46" s="966"/>
      <c r="AY46" s="966"/>
      <c r="AZ46" s="1044"/>
      <c r="BA46" s="1044"/>
      <c r="BB46" s="1044"/>
      <c r="BC46" s="1044"/>
      <c r="BD46" s="1044"/>
      <c r="BE46" s="1036"/>
      <c r="BF46" s="1036"/>
      <c r="BG46" s="1036"/>
      <c r="BH46" s="1036"/>
      <c r="BI46" s="1037"/>
      <c r="BJ46" s="240"/>
      <c r="BK46" s="240"/>
      <c r="BL46" s="240"/>
      <c r="BM46" s="240"/>
      <c r="BN46" s="240"/>
      <c r="BO46" s="253"/>
      <c r="BP46" s="253"/>
      <c r="BQ46" s="250">
        <v>40</v>
      </c>
      <c r="BR46" s="251"/>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234"/>
    </row>
    <row r="47" spans="1:131" s="235" customFormat="1" ht="26.25" customHeight="1" x14ac:dyDescent="0.2">
      <c r="A47" s="249">
        <v>20</v>
      </c>
      <c r="B47" s="1038"/>
      <c r="C47" s="1039"/>
      <c r="D47" s="1039"/>
      <c r="E47" s="1039"/>
      <c r="F47" s="1039"/>
      <c r="G47" s="1039"/>
      <c r="H47" s="1039"/>
      <c r="I47" s="1039"/>
      <c r="J47" s="1039"/>
      <c r="K47" s="1039"/>
      <c r="L47" s="1039"/>
      <c r="M47" s="1039"/>
      <c r="N47" s="1039"/>
      <c r="O47" s="1039"/>
      <c r="P47" s="1040"/>
      <c r="Q47" s="1045"/>
      <c r="R47" s="1042"/>
      <c r="S47" s="1042"/>
      <c r="T47" s="1042"/>
      <c r="U47" s="1042"/>
      <c r="V47" s="1042"/>
      <c r="W47" s="1042"/>
      <c r="X47" s="1042"/>
      <c r="Y47" s="1042"/>
      <c r="Z47" s="1042"/>
      <c r="AA47" s="1042"/>
      <c r="AB47" s="1042"/>
      <c r="AC47" s="1042"/>
      <c r="AD47" s="1042"/>
      <c r="AE47" s="1046"/>
      <c r="AF47" s="1041"/>
      <c r="AG47" s="1042"/>
      <c r="AH47" s="1042"/>
      <c r="AI47" s="1042"/>
      <c r="AJ47" s="1043"/>
      <c r="AK47" s="975"/>
      <c r="AL47" s="966"/>
      <c r="AM47" s="966"/>
      <c r="AN47" s="966"/>
      <c r="AO47" s="966"/>
      <c r="AP47" s="966"/>
      <c r="AQ47" s="966"/>
      <c r="AR47" s="966"/>
      <c r="AS47" s="966"/>
      <c r="AT47" s="966"/>
      <c r="AU47" s="966"/>
      <c r="AV47" s="966"/>
      <c r="AW47" s="966"/>
      <c r="AX47" s="966"/>
      <c r="AY47" s="966"/>
      <c r="AZ47" s="1044"/>
      <c r="BA47" s="1044"/>
      <c r="BB47" s="1044"/>
      <c r="BC47" s="1044"/>
      <c r="BD47" s="1044"/>
      <c r="BE47" s="1036"/>
      <c r="BF47" s="1036"/>
      <c r="BG47" s="1036"/>
      <c r="BH47" s="1036"/>
      <c r="BI47" s="1037"/>
      <c r="BJ47" s="240"/>
      <c r="BK47" s="240"/>
      <c r="BL47" s="240"/>
      <c r="BM47" s="240"/>
      <c r="BN47" s="240"/>
      <c r="BO47" s="253"/>
      <c r="BP47" s="253"/>
      <c r="BQ47" s="250">
        <v>41</v>
      </c>
      <c r="BR47" s="251"/>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234"/>
    </row>
    <row r="48" spans="1:131" s="235" customFormat="1" ht="26.25" customHeight="1" x14ac:dyDescent="0.2">
      <c r="A48" s="249">
        <v>21</v>
      </c>
      <c r="B48" s="1038"/>
      <c r="C48" s="1039"/>
      <c r="D48" s="1039"/>
      <c r="E48" s="1039"/>
      <c r="F48" s="1039"/>
      <c r="G48" s="1039"/>
      <c r="H48" s="1039"/>
      <c r="I48" s="1039"/>
      <c r="J48" s="1039"/>
      <c r="K48" s="1039"/>
      <c r="L48" s="1039"/>
      <c r="M48" s="1039"/>
      <c r="N48" s="1039"/>
      <c r="O48" s="1039"/>
      <c r="P48" s="1040"/>
      <c r="Q48" s="1045"/>
      <c r="R48" s="1042"/>
      <c r="S48" s="1042"/>
      <c r="T48" s="1042"/>
      <c r="U48" s="1042"/>
      <c r="V48" s="1042"/>
      <c r="W48" s="1042"/>
      <c r="X48" s="1042"/>
      <c r="Y48" s="1042"/>
      <c r="Z48" s="1042"/>
      <c r="AA48" s="1042"/>
      <c r="AB48" s="1042"/>
      <c r="AC48" s="1042"/>
      <c r="AD48" s="1042"/>
      <c r="AE48" s="1046"/>
      <c r="AF48" s="1041"/>
      <c r="AG48" s="1042"/>
      <c r="AH48" s="1042"/>
      <c r="AI48" s="1042"/>
      <c r="AJ48" s="1043"/>
      <c r="AK48" s="975"/>
      <c r="AL48" s="966"/>
      <c r="AM48" s="966"/>
      <c r="AN48" s="966"/>
      <c r="AO48" s="966"/>
      <c r="AP48" s="966"/>
      <c r="AQ48" s="966"/>
      <c r="AR48" s="966"/>
      <c r="AS48" s="966"/>
      <c r="AT48" s="966"/>
      <c r="AU48" s="966"/>
      <c r="AV48" s="966"/>
      <c r="AW48" s="966"/>
      <c r="AX48" s="966"/>
      <c r="AY48" s="966"/>
      <c r="AZ48" s="1044"/>
      <c r="BA48" s="1044"/>
      <c r="BB48" s="1044"/>
      <c r="BC48" s="1044"/>
      <c r="BD48" s="1044"/>
      <c r="BE48" s="1036"/>
      <c r="BF48" s="1036"/>
      <c r="BG48" s="1036"/>
      <c r="BH48" s="1036"/>
      <c r="BI48" s="1037"/>
      <c r="BJ48" s="240"/>
      <c r="BK48" s="240"/>
      <c r="BL48" s="240"/>
      <c r="BM48" s="240"/>
      <c r="BN48" s="240"/>
      <c r="BO48" s="253"/>
      <c r="BP48" s="253"/>
      <c r="BQ48" s="250">
        <v>42</v>
      </c>
      <c r="BR48" s="251"/>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234"/>
    </row>
    <row r="49" spans="1:131" s="235" customFormat="1" ht="26.25" customHeight="1" x14ac:dyDescent="0.2">
      <c r="A49" s="249">
        <v>22</v>
      </c>
      <c r="B49" s="1038"/>
      <c r="C49" s="1039"/>
      <c r="D49" s="1039"/>
      <c r="E49" s="1039"/>
      <c r="F49" s="1039"/>
      <c r="G49" s="1039"/>
      <c r="H49" s="1039"/>
      <c r="I49" s="1039"/>
      <c r="J49" s="1039"/>
      <c r="K49" s="1039"/>
      <c r="L49" s="1039"/>
      <c r="M49" s="1039"/>
      <c r="N49" s="1039"/>
      <c r="O49" s="1039"/>
      <c r="P49" s="1040"/>
      <c r="Q49" s="1045"/>
      <c r="R49" s="1042"/>
      <c r="S49" s="1042"/>
      <c r="T49" s="1042"/>
      <c r="U49" s="1042"/>
      <c r="V49" s="1042"/>
      <c r="W49" s="1042"/>
      <c r="X49" s="1042"/>
      <c r="Y49" s="1042"/>
      <c r="Z49" s="1042"/>
      <c r="AA49" s="1042"/>
      <c r="AB49" s="1042"/>
      <c r="AC49" s="1042"/>
      <c r="AD49" s="1042"/>
      <c r="AE49" s="1046"/>
      <c r="AF49" s="1041"/>
      <c r="AG49" s="1042"/>
      <c r="AH49" s="1042"/>
      <c r="AI49" s="1042"/>
      <c r="AJ49" s="1043"/>
      <c r="AK49" s="975"/>
      <c r="AL49" s="966"/>
      <c r="AM49" s="966"/>
      <c r="AN49" s="966"/>
      <c r="AO49" s="966"/>
      <c r="AP49" s="966"/>
      <c r="AQ49" s="966"/>
      <c r="AR49" s="966"/>
      <c r="AS49" s="966"/>
      <c r="AT49" s="966"/>
      <c r="AU49" s="966"/>
      <c r="AV49" s="966"/>
      <c r="AW49" s="966"/>
      <c r="AX49" s="966"/>
      <c r="AY49" s="966"/>
      <c r="AZ49" s="1044"/>
      <c r="BA49" s="1044"/>
      <c r="BB49" s="1044"/>
      <c r="BC49" s="1044"/>
      <c r="BD49" s="1044"/>
      <c r="BE49" s="1036"/>
      <c r="BF49" s="1036"/>
      <c r="BG49" s="1036"/>
      <c r="BH49" s="1036"/>
      <c r="BI49" s="1037"/>
      <c r="BJ49" s="240"/>
      <c r="BK49" s="240"/>
      <c r="BL49" s="240"/>
      <c r="BM49" s="240"/>
      <c r="BN49" s="240"/>
      <c r="BO49" s="253"/>
      <c r="BP49" s="253"/>
      <c r="BQ49" s="250">
        <v>43</v>
      </c>
      <c r="BR49" s="251"/>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234"/>
    </row>
    <row r="50" spans="1:131" s="235" customFormat="1" ht="26.25" customHeight="1" x14ac:dyDescent="0.2">
      <c r="A50" s="249">
        <v>23</v>
      </c>
      <c r="B50" s="1038"/>
      <c r="C50" s="1039"/>
      <c r="D50" s="1039"/>
      <c r="E50" s="1039"/>
      <c r="F50" s="1039"/>
      <c r="G50" s="1039"/>
      <c r="H50" s="1039"/>
      <c r="I50" s="1039"/>
      <c r="J50" s="1039"/>
      <c r="K50" s="1039"/>
      <c r="L50" s="1039"/>
      <c r="M50" s="1039"/>
      <c r="N50" s="1039"/>
      <c r="O50" s="1039"/>
      <c r="P50" s="1040"/>
      <c r="Q50" s="1034"/>
      <c r="R50" s="1015"/>
      <c r="S50" s="1015"/>
      <c r="T50" s="1015"/>
      <c r="U50" s="1015"/>
      <c r="V50" s="1015"/>
      <c r="W50" s="1015"/>
      <c r="X50" s="1015"/>
      <c r="Y50" s="1015"/>
      <c r="Z50" s="1015"/>
      <c r="AA50" s="1015"/>
      <c r="AB50" s="1015"/>
      <c r="AC50" s="1015"/>
      <c r="AD50" s="1015"/>
      <c r="AE50" s="1035"/>
      <c r="AF50" s="1041"/>
      <c r="AG50" s="1042"/>
      <c r="AH50" s="1042"/>
      <c r="AI50" s="1042"/>
      <c r="AJ50" s="1043"/>
      <c r="AK50" s="1017"/>
      <c r="AL50" s="1015"/>
      <c r="AM50" s="1015"/>
      <c r="AN50" s="1015"/>
      <c r="AO50" s="1015"/>
      <c r="AP50" s="1015"/>
      <c r="AQ50" s="1015"/>
      <c r="AR50" s="1015"/>
      <c r="AS50" s="1015"/>
      <c r="AT50" s="1015"/>
      <c r="AU50" s="1015"/>
      <c r="AV50" s="1015"/>
      <c r="AW50" s="1015"/>
      <c r="AX50" s="1015"/>
      <c r="AY50" s="1015"/>
      <c r="AZ50" s="1018"/>
      <c r="BA50" s="1018"/>
      <c r="BB50" s="1018"/>
      <c r="BC50" s="1018"/>
      <c r="BD50" s="1018"/>
      <c r="BE50" s="1036"/>
      <c r="BF50" s="1036"/>
      <c r="BG50" s="1036"/>
      <c r="BH50" s="1036"/>
      <c r="BI50" s="1037"/>
      <c r="BJ50" s="240"/>
      <c r="BK50" s="240"/>
      <c r="BL50" s="240"/>
      <c r="BM50" s="240"/>
      <c r="BN50" s="240"/>
      <c r="BO50" s="253"/>
      <c r="BP50" s="253"/>
      <c r="BQ50" s="250">
        <v>44</v>
      </c>
      <c r="BR50" s="251"/>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234"/>
    </row>
    <row r="51" spans="1:131" s="235" customFormat="1" ht="26.25" customHeight="1" x14ac:dyDescent="0.2">
      <c r="A51" s="249">
        <v>24</v>
      </c>
      <c r="B51" s="1038"/>
      <c r="C51" s="1039"/>
      <c r="D51" s="1039"/>
      <c r="E51" s="1039"/>
      <c r="F51" s="1039"/>
      <c r="G51" s="1039"/>
      <c r="H51" s="1039"/>
      <c r="I51" s="1039"/>
      <c r="J51" s="1039"/>
      <c r="K51" s="1039"/>
      <c r="L51" s="1039"/>
      <c r="M51" s="1039"/>
      <c r="N51" s="1039"/>
      <c r="O51" s="1039"/>
      <c r="P51" s="1040"/>
      <c r="Q51" s="1034"/>
      <c r="R51" s="1015"/>
      <c r="S51" s="1015"/>
      <c r="T51" s="1015"/>
      <c r="U51" s="1015"/>
      <c r="V51" s="1015"/>
      <c r="W51" s="1015"/>
      <c r="X51" s="1015"/>
      <c r="Y51" s="1015"/>
      <c r="Z51" s="1015"/>
      <c r="AA51" s="1015"/>
      <c r="AB51" s="1015"/>
      <c r="AC51" s="1015"/>
      <c r="AD51" s="1015"/>
      <c r="AE51" s="1035"/>
      <c r="AF51" s="1041"/>
      <c r="AG51" s="1042"/>
      <c r="AH51" s="1042"/>
      <c r="AI51" s="1042"/>
      <c r="AJ51" s="1043"/>
      <c r="AK51" s="1017"/>
      <c r="AL51" s="1015"/>
      <c r="AM51" s="1015"/>
      <c r="AN51" s="1015"/>
      <c r="AO51" s="1015"/>
      <c r="AP51" s="1015"/>
      <c r="AQ51" s="1015"/>
      <c r="AR51" s="1015"/>
      <c r="AS51" s="1015"/>
      <c r="AT51" s="1015"/>
      <c r="AU51" s="1015"/>
      <c r="AV51" s="1015"/>
      <c r="AW51" s="1015"/>
      <c r="AX51" s="1015"/>
      <c r="AY51" s="1015"/>
      <c r="AZ51" s="1018"/>
      <c r="BA51" s="1018"/>
      <c r="BB51" s="1018"/>
      <c r="BC51" s="1018"/>
      <c r="BD51" s="1018"/>
      <c r="BE51" s="1036"/>
      <c r="BF51" s="1036"/>
      <c r="BG51" s="1036"/>
      <c r="BH51" s="1036"/>
      <c r="BI51" s="1037"/>
      <c r="BJ51" s="240"/>
      <c r="BK51" s="240"/>
      <c r="BL51" s="240"/>
      <c r="BM51" s="240"/>
      <c r="BN51" s="240"/>
      <c r="BO51" s="253"/>
      <c r="BP51" s="253"/>
      <c r="BQ51" s="250">
        <v>45</v>
      </c>
      <c r="BR51" s="251"/>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234"/>
    </row>
    <row r="52" spans="1:131" s="235" customFormat="1" ht="26.25" customHeight="1" x14ac:dyDescent="0.2">
      <c r="A52" s="249">
        <v>25</v>
      </c>
      <c r="B52" s="1038"/>
      <c r="C52" s="1039"/>
      <c r="D52" s="1039"/>
      <c r="E52" s="1039"/>
      <c r="F52" s="1039"/>
      <c r="G52" s="1039"/>
      <c r="H52" s="1039"/>
      <c r="I52" s="1039"/>
      <c r="J52" s="1039"/>
      <c r="K52" s="1039"/>
      <c r="L52" s="1039"/>
      <c r="M52" s="1039"/>
      <c r="N52" s="1039"/>
      <c r="O52" s="1039"/>
      <c r="P52" s="1040"/>
      <c r="Q52" s="1034"/>
      <c r="R52" s="1015"/>
      <c r="S52" s="1015"/>
      <c r="T52" s="1015"/>
      <c r="U52" s="1015"/>
      <c r="V52" s="1015"/>
      <c r="W52" s="1015"/>
      <c r="X52" s="1015"/>
      <c r="Y52" s="1015"/>
      <c r="Z52" s="1015"/>
      <c r="AA52" s="1015"/>
      <c r="AB52" s="1015"/>
      <c r="AC52" s="1015"/>
      <c r="AD52" s="1015"/>
      <c r="AE52" s="1035"/>
      <c r="AF52" s="1041"/>
      <c r="AG52" s="1042"/>
      <c r="AH52" s="1042"/>
      <c r="AI52" s="1042"/>
      <c r="AJ52" s="1043"/>
      <c r="AK52" s="1017"/>
      <c r="AL52" s="1015"/>
      <c r="AM52" s="1015"/>
      <c r="AN52" s="1015"/>
      <c r="AO52" s="1015"/>
      <c r="AP52" s="1015"/>
      <c r="AQ52" s="1015"/>
      <c r="AR52" s="1015"/>
      <c r="AS52" s="1015"/>
      <c r="AT52" s="1015"/>
      <c r="AU52" s="1015"/>
      <c r="AV52" s="1015"/>
      <c r="AW52" s="1015"/>
      <c r="AX52" s="1015"/>
      <c r="AY52" s="1015"/>
      <c r="AZ52" s="1018"/>
      <c r="BA52" s="1018"/>
      <c r="BB52" s="1018"/>
      <c r="BC52" s="1018"/>
      <c r="BD52" s="1018"/>
      <c r="BE52" s="1036"/>
      <c r="BF52" s="1036"/>
      <c r="BG52" s="1036"/>
      <c r="BH52" s="1036"/>
      <c r="BI52" s="1037"/>
      <c r="BJ52" s="240"/>
      <c r="BK52" s="240"/>
      <c r="BL52" s="240"/>
      <c r="BM52" s="240"/>
      <c r="BN52" s="240"/>
      <c r="BO52" s="253"/>
      <c r="BP52" s="253"/>
      <c r="BQ52" s="250">
        <v>46</v>
      </c>
      <c r="BR52" s="251"/>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234"/>
    </row>
    <row r="53" spans="1:131" s="235" customFormat="1" ht="26.25" customHeight="1" x14ac:dyDescent="0.2">
      <c r="A53" s="249">
        <v>26</v>
      </c>
      <c r="B53" s="1038"/>
      <c r="C53" s="1039"/>
      <c r="D53" s="1039"/>
      <c r="E53" s="1039"/>
      <c r="F53" s="1039"/>
      <c r="G53" s="1039"/>
      <c r="H53" s="1039"/>
      <c r="I53" s="1039"/>
      <c r="J53" s="1039"/>
      <c r="K53" s="1039"/>
      <c r="L53" s="1039"/>
      <c r="M53" s="1039"/>
      <c r="N53" s="1039"/>
      <c r="O53" s="1039"/>
      <c r="P53" s="1040"/>
      <c r="Q53" s="1034"/>
      <c r="R53" s="1015"/>
      <c r="S53" s="1015"/>
      <c r="T53" s="1015"/>
      <c r="U53" s="1015"/>
      <c r="V53" s="1015"/>
      <c r="W53" s="1015"/>
      <c r="X53" s="1015"/>
      <c r="Y53" s="1015"/>
      <c r="Z53" s="1015"/>
      <c r="AA53" s="1015"/>
      <c r="AB53" s="1015"/>
      <c r="AC53" s="1015"/>
      <c r="AD53" s="1015"/>
      <c r="AE53" s="1035"/>
      <c r="AF53" s="1041"/>
      <c r="AG53" s="1042"/>
      <c r="AH53" s="1042"/>
      <c r="AI53" s="1042"/>
      <c r="AJ53" s="1043"/>
      <c r="AK53" s="1017"/>
      <c r="AL53" s="1015"/>
      <c r="AM53" s="1015"/>
      <c r="AN53" s="1015"/>
      <c r="AO53" s="1015"/>
      <c r="AP53" s="1015"/>
      <c r="AQ53" s="1015"/>
      <c r="AR53" s="1015"/>
      <c r="AS53" s="1015"/>
      <c r="AT53" s="1015"/>
      <c r="AU53" s="1015"/>
      <c r="AV53" s="1015"/>
      <c r="AW53" s="1015"/>
      <c r="AX53" s="1015"/>
      <c r="AY53" s="1015"/>
      <c r="AZ53" s="1018"/>
      <c r="BA53" s="1018"/>
      <c r="BB53" s="1018"/>
      <c r="BC53" s="1018"/>
      <c r="BD53" s="1018"/>
      <c r="BE53" s="1036"/>
      <c r="BF53" s="1036"/>
      <c r="BG53" s="1036"/>
      <c r="BH53" s="1036"/>
      <c r="BI53" s="1037"/>
      <c r="BJ53" s="240"/>
      <c r="BK53" s="240"/>
      <c r="BL53" s="240"/>
      <c r="BM53" s="240"/>
      <c r="BN53" s="240"/>
      <c r="BO53" s="253"/>
      <c r="BP53" s="253"/>
      <c r="BQ53" s="250">
        <v>47</v>
      </c>
      <c r="BR53" s="251"/>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234"/>
    </row>
    <row r="54" spans="1:131" s="235" customFormat="1" ht="26.25" customHeight="1" x14ac:dyDescent="0.2">
      <c r="A54" s="249">
        <v>27</v>
      </c>
      <c r="B54" s="1038"/>
      <c r="C54" s="1039"/>
      <c r="D54" s="1039"/>
      <c r="E54" s="1039"/>
      <c r="F54" s="1039"/>
      <c r="G54" s="1039"/>
      <c r="H54" s="1039"/>
      <c r="I54" s="1039"/>
      <c r="J54" s="1039"/>
      <c r="K54" s="1039"/>
      <c r="L54" s="1039"/>
      <c r="M54" s="1039"/>
      <c r="N54" s="1039"/>
      <c r="O54" s="1039"/>
      <c r="P54" s="1040"/>
      <c r="Q54" s="1034"/>
      <c r="R54" s="1015"/>
      <c r="S54" s="1015"/>
      <c r="T54" s="1015"/>
      <c r="U54" s="1015"/>
      <c r="V54" s="1015"/>
      <c r="W54" s="1015"/>
      <c r="X54" s="1015"/>
      <c r="Y54" s="1015"/>
      <c r="Z54" s="1015"/>
      <c r="AA54" s="1015"/>
      <c r="AB54" s="1015"/>
      <c r="AC54" s="1015"/>
      <c r="AD54" s="1015"/>
      <c r="AE54" s="1035"/>
      <c r="AF54" s="1041"/>
      <c r="AG54" s="1042"/>
      <c r="AH54" s="1042"/>
      <c r="AI54" s="1042"/>
      <c r="AJ54" s="1043"/>
      <c r="AK54" s="1017"/>
      <c r="AL54" s="1015"/>
      <c r="AM54" s="1015"/>
      <c r="AN54" s="1015"/>
      <c r="AO54" s="1015"/>
      <c r="AP54" s="1015"/>
      <c r="AQ54" s="1015"/>
      <c r="AR54" s="1015"/>
      <c r="AS54" s="1015"/>
      <c r="AT54" s="1015"/>
      <c r="AU54" s="1015"/>
      <c r="AV54" s="1015"/>
      <c r="AW54" s="1015"/>
      <c r="AX54" s="1015"/>
      <c r="AY54" s="1015"/>
      <c r="AZ54" s="1018"/>
      <c r="BA54" s="1018"/>
      <c r="BB54" s="1018"/>
      <c r="BC54" s="1018"/>
      <c r="BD54" s="1018"/>
      <c r="BE54" s="1036"/>
      <c r="BF54" s="1036"/>
      <c r="BG54" s="1036"/>
      <c r="BH54" s="1036"/>
      <c r="BI54" s="1037"/>
      <c r="BJ54" s="240"/>
      <c r="BK54" s="240"/>
      <c r="BL54" s="240"/>
      <c r="BM54" s="240"/>
      <c r="BN54" s="240"/>
      <c r="BO54" s="253"/>
      <c r="BP54" s="253"/>
      <c r="BQ54" s="250">
        <v>48</v>
      </c>
      <c r="BR54" s="251"/>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234"/>
    </row>
    <row r="55" spans="1:131" s="235" customFormat="1" ht="26.25" customHeight="1" x14ac:dyDescent="0.2">
      <c r="A55" s="249">
        <v>28</v>
      </c>
      <c r="B55" s="1038"/>
      <c r="C55" s="1039"/>
      <c r="D55" s="1039"/>
      <c r="E55" s="1039"/>
      <c r="F55" s="1039"/>
      <c r="G55" s="1039"/>
      <c r="H55" s="1039"/>
      <c r="I55" s="1039"/>
      <c r="J55" s="1039"/>
      <c r="K55" s="1039"/>
      <c r="L55" s="1039"/>
      <c r="M55" s="1039"/>
      <c r="N55" s="1039"/>
      <c r="O55" s="1039"/>
      <c r="P55" s="1040"/>
      <c r="Q55" s="1034"/>
      <c r="R55" s="1015"/>
      <c r="S55" s="1015"/>
      <c r="T55" s="1015"/>
      <c r="U55" s="1015"/>
      <c r="V55" s="1015"/>
      <c r="W55" s="1015"/>
      <c r="X55" s="1015"/>
      <c r="Y55" s="1015"/>
      <c r="Z55" s="1015"/>
      <c r="AA55" s="1015"/>
      <c r="AB55" s="1015"/>
      <c r="AC55" s="1015"/>
      <c r="AD55" s="1015"/>
      <c r="AE55" s="1035"/>
      <c r="AF55" s="1041"/>
      <c r="AG55" s="1042"/>
      <c r="AH55" s="1042"/>
      <c r="AI55" s="1042"/>
      <c r="AJ55" s="1043"/>
      <c r="AK55" s="1017"/>
      <c r="AL55" s="1015"/>
      <c r="AM55" s="1015"/>
      <c r="AN55" s="1015"/>
      <c r="AO55" s="1015"/>
      <c r="AP55" s="1015"/>
      <c r="AQ55" s="1015"/>
      <c r="AR55" s="1015"/>
      <c r="AS55" s="1015"/>
      <c r="AT55" s="1015"/>
      <c r="AU55" s="1015"/>
      <c r="AV55" s="1015"/>
      <c r="AW55" s="1015"/>
      <c r="AX55" s="1015"/>
      <c r="AY55" s="1015"/>
      <c r="AZ55" s="1018"/>
      <c r="BA55" s="1018"/>
      <c r="BB55" s="1018"/>
      <c r="BC55" s="1018"/>
      <c r="BD55" s="1018"/>
      <c r="BE55" s="1036"/>
      <c r="BF55" s="1036"/>
      <c r="BG55" s="1036"/>
      <c r="BH55" s="1036"/>
      <c r="BI55" s="1037"/>
      <c r="BJ55" s="240"/>
      <c r="BK55" s="240"/>
      <c r="BL55" s="240"/>
      <c r="BM55" s="240"/>
      <c r="BN55" s="240"/>
      <c r="BO55" s="253"/>
      <c r="BP55" s="253"/>
      <c r="BQ55" s="250">
        <v>49</v>
      </c>
      <c r="BR55" s="251"/>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234"/>
    </row>
    <row r="56" spans="1:131" s="235" customFormat="1" ht="26.25" customHeight="1" x14ac:dyDescent="0.2">
      <c r="A56" s="249">
        <v>29</v>
      </c>
      <c r="B56" s="1038"/>
      <c r="C56" s="1039"/>
      <c r="D56" s="1039"/>
      <c r="E56" s="1039"/>
      <c r="F56" s="1039"/>
      <c r="G56" s="1039"/>
      <c r="H56" s="1039"/>
      <c r="I56" s="1039"/>
      <c r="J56" s="1039"/>
      <c r="K56" s="1039"/>
      <c r="L56" s="1039"/>
      <c r="M56" s="1039"/>
      <c r="N56" s="1039"/>
      <c r="O56" s="1039"/>
      <c r="P56" s="1040"/>
      <c r="Q56" s="1034"/>
      <c r="R56" s="1015"/>
      <c r="S56" s="1015"/>
      <c r="T56" s="1015"/>
      <c r="U56" s="1015"/>
      <c r="V56" s="1015"/>
      <c r="W56" s="1015"/>
      <c r="X56" s="1015"/>
      <c r="Y56" s="1015"/>
      <c r="Z56" s="1015"/>
      <c r="AA56" s="1015"/>
      <c r="AB56" s="1015"/>
      <c r="AC56" s="1015"/>
      <c r="AD56" s="1015"/>
      <c r="AE56" s="1035"/>
      <c r="AF56" s="1041"/>
      <c r="AG56" s="1042"/>
      <c r="AH56" s="1042"/>
      <c r="AI56" s="1042"/>
      <c r="AJ56" s="1043"/>
      <c r="AK56" s="1017"/>
      <c r="AL56" s="1015"/>
      <c r="AM56" s="1015"/>
      <c r="AN56" s="1015"/>
      <c r="AO56" s="1015"/>
      <c r="AP56" s="1015"/>
      <c r="AQ56" s="1015"/>
      <c r="AR56" s="1015"/>
      <c r="AS56" s="1015"/>
      <c r="AT56" s="1015"/>
      <c r="AU56" s="1015"/>
      <c r="AV56" s="1015"/>
      <c r="AW56" s="1015"/>
      <c r="AX56" s="1015"/>
      <c r="AY56" s="1015"/>
      <c r="AZ56" s="1018"/>
      <c r="BA56" s="1018"/>
      <c r="BB56" s="1018"/>
      <c r="BC56" s="1018"/>
      <c r="BD56" s="1018"/>
      <c r="BE56" s="1036"/>
      <c r="BF56" s="1036"/>
      <c r="BG56" s="1036"/>
      <c r="BH56" s="1036"/>
      <c r="BI56" s="1037"/>
      <c r="BJ56" s="240"/>
      <c r="BK56" s="240"/>
      <c r="BL56" s="240"/>
      <c r="BM56" s="240"/>
      <c r="BN56" s="240"/>
      <c r="BO56" s="253"/>
      <c r="BP56" s="253"/>
      <c r="BQ56" s="250">
        <v>50</v>
      </c>
      <c r="BR56" s="251"/>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234"/>
    </row>
    <row r="57" spans="1:131" s="235" customFormat="1" ht="26.25" customHeight="1" x14ac:dyDescent="0.2">
      <c r="A57" s="249">
        <v>30</v>
      </c>
      <c r="B57" s="1038"/>
      <c r="C57" s="1039"/>
      <c r="D57" s="1039"/>
      <c r="E57" s="1039"/>
      <c r="F57" s="1039"/>
      <c r="G57" s="1039"/>
      <c r="H57" s="1039"/>
      <c r="I57" s="1039"/>
      <c r="J57" s="1039"/>
      <c r="K57" s="1039"/>
      <c r="L57" s="1039"/>
      <c r="M57" s="1039"/>
      <c r="N57" s="1039"/>
      <c r="O57" s="1039"/>
      <c r="P57" s="1040"/>
      <c r="Q57" s="1034"/>
      <c r="R57" s="1015"/>
      <c r="S57" s="1015"/>
      <c r="T57" s="1015"/>
      <c r="U57" s="1015"/>
      <c r="V57" s="1015"/>
      <c r="W57" s="1015"/>
      <c r="X57" s="1015"/>
      <c r="Y57" s="1015"/>
      <c r="Z57" s="1015"/>
      <c r="AA57" s="1015"/>
      <c r="AB57" s="1015"/>
      <c r="AC57" s="1015"/>
      <c r="AD57" s="1015"/>
      <c r="AE57" s="1035"/>
      <c r="AF57" s="1041"/>
      <c r="AG57" s="1042"/>
      <c r="AH57" s="1042"/>
      <c r="AI57" s="1042"/>
      <c r="AJ57" s="1043"/>
      <c r="AK57" s="1017"/>
      <c r="AL57" s="1015"/>
      <c r="AM57" s="1015"/>
      <c r="AN57" s="1015"/>
      <c r="AO57" s="1015"/>
      <c r="AP57" s="1015"/>
      <c r="AQ57" s="1015"/>
      <c r="AR57" s="1015"/>
      <c r="AS57" s="1015"/>
      <c r="AT57" s="1015"/>
      <c r="AU57" s="1015"/>
      <c r="AV57" s="1015"/>
      <c r="AW57" s="1015"/>
      <c r="AX57" s="1015"/>
      <c r="AY57" s="1015"/>
      <c r="AZ57" s="1018"/>
      <c r="BA57" s="1018"/>
      <c r="BB57" s="1018"/>
      <c r="BC57" s="1018"/>
      <c r="BD57" s="1018"/>
      <c r="BE57" s="1036"/>
      <c r="BF57" s="1036"/>
      <c r="BG57" s="1036"/>
      <c r="BH57" s="1036"/>
      <c r="BI57" s="1037"/>
      <c r="BJ57" s="240"/>
      <c r="BK57" s="240"/>
      <c r="BL57" s="240"/>
      <c r="BM57" s="240"/>
      <c r="BN57" s="240"/>
      <c r="BO57" s="253"/>
      <c r="BP57" s="253"/>
      <c r="BQ57" s="250">
        <v>51</v>
      </c>
      <c r="BR57" s="251"/>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234"/>
    </row>
    <row r="58" spans="1:131" s="235" customFormat="1" ht="26.25" customHeight="1" x14ac:dyDescent="0.2">
      <c r="A58" s="249">
        <v>31</v>
      </c>
      <c r="B58" s="1038"/>
      <c r="C58" s="1039"/>
      <c r="D58" s="1039"/>
      <c r="E58" s="1039"/>
      <c r="F58" s="1039"/>
      <c r="G58" s="1039"/>
      <c r="H58" s="1039"/>
      <c r="I58" s="1039"/>
      <c r="J58" s="1039"/>
      <c r="K58" s="1039"/>
      <c r="L58" s="1039"/>
      <c r="M58" s="1039"/>
      <c r="N58" s="1039"/>
      <c r="O58" s="1039"/>
      <c r="P58" s="1040"/>
      <c r="Q58" s="1034"/>
      <c r="R58" s="1015"/>
      <c r="S58" s="1015"/>
      <c r="T58" s="1015"/>
      <c r="U58" s="1015"/>
      <c r="V58" s="1015"/>
      <c r="W58" s="1015"/>
      <c r="X58" s="1015"/>
      <c r="Y58" s="1015"/>
      <c r="Z58" s="1015"/>
      <c r="AA58" s="1015"/>
      <c r="AB58" s="1015"/>
      <c r="AC58" s="1015"/>
      <c r="AD58" s="1015"/>
      <c r="AE58" s="1035"/>
      <c r="AF58" s="1041"/>
      <c r="AG58" s="1042"/>
      <c r="AH58" s="1042"/>
      <c r="AI58" s="1042"/>
      <c r="AJ58" s="1043"/>
      <c r="AK58" s="1017"/>
      <c r="AL58" s="1015"/>
      <c r="AM58" s="1015"/>
      <c r="AN58" s="1015"/>
      <c r="AO58" s="1015"/>
      <c r="AP58" s="1015"/>
      <c r="AQ58" s="1015"/>
      <c r="AR58" s="1015"/>
      <c r="AS58" s="1015"/>
      <c r="AT58" s="1015"/>
      <c r="AU58" s="1015"/>
      <c r="AV58" s="1015"/>
      <c r="AW58" s="1015"/>
      <c r="AX58" s="1015"/>
      <c r="AY58" s="1015"/>
      <c r="AZ58" s="1018"/>
      <c r="BA58" s="1018"/>
      <c r="BB58" s="1018"/>
      <c r="BC58" s="1018"/>
      <c r="BD58" s="1018"/>
      <c r="BE58" s="1036"/>
      <c r="BF58" s="1036"/>
      <c r="BG58" s="1036"/>
      <c r="BH58" s="1036"/>
      <c r="BI58" s="1037"/>
      <c r="BJ58" s="240"/>
      <c r="BK58" s="240"/>
      <c r="BL58" s="240"/>
      <c r="BM58" s="240"/>
      <c r="BN58" s="240"/>
      <c r="BO58" s="253"/>
      <c r="BP58" s="253"/>
      <c r="BQ58" s="250">
        <v>52</v>
      </c>
      <c r="BR58" s="251"/>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234"/>
    </row>
    <row r="59" spans="1:131" s="235" customFormat="1" ht="26.25" customHeight="1" x14ac:dyDescent="0.2">
      <c r="A59" s="249">
        <v>32</v>
      </c>
      <c r="B59" s="1038"/>
      <c r="C59" s="1039"/>
      <c r="D59" s="1039"/>
      <c r="E59" s="1039"/>
      <c r="F59" s="1039"/>
      <c r="G59" s="1039"/>
      <c r="H59" s="1039"/>
      <c r="I59" s="1039"/>
      <c r="J59" s="1039"/>
      <c r="K59" s="1039"/>
      <c r="L59" s="1039"/>
      <c r="M59" s="1039"/>
      <c r="N59" s="1039"/>
      <c r="O59" s="1039"/>
      <c r="P59" s="1040"/>
      <c r="Q59" s="1034"/>
      <c r="R59" s="1015"/>
      <c r="S59" s="1015"/>
      <c r="T59" s="1015"/>
      <c r="U59" s="1015"/>
      <c r="V59" s="1015"/>
      <c r="W59" s="1015"/>
      <c r="X59" s="1015"/>
      <c r="Y59" s="1015"/>
      <c r="Z59" s="1015"/>
      <c r="AA59" s="1015"/>
      <c r="AB59" s="1015"/>
      <c r="AC59" s="1015"/>
      <c r="AD59" s="1015"/>
      <c r="AE59" s="1035"/>
      <c r="AF59" s="1041"/>
      <c r="AG59" s="1042"/>
      <c r="AH59" s="1042"/>
      <c r="AI59" s="1042"/>
      <c r="AJ59" s="1043"/>
      <c r="AK59" s="1017"/>
      <c r="AL59" s="1015"/>
      <c r="AM59" s="1015"/>
      <c r="AN59" s="1015"/>
      <c r="AO59" s="1015"/>
      <c r="AP59" s="1015"/>
      <c r="AQ59" s="1015"/>
      <c r="AR59" s="1015"/>
      <c r="AS59" s="1015"/>
      <c r="AT59" s="1015"/>
      <c r="AU59" s="1015"/>
      <c r="AV59" s="1015"/>
      <c r="AW59" s="1015"/>
      <c r="AX59" s="1015"/>
      <c r="AY59" s="1015"/>
      <c r="AZ59" s="1018"/>
      <c r="BA59" s="1018"/>
      <c r="BB59" s="1018"/>
      <c r="BC59" s="1018"/>
      <c r="BD59" s="1018"/>
      <c r="BE59" s="1036"/>
      <c r="BF59" s="1036"/>
      <c r="BG59" s="1036"/>
      <c r="BH59" s="1036"/>
      <c r="BI59" s="1037"/>
      <c r="BJ59" s="240"/>
      <c r="BK59" s="240"/>
      <c r="BL59" s="240"/>
      <c r="BM59" s="240"/>
      <c r="BN59" s="240"/>
      <c r="BO59" s="253"/>
      <c r="BP59" s="253"/>
      <c r="BQ59" s="250">
        <v>53</v>
      </c>
      <c r="BR59" s="251"/>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234"/>
    </row>
    <row r="60" spans="1:131" s="235" customFormat="1" ht="26.25" customHeight="1" x14ac:dyDescent="0.2">
      <c r="A60" s="249">
        <v>33</v>
      </c>
      <c r="B60" s="1038"/>
      <c r="C60" s="1039"/>
      <c r="D60" s="1039"/>
      <c r="E60" s="1039"/>
      <c r="F60" s="1039"/>
      <c r="G60" s="1039"/>
      <c r="H60" s="1039"/>
      <c r="I60" s="1039"/>
      <c r="J60" s="1039"/>
      <c r="K60" s="1039"/>
      <c r="L60" s="1039"/>
      <c r="M60" s="1039"/>
      <c r="N60" s="1039"/>
      <c r="O60" s="1039"/>
      <c r="P60" s="1040"/>
      <c r="Q60" s="1034"/>
      <c r="R60" s="1015"/>
      <c r="S60" s="1015"/>
      <c r="T60" s="1015"/>
      <c r="U60" s="1015"/>
      <c r="V60" s="1015"/>
      <c r="W60" s="1015"/>
      <c r="X60" s="1015"/>
      <c r="Y60" s="1015"/>
      <c r="Z60" s="1015"/>
      <c r="AA60" s="1015"/>
      <c r="AB60" s="1015"/>
      <c r="AC60" s="1015"/>
      <c r="AD60" s="1015"/>
      <c r="AE60" s="1035"/>
      <c r="AF60" s="1041"/>
      <c r="AG60" s="1042"/>
      <c r="AH60" s="1042"/>
      <c r="AI60" s="1042"/>
      <c r="AJ60" s="1043"/>
      <c r="AK60" s="1017"/>
      <c r="AL60" s="1015"/>
      <c r="AM60" s="1015"/>
      <c r="AN60" s="1015"/>
      <c r="AO60" s="1015"/>
      <c r="AP60" s="1015"/>
      <c r="AQ60" s="1015"/>
      <c r="AR60" s="1015"/>
      <c r="AS60" s="1015"/>
      <c r="AT60" s="1015"/>
      <c r="AU60" s="1015"/>
      <c r="AV60" s="1015"/>
      <c r="AW60" s="1015"/>
      <c r="AX60" s="1015"/>
      <c r="AY60" s="1015"/>
      <c r="AZ60" s="1018"/>
      <c r="BA60" s="1018"/>
      <c r="BB60" s="1018"/>
      <c r="BC60" s="1018"/>
      <c r="BD60" s="1018"/>
      <c r="BE60" s="1036"/>
      <c r="BF60" s="1036"/>
      <c r="BG60" s="1036"/>
      <c r="BH60" s="1036"/>
      <c r="BI60" s="1037"/>
      <c r="BJ60" s="240"/>
      <c r="BK60" s="240"/>
      <c r="BL60" s="240"/>
      <c r="BM60" s="240"/>
      <c r="BN60" s="240"/>
      <c r="BO60" s="253"/>
      <c r="BP60" s="253"/>
      <c r="BQ60" s="250">
        <v>54</v>
      </c>
      <c r="BR60" s="251"/>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234"/>
    </row>
    <row r="61" spans="1:131" s="235" customFormat="1" ht="26.25" customHeight="1" thickBot="1" x14ac:dyDescent="0.25">
      <c r="A61" s="249">
        <v>34</v>
      </c>
      <c r="B61" s="1038"/>
      <c r="C61" s="1039"/>
      <c r="D61" s="1039"/>
      <c r="E61" s="1039"/>
      <c r="F61" s="1039"/>
      <c r="G61" s="1039"/>
      <c r="H61" s="1039"/>
      <c r="I61" s="1039"/>
      <c r="J61" s="1039"/>
      <c r="K61" s="1039"/>
      <c r="L61" s="1039"/>
      <c r="M61" s="1039"/>
      <c r="N61" s="1039"/>
      <c r="O61" s="1039"/>
      <c r="P61" s="1040"/>
      <c r="Q61" s="1034"/>
      <c r="R61" s="1015"/>
      <c r="S61" s="1015"/>
      <c r="T61" s="1015"/>
      <c r="U61" s="1015"/>
      <c r="V61" s="1015"/>
      <c r="W61" s="1015"/>
      <c r="X61" s="1015"/>
      <c r="Y61" s="1015"/>
      <c r="Z61" s="1015"/>
      <c r="AA61" s="1015"/>
      <c r="AB61" s="1015"/>
      <c r="AC61" s="1015"/>
      <c r="AD61" s="1015"/>
      <c r="AE61" s="1035"/>
      <c r="AF61" s="1041"/>
      <c r="AG61" s="1042"/>
      <c r="AH61" s="1042"/>
      <c r="AI61" s="1042"/>
      <c r="AJ61" s="1043"/>
      <c r="AK61" s="1017"/>
      <c r="AL61" s="1015"/>
      <c r="AM61" s="1015"/>
      <c r="AN61" s="1015"/>
      <c r="AO61" s="1015"/>
      <c r="AP61" s="1015"/>
      <c r="AQ61" s="1015"/>
      <c r="AR61" s="1015"/>
      <c r="AS61" s="1015"/>
      <c r="AT61" s="1015"/>
      <c r="AU61" s="1015"/>
      <c r="AV61" s="1015"/>
      <c r="AW61" s="1015"/>
      <c r="AX61" s="1015"/>
      <c r="AY61" s="1015"/>
      <c r="AZ61" s="1018"/>
      <c r="BA61" s="1018"/>
      <c r="BB61" s="1018"/>
      <c r="BC61" s="1018"/>
      <c r="BD61" s="1018"/>
      <c r="BE61" s="1036"/>
      <c r="BF61" s="1036"/>
      <c r="BG61" s="1036"/>
      <c r="BH61" s="1036"/>
      <c r="BI61" s="1037"/>
      <c r="BJ61" s="240"/>
      <c r="BK61" s="240"/>
      <c r="BL61" s="240"/>
      <c r="BM61" s="240"/>
      <c r="BN61" s="240"/>
      <c r="BO61" s="253"/>
      <c r="BP61" s="253"/>
      <c r="BQ61" s="250">
        <v>55</v>
      </c>
      <c r="BR61" s="251"/>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234"/>
    </row>
    <row r="62" spans="1:131" s="235" customFormat="1" ht="26.25" customHeight="1" x14ac:dyDescent="0.2">
      <c r="A62" s="249">
        <v>35</v>
      </c>
      <c r="B62" s="1031"/>
      <c r="C62" s="1032"/>
      <c r="D62" s="1032"/>
      <c r="E62" s="1032"/>
      <c r="F62" s="1032"/>
      <c r="G62" s="1032"/>
      <c r="H62" s="1032"/>
      <c r="I62" s="1032"/>
      <c r="J62" s="1032"/>
      <c r="K62" s="1032"/>
      <c r="L62" s="1032"/>
      <c r="M62" s="1032"/>
      <c r="N62" s="1032"/>
      <c r="O62" s="1032"/>
      <c r="P62" s="1033"/>
      <c r="Q62" s="1034"/>
      <c r="R62" s="1015"/>
      <c r="S62" s="1015"/>
      <c r="T62" s="1015"/>
      <c r="U62" s="1015"/>
      <c r="V62" s="1015"/>
      <c r="W62" s="1015"/>
      <c r="X62" s="1015"/>
      <c r="Y62" s="1015"/>
      <c r="Z62" s="1015"/>
      <c r="AA62" s="1015"/>
      <c r="AB62" s="1015"/>
      <c r="AC62" s="1015"/>
      <c r="AD62" s="1015"/>
      <c r="AE62" s="1035"/>
      <c r="AF62" s="1014"/>
      <c r="AG62" s="1015"/>
      <c r="AH62" s="1015"/>
      <c r="AI62" s="1015"/>
      <c r="AJ62" s="1016"/>
      <c r="AK62" s="1017"/>
      <c r="AL62" s="1015"/>
      <c r="AM62" s="1015"/>
      <c r="AN62" s="1015"/>
      <c r="AO62" s="1015"/>
      <c r="AP62" s="1015"/>
      <c r="AQ62" s="1015"/>
      <c r="AR62" s="1015"/>
      <c r="AS62" s="1015"/>
      <c r="AT62" s="1015"/>
      <c r="AU62" s="1015"/>
      <c r="AV62" s="1015"/>
      <c r="AW62" s="1015"/>
      <c r="AX62" s="1015"/>
      <c r="AY62" s="1015"/>
      <c r="AZ62" s="1018"/>
      <c r="BA62" s="1018"/>
      <c r="BB62" s="1018"/>
      <c r="BC62" s="1018"/>
      <c r="BD62" s="1018"/>
      <c r="BE62" s="1026"/>
      <c r="BF62" s="1026"/>
      <c r="BG62" s="1026"/>
      <c r="BH62" s="1026"/>
      <c r="BI62" s="1027"/>
      <c r="BJ62" s="1028" t="s">
        <v>395</v>
      </c>
      <c r="BK62" s="1029"/>
      <c r="BL62" s="1029"/>
      <c r="BM62" s="1029"/>
      <c r="BN62" s="1030"/>
      <c r="BO62" s="253"/>
      <c r="BP62" s="253"/>
      <c r="BQ62" s="250">
        <v>56</v>
      </c>
      <c r="BR62" s="251"/>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234"/>
    </row>
    <row r="63" spans="1:131" s="235" customFormat="1" ht="26.25" customHeight="1" thickBot="1" x14ac:dyDescent="0.25">
      <c r="A63" s="252" t="s">
        <v>367</v>
      </c>
      <c r="B63" s="939" t="s">
        <v>396</v>
      </c>
      <c r="C63" s="940"/>
      <c r="D63" s="940"/>
      <c r="E63" s="940"/>
      <c r="F63" s="940"/>
      <c r="G63" s="940"/>
      <c r="H63" s="940"/>
      <c r="I63" s="940"/>
      <c r="J63" s="940"/>
      <c r="K63" s="940"/>
      <c r="L63" s="940"/>
      <c r="M63" s="940"/>
      <c r="N63" s="940"/>
      <c r="O63" s="940"/>
      <c r="P63" s="941"/>
      <c r="Q63" s="957"/>
      <c r="R63" s="958"/>
      <c r="S63" s="958"/>
      <c r="T63" s="958"/>
      <c r="U63" s="958"/>
      <c r="V63" s="958"/>
      <c r="W63" s="958"/>
      <c r="X63" s="958"/>
      <c r="Y63" s="958"/>
      <c r="Z63" s="958"/>
      <c r="AA63" s="958"/>
      <c r="AB63" s="958"/>
      <c r="AC63" s="958"/>
      <c r="AD63" s="958"/>
      <c r="AE63" s="1022"/>
      <c r="AF63" s="1023">
        <v>68606</v>
      </c>
      <c r="AG63" s="954"/>
      <c r="AH63" s="954"/>
      <c r="AI63" s="954"/>
      <c r="AJ63" s="1024"/>
      <c r="AK63" s="1025"/>
      <c r="AL63" s="958"/>
      <c r="AM63" s="958"/>
      <c r="AN63" s="958"/>
      <c r="AO63" s="958"/>
      <c r="AP63" s="954"/>
      <c r="AQ63" s="954"/>
      <c r="AR63" s="954"/>
      <c r="AS63" s="954"/>
      <c r="AT63" s="954"/>
      <c r="AU63" s="954"/>
      <c r="AV63" s="954"/>
      <c r="AW63" s="954"/>
      <c r="AX63" s="954"/>
      <c r="AY63" s="954"/>
      <c r="AZ63" s="1019"/>
      <c r="BA63" s="1019"/>
      <c r="BB63" s="1019"/>
      <c r="BC63" s="1019"/>
      <c r="BD63" s="1019"/>
      <c r="BE63" s="955"/>
      <c r="BF63" s="955"/>
      <c r="BG63" s="955"/>
      <c r="BH63" s="955"/>
      <c r="BI63" s="956"/>
      <c r="BJ63" s="1020" t="s">
        <v>128</v>
      </c>
      <c r="BK63" s="946"/>
      <c r="BL63" s="946"/>
      <c r="BM63" s="946"/>
      <c r="BN63" s="1021"/>
      <c r="BO63" s="253"/>
      <c r="BP63" s="253"/>
      <c r="BQ63" s="250">
        <v>57</v>
      </c>
      <c r="BR63" s="251"/>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234"/>
    </row>
    <row r="64" spans="1:131" s="235" customFormat="1" ht="26.25" customHeight="1" x14ac:dyDescent="0.2">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234"/>
    </row>
    <row r="65" spans="1:131" s="235" customFormat="1" ht="26.25" customHeight="1" thickBot="1" x14ac:dyDescent="0.25">
      <c r="A65" s="240" t="s">
        <v>397</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234"/>
    </row>
    <row r="66" spans="1:131" s="235" customFormat="1" ht="26.25" customHeight="1" x14ac:dyDescent="0.2">
      <c r="A66" s="990" t="s">
        <v>398</v>
      </c>
      <c r="B66" s="991"/>
      <c r="C66" s="991"/>
      <c r="D66" s="991"/>
      <c r="E66" s="991"/>
      <c r="F66" s="991"/>
      <c r="G66" s="991"/>
      <c r="H66" s="991"/>
      <c r="I66" s="991"/>
      <c r="J66" s="991"/>
      <c r="K66" s="991"/>
      <c r="L66" s="991"/>
      <c r="M66" s="991"/>
      <c r="N66" s="991"/>
      <c r="O66" s="991"/>
      <c r="P66" s="992"/>
      <c r="Q66" s="996" t="s">
        <v>371</v>
      </c>
      <c r="R66" s="997"/>
      <c r="S66" s="997"/>
      <c r="T66" s="997"/>
      <c r="U66" s="998"/>
      <c r="V66" s="996" t="s">
        <v>372</v>
      </c>
      <c r="W66" s="997"/>
      <c r="X66" s="997"/>
      <c r="Y66" s="997"/>
      <c r="Z66" s="998"/>
      <c r="AA66" s="996" t="s">
        <v>399</v>
      </c>
      <c r="AB66" s="997"/>
      <c r="AC66" s="997"/>
      <c r="AD66" s="997"/>
      <c r="AE66" s="998"/>
      <c r="AF66" s="1002" t="s">
        <v>400</v>
      </c>
      <c r="AG66" s="1003"/>
      <c r="AH66" s="1003"/>
      <c r="AI66" s="1003"/>
      <c r="AJ66" s="1004"/>
      <c r="AK66" s="996" t="s">
        <v>401</v>
      </c>
      <c r="AL66" s="991"/>
      <c r="AM66" s="991"/>
      <c r="AN66" s="991"/>
      <c r="AO66" s="992"/>
      <c r="AP66" s="996" t="s">
        <v>402</v>
      </c>
      <c r="AQ66" s="997"/>
      <c r="AR66" s="997"/>
      <c r="AS66" s="997"/>
      <c r="AT66" s="998"/>
      <c r="AU66" s="996" t="s">
        <v>403</v>
      </c>
      <c r="AV66" s="997"/>
      <c r="AW66" s="997"/>
      <c r="AX66" s="997"/>
      <c r="AY66" s="998"/>
      <c r="AZ66" s="996" t="s">
        <v>345</v>
      </c>
      <c r="BA66" s="997"/>
      <c r="BB66" s="997"/>
      <c r="BC66" s="997"/>
      <c r="BD66" s="1012"/>
      <c r="BE66" s="253"/>
      <c r="BF66" s="253"/>
      <c r="BG66" s="253"/>
      <c r="BH66" s="253"/>
      <c r="BI66" s="253"/>
      <c r="BJ66" s="253"/>
      <c r="BK66" s="253"/>
      <c r="BL66" s="253"/>
      <c r="BM66" s="253"/>
      <c r="BN66" s="253"/>
      <c r="BO66" s="253"/>
      <c r="BP66" s="253"/>
      <c r="BQ66" s="250">
        <v>60</v>
      </c>
      <c r="BR66" s="255"/>
      <c r="BS66" s="948"/>
      <c r="BT66" s="949"/>
      <c r="BU66" s="949"/>
      <c r="BV66" s="949"/>
      <c r="BW66" s="949"/>
      <c r="BX66" s="949"/>
      <c r="BY66" s="949"/>
      <c r="BZ66" s="949"/>
      <c r="CA66" s="949"/>
      <c r="CB66" s="949"/>
      <c r="CC66" s="949"/>
      <c r="CD66" s="949"/>
      <c r="CE66" s="949"/>
      <c r="CF66" s="949"/>
      <c r="CG66" s="950"/>
      <c r="CH66" s="951"/>
      <c r="CI66" s="952"/>
      <c r="CJ66" s="952"/>
      <c r="CK66" s="952"/>
      <c r="CL66" s="953"/>
      <c r="CM66" s="951"/>
      <c r="CN66" s="952"/>
      <c r="CO66" s="952"/>
      <c r="CP66" s="952"/>
      <c r="CQ66" s="953"/>
      <c r="CR66" s="951"/>
      <c r="CS66" s="952"/>
      <c r="CT66" s="952"/>
      <c r="CU66" s="952"/>
      <c r="CV66" s="953"/>
      <c r="CW66" s="951"/>
      <c r="CX66" s="952"/>
      <c r="CY66" s="952"/>
      <c r="CZ66" s="952"/>
      <c r="DA66" s="953"/>
      <c r="DB66" s="951"/>
      <c r="DC66" s="952"/>
      <c r="DD66" s="952"/>
      <c r="DE66" s="952"/>
      <c r="DF66" s="953"/>
      <c r="DG66" s="951"/>
      <c r="DH66" s="952"/>
      <c r="DI66" s="952"/>
      <c r="DJ66" s="952"/>
      <c r="DK66" s="953"/>
      <c r="DL66" s="951"/>
      <c r="DM66" s="952"/>
      <c r="DN66" s="952"/>
      <c r="DO66" s="952"/>
      <c r="DP66" s="953"/>
      <c r="DQ66" s="951"/>
      <c r="DR66" s="952"/>
      <c r="DS66" s="952"/>
      <c r="DT66" s="952"/>
      <c r="DU66" s="953"/>
      <c r="DV66" s="936"/>
      <c r="DW66" s="937"/>
      <c r="DX66" s="937"/>
      <c r="DY66" s="937"/>
      <c r="DZ66" s="938"/>
      <c r="EA66" s="234"/>
    </row>
    <row r="67" spans="1:131" s="235" customFormat="1" ht="26.25" customHeight="1" thickBot="1" x14ac:dyDescent="0.25">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53"/>
      <c r="BF67" s="253"/>
      <c r="BG67" s="253"/>
      <c r="BH67" s="253"/>
      <c r="BI67" s="253"/>
      <c r="BJ67" s="253"/>
      <c r="BK67" s="253"/>
      <c r="BL67" s="253"/>
      <c r="BM67" s="253"/>
      <c r="BN67" s="253"/>
      <c r="BO67" s="253"/>
      <c r="BP67" s="253"/>
      <c r="BQ67" s="250">
        <v>61</v>
      </c>
      <c r="BR67" s="255"/>
      <c r="BS67" s="948"/>
      <c r="BT67" s="949"/>
      <c r="BU67" s="949"/>
      <c r="BV67" s="949"/>
      <c r="BW67" s="949"/>
      <c r="BX67" s="949"/>
      <c r="BY67" s="949"/>
      <c r="BZ67" s="949"/>
      <c r="CA67" s="949"/>
      <c r="CB67" s="949"/>
      <c r="CC67" s="949"/>
      <c r="CD67" s="949"/>
      <c r="CE67" s="949"/>
      <c r="CF67" s="949"/>
      <c r="CG67" s="950"/>
      <c r="CH67" s="951"/>
      <c r="CI67" s="952"/>
      <c r="CJ67" s="952"/>
      <c r="CK67" s="952"/>
      <c r="CL67" s="953"/>
      <c r="CM67" s="951"/>
      <c r="CN67" s="952"/>
      <c r="CO67" s="952"/>
      <c r="CP67" s="952"/>
      <c r="CQ67" s="953"/>
      <c r="CR67" s="951"/>
      <c r="CS67" s="952"/>
      <c r="CT67" s="952"/>
      <c r="CU67" s="952"/>
      <c r="CV67" s="953"/>
      <c r="CW67" s="951"/>
      <c r="CX67" s="952"/>
      <c r="CY67" s="952"/>
      <c r="CZ67" s="952"/>
      <c r="DA67" s="953"/>
      <c r="DB67" s="951"/>
      <c r="DC67" s="952"/>
      <c r="DD67" s="952"/>
      <c r="DE67" s="952"/>
      <c r="DF67" s="953"/>
      <c r="DG67" s="951"/>
      <c r="DH67" s="952"/>
      <c r="DI67" s="952"/>
      <c r="DJ67" s="952"/>
      <c r="DK67" s="953"/>
      <c r="DL67" s="951"/>
      <c r="DM67" s="952"/>
      <c r="DN67" s="952"/>
      <c r="DO67" s="952"/>
      <c r="DP67" s="953"/>
      <c r="DQ67" s="951"/>
      <c r="DR67" s="952"/>
      <c r="DS67" s="952"/>
      <c r="DT67" s="952"/>
      <c r="DU67" s="953"/>
      <c r="DV67" s="936"/>
      <c r="DW67" s="937"/>
      <c r="DX67" s="937"/>
      <c r="DY67" s="937"/>
      <c r="DZ67" s="938"/>
      <c r="EA67" s="234"/>
    </row>
    <row r="68" spans="1:131" s="235" customFormat="1" ht="26.25" customHeight="1" thickTop="1" x14ac:dyDescent="0.2">
      <c r="A68" s="246">
        <v>1</v>
      </c>
      <c r="B68" s="980"/>
      <c r="C68" s="981"/>
      <c r="D68" s="981"/>
      <c r="E68" s="981"/>
      <c r="F68" s="981"/>
      <c r="G68" s="981"/>
      <c r="H68" s="981"/>
      <c r="I68" s="981"/>
      <c r="J68" s="981"/>
      <c r="K68" s="981"/>
      <c r="L68" s="981"/>
      <c r="M68" s="981"/>
      <c r="N68" s="981"/>
      <c r="O68" s="981"/>
      <c r="P68" s="982"/>
      <c r="Q68" s="983"/>
      <c r="R68" s="977"/>
      <c r="S68" s="977"/>
      <c r="T68" s="977"/>
      <c r="U68" s="977"/>
      <c r="V68" s="977"/>
      <c r="W68" s="977"/>
      <c r="X68" s="977"/>
      <c r="Y68" s="977"/>
      <c r="Z68" s="977"/>
      <c r="AA68" s="977"/>
      <c r="AB68" s="977"/>
      <c r="AC68" s="977"/>
      <c r="AD68" s="977"/>
      <c r="AE68" s="977"/>
      <c r="AF68" s="977"/>
      <c r="AG68" s="977"/>
      <c r="AH68" s="977"/>
      <c r="AI68" s="977"/>
      <c r="AJ68" s="977"/>
      <c r="AK68" s="977"/>
      <c r="AL68" s="977"/>
      <c r="AM68" s="977"/>
      <c r="AN68" s="977"/>
      <c r="AO68" s="977"/>
      <c r="AP68" s="977"/>
      <c r="AQ68" s="977"/>
      <c r="AR68" s="977"/>
      <c r="AS68" s="977"/>
      <c r="AT68" s="977"/>
      <c r="AU68" s="977"/>
      <c r="AV68" s="977"/>
      <c r="AW68" s="977"/>
      <c r="AX68" s="977"/>
      <c r="AY68" s="977"/>
      <c r="AZ68" s="978"/>
      <c r="BA68" s="978"/>
      <c r="BB68" s="978"/>
      <c r="BC68" s="978"/>
      <c r="BD68" s="979"/>
      <c r="BE68" s="253"/>
      <c r="BF68" s="253"/>
      <c r="BG68" s="253"/>
      <c r="BH68" s="253"/>
      <c r="BI68" s="253"/>
      <c r="BJ68" s="253"/>
      <c r="BK68" s="253"/>
      <c r="BL68" s="253"/>
      <c r="BM68" s="253"/>
      <c r="BN68" s="253"/>
      <c r="BO68" s="253"/>
      <c r="BP68" s="253"/>
      <c r="BQ68" s="250">
        <v>62</v>
      </c>
      <c r="BR68" s="255"/>
      <c r="BS68" s="948"/>
      <c r="BT68" s="949"/>
      <c r="BU68" s="949"/>
      <c r="BV68" s="949"/>
      <c r="BW68" s="949"/>
      <c r="BX68" s="949"/>
      <c r="BY68" s="949"/>
      <c r="BZ68" s="949"/>
      <c r="CA68" s="949"/>
      <c r="CB68" s="949"/>
      <c r="CC68" s="949"/>
      <c r="CD68" s="949"/>
      <c r="CE68" s="949"/>
      <c r="CF68" s="949"/>
      <c r="CG68" s="950"/>
      <c r="CH68" s="951"/>
      <c r="CI68" s="952"/>
      <c r="CJ68" s="952"/>
      <c r="CK68" s="952"/>
      <c r="CL68" s="953"/>
      <c r="CM68" s="951"/>
      <c r="CN68" s="952"/>
      <c r="CO68" s="952"/>
      <c r="CP68" s="952"/>
      <c r="CQ68" s="953"/>
      <c r="CR68" s="951"/>
      <c r="CS68" s="952"/>
      <c r="CT68" s="952"/>
      <c r="CU68" s="952"/>
      <c r="CV68" s="953"/>
      <c r="CW68" s="951"/>
      <c r="CX68" s="952"/>
      <c r="CY68" s="952"/>
      <c r="CZ68" s="952"/>
      <c r="DA68" s="953"/>
      <c r="DB68" s="951"/>
      <c r="DC68" s="952"/>
      <c r="DD68" s="952"/>
      <c r="DE68" s="952"/>
      <c r="DF68" s="953"/>
      <c r="DG68" s="951"/>
      <c r="DH68" s="952"/>
      <c r="DI68" s="952"/>
      <c r="DJ68" s="952"/>
      <c r="DK68" s="953"/>
      <c r="DL68" s="951"/>
      <c r="DM68" s="952"/>
      <c r="DN68" s="952"/>
      <c r="DO68" s="952"/>
      <c r="DP68" s="953"/>
      <c r="DQ68" s="951"/>
      <c r="DR68" s="952"/>
      <c r="DS68" s="952"/>
      <c r="DT68" s="952"/>
      <c r="DU68" s="953"/>
      <c r="DV68" s="936"/>
      <c r="DW68" s="937"/>
      <c r="DX68" s="937"/>
      <c r="DY68" s="937"/>
      <c r="DZ68" s="938"/>
      <c r="EA68" s="234"/>
    </row>
    <row r="69" spans="1:131" s="235" customFormat="1" ht="26.25" customHeight="1" x14ac:dyDescent="0.2">
      <c r="A69" s="249">
        <v>2</v>
      </c>
      <c r="B69" s="969"/>
      <c r="C69" s="970"/>
      <c r="D69" s="970"/>
      <c r="E69" s="970"/>
      <c r="F69" s="970"/>
      <c r="G69" s="970"/>
      <c r="H69" s="970"/>
      <c r="I69" s="970"/>
      <c r="J69" s="970"/>
      <c r="K69" s="970"/>
      <c r="L69" s="970"/>
      <c r="M69" s="970"/>
      <c r="N69" s="970"/>
      <c r="O69" s="970"/>
      <c r="P69" s="971"/>
      <c r="Q69" s="972"/>
      <c r="R69" s="966"/>
      <c r="S69" s="966"/>
      <c r="T69" s="966"/>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7"/>
      <c r="BA69" s="967"/>
      <c r="BB69" s="967"/>
      <c r="BC69" s="967"/>
      <c r="BD69" s="968"/>
      <c r="BE69" s="253"/>
      <c r="BF69" s="253"/>
      <c r="BG69" s="253"/>
      <c r="BH69" s="253"/>
      <c r="BI69" s="253"/>
      <c r="BJ69" s="253"/>
      <c r="BK69" s="253"/>
      <c r="BL69" s="253"/>
      <c r="BM69" s="253"/>
      <c r="BN69" s="253"/>
      <c r="BO69" s="253"/>
      <c r="BP69" s="253"/>
      <c r="BQ69" s="250">
        <v>63</v>
      </c>
      <c r="BR69" s="255"/>
      <c r="BS69" s="948"/>
      <c r="BT69" s="949"/>
      <c r="BU69" s="949"/>
      <c r="BV69" s="949"/>
      <c r="BW69" s="949"/>
      <c r="BX69" s="949"/>
      <c r="BY69" s="949"/>
      <c r="BZ69" s="949"/>
      <c r="CA69" s="949"/>
      <c r="CB69" s="949"/>
      <c r="CC69" s="949"/>
      <c r="CD69" s="949"/>
      <c r="CE69" s="949"/>
      <c r="CF69" s="949"/>
      <c r="CG69" s="950"/>
      <c r="CH69" s="951"/>
      <c r="CI69" s="952"/>
      <c r="CJ69" s="952"/>
      <c r="CK69" s="952"/>
      <c r="CL69" s="953"/>
      <c r="CM69" s="951"/>
      <c r="CN69" s="952"/>
      <c r="CO69" s="952"/>
      <c r="CP69" s="952"/>
      <c r="CQ69" s="953"/>
      <c r="CR69" s="951"/>
      <c r="CS69" s="952"/>
      <c r="CT69" s="952"/>
      <c r="CU69" s="952"/>
      <c r="CV69" s="953"/>
      <c r="CW69" s="951"/>
      <c r="CX69" s="952"/>
      <c r="CY69" s="952"/>
      <c r="CZ69" s="952"/>
      <c r="DA69" s="953"/>
      <c r="DB69" s="951"/>
      <c r="DC69" s="952"/>
      <c r="DD69" s="952"/>
      <c r="DE69" s="952"/>
      <c r="DF69" s="953"/>
      <c r="DG69" s="951"/>
      <c r="DH69" s="952"/>
      <c r="DI69" s="952"/>
      <c r="DJ69" s="952"/>
      <c r="DK69" s="953"/>
      <c r="DL69" s="951"/>
      <c r="DM69" s="952"/>
      <c r="DN69" s="952"/>
      <c r="DO69" s="952"/>
      <c r="DP69" s="953"/>
      <c r="DQ69" s="951"/>
      <c r="DR69" s="952"/>
      <c r="DS69" s="952"/>
      <c r="DT69" s="952"/>
      <c r="DU69" s="953"/>
      <c r="DV69" s="936"/>
      <c r="DW69" s="937"/>
      <c r="DX69" s="937"/>
      <c r="DY69" s="937"/>
      <c r="DZ69" s="938"/>
      <c r="EA69" s="234"/>
    </row>
    <row r="70" spans="1:131" s="235" customFormat="1" ht="26.25" customHeight="1" x14ac:dyDescent="0.2">
      <c r="A70" s="249">
        <v>3</v>
      </c>
      <c r="B70" s="969"/>
      <c r="C70" s="970"/>
      <c r="D70" s="970"/>
      <c r="E70" s="970"/>
      <c r="F70" s="970"/>
      <c r="G70" s="970"/>
      <c r="H70" s="970"/>
      <c r="I70" s="970"/>
      <c r="J70" s="970"/>
      <c r="K70" s="970"/>
      <c r="L70" s="970"/>
      <c r="M70" s="970"/>
      <c r="N70" s="970"/>
      <c r="O70" s="970"/>
      <c r="P70" s="971"/>
      <c r="Q70" s="972"/>
      <c r="R70" s="966"/>
      <c r="S70" s="966"/>
      <c r="T70" s="966"/>
      <c r="U70" s="966"/>
      <c r="V70" s="966"/>
      <c r="W70" s="966"/>
      <c r="X70" s="966"/>
      <c r="Y70" s="966"/>
      <c r="Z70" s="966"/>
      <c r="AA70" s="966"/>
      <c r="AB70" s="966"/>
      <c r="AC70" s="966"/>
      <c r="AD70" s="966"/>
      <c r="AE70" s="966"/>
      <c r="AF70" s="966"/>
      <c r="AG70" s="966"/>
      <c r="AH70" s="966"/>
      <c r="AI70" s="966"/>
      <c r="AJ70" s="966"/>
      <c r="AK70" s="966"/>
      <c r="AL70" s="966"/>
      <c r="AM70" s="966"/>
      <c r="AN70" s="966"/>
      <c r="AO70" s="966"/>
      <c r="AP70" s="966"/>
      <c r="AQ70" s="966"/>
      <c r="AR70" s="966"/>
      <c r="AS70" s="966"/>
      <c r="AT70" s="966"/>
      <c r="AU70" s="966"/>
      <c r="AV70" s="966"/>
      <c r="AW70" s="966"/>
      <c r="AX70" s="966"/>
      <c r="AY70" s="966"/>
      <c r="AZ70" s="967"/>
      <c r="BA70" s="967"/>
      <c r="BB70" s="967"/>
      <c r="BC70" s="967"/>
      <c r="BD70" s="968"/>
      <c r="BE70" s="253"/>
      <c r="BF70" s="253"/>
      <c r="BG70" s="253"/>
      <c r="BH70" s="253"/>
      <c r="BI70" s="253"/>
      <c r="BJ70" s="253"/>
      <c r="BK70" s="253"/>
      <c r="BL70" s="253"/>
      <c r="BM70" s="253"/>
      <c r="BN70" s="253"/>
      <c r="BO70" s="253"/>
      <c r="BP70" s="253"/>
      <c r="BQ70" s="250">
        <v>64</v>
      </c>
      <c r="BR70" s="255"/>
      <c r="BS70" s="948"/>
      <c r="BT70" s="949"/>
      <c r="BU70" s="949"/>
      <c r="BV70" s="949"/>
      <c r="BW70" s="949"/>
      <c r="BX70" s="949"/>
      <c r="BY70" s="949"/>
      <c r="BZ70" s="949"/>
      <c r="CA70" s="949"/>
      <c r="CB70" s="949"/>
      <c r="CC70" s="949"/>
      <c r="CD70" s="949"/>
      <c r="CE70" s="949"/>
      <c r="CF70" s="949"/>
      <c r="CG70" s="950"/>
      <c r="CH70" s="951"/>
      <c r="CI70" s="952"/>
      <c r="CJ70" s="952"/>
      <c r="CK70" s="952"/>
      <c r="CL70" s="953"/>
      <c r="CM70" s="951"/>
      <c r="CN70" s="952"/>
      <c r="CO70" s="952"/>
      <c r="CP70" s="952"/>
      <c r="CQ70" s="953"/>
      <c r="CR70" s="951"/>
      <c r="CS70" s="952"/>
      <c r="CT70" s="952"/>
      <c r="CU70" s="952"/>
      <c r="CV70" s="953"/>
      <c r="CW70" s="951"/>
      <c r="CX70" s="952"/>
      <c r="CY70" s="952"/>
      <c r="CZ70" s="952"/>
      <c r="DA70" s="953"/>
      <c r="DB70" s="951"/>
      <c r="DC70" s="952"/>
      <c r="DD70" s="952"/>
      <c r="DE70" s="952"/>
      <c r="DF70" s="953"/>
      <c r="DG70" s="951"/>
      <c r="DH70" s="952"/>
      <c r="DI70" s="952"/>
      <c r="DJ70" s="952"/>
      <c r="DK70" s="953"/>
      <c r="DL70" s="951"/>
      <c r="DM70" s="952"/>
      <c r="DN70" s="952"/>
      <c r="DO70" s="952"/>
      <c r="DP70" s="953"/>
      <c r="DQ70" s="951"/>
      <c r="DR70" s="952"/>
      <c r="DS70" s="952"/>
      <c r="DT70" s="952"/>
      <c r="DU70" s="953"/>
      <c r="DV70" s="936"/>
      <c r="DW70" s="937"/>
      <c r="DX70" s="937"/>
      <c r="DY70" s="937"/>
      <c r="DZ70" s="938"/>
      <c r="EA70" s="234"/>
    </row>
    <row r="71" spans="1:131" s="235" customFormat="1" ht="26.25" customHeight="1" x14ac:dyDescent="0.2">
      <c r="A71" s="249">
        <v>4</v>
      </c>
      <c r="B71" s="969"/>
      <c r="C71" s="970"/>
      <c r="D71" s="970"/>
      <c r="E71" s="970"/>
      <c r="F71" s="970"/>
      <c r="G71" s="970"/>
      <c r="H71" s="970"/>
      <c r="I71" s="970"/>
      <c r="J71" s="970"/>
      <c r="K71" s="970"/>
      <c r="L71" s="970"/>
      <c r="M71" s="970"/>
      <c r="N71" s="970"/>
      <c r="O71" s="970"/>
      <c r="P71" s="971"/>
      <c r="Q71" s="972"/>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6"/>
      <c r="AY71" s="966"/>
      <c r="AZ71" s="967"/>
      <c r="BA71" s="967"/>
      <c r="BB71" s="967"/>
      <c r="BC71" s="967"/>
      <c r="BD71" s="968"/>
      <c r="BE71" s="253"/>
      <c r="BF71" s="253"/>
      <c r="BG71" s="253"/>
      <c r="BH71" s="253"/>
      <c r="BI71" s="253"/>
      <c r="BJ71" s="253"/>
      <c r="BK71" s="253"/>
      <c r="BL71" s="253"/>
      <c r="BM71" s="253"/>
      <c r="BN71" s="253"/>
      <c r="BO71" s="253"/>
      <c r="BP71" s="253"/>
      <c r="BQ71" s="250">
        <v>65</v>
      </c>
      <c r="BR71" s="255"/>
      <c r="BS71" s="948"/>
      <c r="BT71" s="949"/>
      <c r="BU71" s="949"/>
      <c r="BV71" s="949"/>
      <c r="BW71" s="949"/>
      <c r="BX71" s="949"/>
      <c r="BY71" s="949"/>
      <c r="BZ71" s="949"/>
      <c r="CA71" s="949"/>
      <c r="CB71" s="949"/>
      <c r="CC71" s="949"/>
      <c r="CD71" s="949"/>
      <c r="CE71" s="949"/>
      <c r="CF71" s="949"/>
      <c r="CG71" s="950"/>
      <c r="CH71" s="951"/>
      <c r="CI71" s="952"/>
      <c r="CJ71" s="952"/>
      <c r="CK71" s="952"/>
      <c r="CL71" s="953"/>
      <c r="CM71" s="951"/>
      <c r="CN71" s="952"/>
      <c r="CO71" s="952"/>
      <c r="CP71" s="952"/>
      <c r="CQ71" s="953"/>
      <c r="CR71" s="951"/>
      <c r="CS71" s="952"/>
      <c r="CT71" s="952"/>
      <c r="CU71" s="952"/>
      <c r="CV71" s="953"/>
      <c r="CW71" s="951"/>
      <c r="CX71" s="952"/>
      <c r="CY71" s="952"/>
      <c r="CZ71" s="952"/>
      <c r="DA71" s="953"/>
      <c r="DB71" s="951"/>
      <c r="DC71" s="952"/>
      <c r="DD71" s="952"/>
      <c r="DE71" s="952"/>
      <c r="DF71" s="953"/>
      <c r="DG71" s="951"/>
      <c r="DH71" s="952"/>
      <c r="DI71" s="952"/>
      <c r="DJ71" s="952"/>
      <c r="DK71" s="953"/>
      <c r="DL71" s="951"/>
      <c r="DM71" s="952"/>
      <c r="DN71" s="952"/>
      <c r="DO71" s="952"/>
      <c r="DP71" s="953"/>
      <c r="DQ71" s="951"/>
      <c r="DR71" s="952"/>
      <c r="DS71" s="952"/>
      <c r="DT71" s="952"/>
      <c r="DU71" s="953"/>
      <c r="DV71" s="936"/>
      <c r="DW71" s="937"/>
      <c r="DX71" s="937"/>
      <c r="DY71" s="937"/>
      <c r="DZ71" s="938"/>
      <c r="EA71" s="234"/>
    </row>
    <row r="72" spans="1:131" s="235" customFormat="1" ht="26.25" customHeight="1" x14ac:dyDescent="0.2">
      <c r="A72" s="249">
        <v>5</v>
      </c>
      <c r="B72" s="969"/>
      <c r="C72" s="970"/>
      <c r="D72" s="970"/>
      <c r="E72" s="970"/>
      <c r="F72" s="970"/>
      <c r="G72" s="970"/>
      <c r="H72" s="970"/>
      <c r="I72" s="970"/>
      <c r="J72" s="970"/>
      <c r="K72" s="970"/>
      <c r="L72" s="970"/>
      <c r="M72" s="970"/>
      <c r="N72" s="970"/>
      <c r="O72" s="970"/>
      <c r="P72" s="971"/>
      <c r="Q72" s="972"/>
      <c r="R72" s="966"/>
      <c r="S72" s="966"/>
      <c r="T72" s="966"/>
      <c r="U72" s="966"/>
      <c r="V72" s="966"/>
      <c r="W72" s="966"/>
      <c r="X72" s="966"/>
      <c r="Y72" s="966"/>
      <c r="Z72" s="966"/>
      <c r="AA72" s="966"/>
      <c r="AB72" s="966"/>
      <c r="AC72" s="966"/>
      <c r="AD72" s="966"/>
      <c r="AE72" s="966"/>
      <c r="AF72" s="966"/>
      <c r="AG72" s="966"/>
      <c r="AH72" s="966"/>
      <c r="AI72" s="966"/>
      <c r="AJ72" s="966"/>
      <c r="AK72" s="966"/>
      <c r="AL72" s="966"/>
      <c r="AM72" s="966"/>
      <c r="AN72" s="966"/>
      <c r="AO72" s="966"/>
      <c r="AP72" s="966"/>
      <c r="AQ72" s="966"/>
      <c r="AR72" s="966"/>
      <c r="AS72" s="966"/>
      <c r="AT72" s="966"/>
      <c r="AU72" s="966"/>
      <c r="AV72" s="966"/>
      <c r="AW72" s="966"/>
      <c r="AX72" s="966"/>
      <c r="AY72" s="966"/>
      <c r="AZ72" s="967"/>
      <c r="BA72" s="967"/>
      <c r="BB72" s="967"/>
      <c r="BC72" s="967"/>
      <c r="BD72" s="968"/>
      <c r="BE72" s="253"/>
      <c r="BF72" s="253"/>
      <c r="BG72" s="253"/>
      <c r="BH72" s="253"/>
      <c r="BI72" s="253"/>
      <c r="BJ72" s="253"/>
      <c r="BK72" s="253"/>
      <c r="BL72" s="253"/>
      <c r="BM72" s="253"/>
      <c r="BN72" s="253"/>
      <c r="BO72" s="253"/>
      <c r="BP72" s="253"/>
      <c r="BQ72" s="250">
        <v>66</v>
      </c>
      <c r="BR72" s="255"/>
      <c r="BS72" s="948"/>
      <c r="BT72" s="949"/>
      <c r="BU72" s="949"/>
      <c r="BV72" s="949"/>
      <c r="BW72" s="949"/>
      <c r="BX72" s="949"/>
      <c r="BY72" s="949"/>
      <c r="BZ72" s="949"/>
      <c r="CA72" s="949"/>
      <c r="CB72" s="949"/>
      <c r="CC72" s="949"/>
      <c r="CD72" s="949"/>
      <c r="CE72" s="949"/>
      <c r="CF72" s="949"/>
      <c r="CG72" s="950"/>
      <c r="CH72" s="951"/>
      <c r="CI72" s="952"/>
      <c r="CJ72" s="952"/>
      <c r="CK72" s="952"/>
      <c r="CL72" s="953"/>
      <c r="CM72" s="951"/>
      <c r="CN72" s="952"/>
      <c r="CO72" s="952"/>
      <c r="CP72" s="952"/>
      <c r="CQ72" s="953"/>
      <c r="CR72" s="951"/>
      <c r="CS72" s="952"/>
      <c r="CT72" s="952"/>
      <c r="CU72" s="952"/>
      <c r="CV72" s="953"/>
      <c r="CW72" s="951"/>
      <c r="CX72" s="952"/>
      <c r="CY72" s="952"/>
      <c r="CZ72" s="952"/>
      <c r="DA72" s="953"/>
      <c r="DB72" s="951"/>
      <c r="DC72" s="952"/>
      <c r="DD72" s="952"/>
      <c r="DE72" s="952"/>
      <c r="DF72" s="953"/>
      <c r="DG72" s="951"/>
      <c r="DH72" s="952"/>
      <c r="DI72" s="952"/>
      <c r="DJ72" s="952"/>
      <c r="DK72" s="953"/>
      <c r="DL72" s="951"/>
      <c r="DM72" s="952"/>
      <c r="DN72" s="952"/>
      <c r="DO72" s="952"/>
      <c r="DP72" s="953"/>
      <c r="DQ72" s="951"/>
      <c r="DR72" s="952"/>
      <c r="DS72" s="952"/>
      <c r="DT72" s="952"/>
      <c r="DU72" s="953"/>
      <c r="DV72" s="936"/>
      <c r="DW72" s="937"/>
      <c r="DX72" s="937"/>
      <c r="DY72" s="937"/>
      <c r="DZ72" s="938"/>
      <c r="EA72" s="234"/>
    </row>
    <row r="73" spans="1:131" s="235" customFormat="1" ht="26.25" customHeight="1" x14ac:dyDescent="0.2">
      <c r="A73" s="249">
        <v>6</v>
      </c>
      <c r="B73" s="969"/>
      <c r="C73" s="970"/>
      <c r="D73" s="970"/>
      <c r="E73" s="970"/>
      <c r="F73" s="970"/>
      <c r="G73" s="970"/>
      <c r="H73" s="970"/>
      <c r="I73" s="970"/>
      <c r="J73" s="970"/>
      <c r="K73" s="970"/>
      <c r="L73" s="970"/>
      <c r="M73" s="970"/>
      <c r="N73" s="970"/>
      <c r="O73" s="970"/>
      <c r="P73" s="971"/>
      <c r="Q73" s="972"/>
      <c r="R73" s="966"/>
      <c r="S73" s="966"/>
      <c r="T73" s="966"/>
      <c r="U73" s="966"/>
      <c r="V73" s="966"/>
      <c r="W73" s="966"/>
      <c r="X73" s="966"/>
      <c r="Y73" s="966"/>
      <c r="Z73" s="966"/>
      <c r="AA73" s="966"/>
      <c r="AB73" s="966"/>
      <c r="AC73" s="966"/>
      <c r="AD73" s="966"/>
      <c r="AE73" s="966"/>
      <c r="AF73" s="966"/>
      <c r="AG73" s="966"/>
      <c r="AH73" s="966"/>
      <c r="AI73" s="966"/>
      <c r="AJ73" s="966"/>
      <c r="AK73" s="966"/>
      <c r="AL73" s="966"/>
      <c r="AM73" s="966"/>
      <c r="AN73" s="966"/>
      <c r="AO73" s="966"/>
      <c r="AP73" s="966"/>
      <c r="AQ73" s="966"/>
      <c r="AR73" s="966"/>
      <c r="AS73" s="966"/>
      <c r="AT73" s="966"/>
      <c r="AU73" s="966"/>
      <c r="AV73" s="966"/>
      <c r="AW73" s="966"/>
      <c r="AX73" s="966"/>
      <c r="AY73" s="966"/>
      <c r="AZ73" s="967"/>
      <c r="BA73" s="967"/>
      <c r="BB73" s="967"/>
      <c r="BC73" s="967"/>
      <c r="BD73" s="968"/>
      <c r="BE73" s="253"/>
      <c r="BF73" s="253"/>
      <c r="BG73" s="253"/>
      <c r="BH73" s="253"/>
      <c r="BI73" s="253"/>
      <c r="BJ73" s="253"/>
      <c r="BK73" s="253"/>
      <c r="BL73" s="253"/>
      <c r="BM73" s="253"/>
      <c r="BN73" s="253"/>
      <c r="BO73" s="253"/>
      <c r="BP73" s="253"/>
      <c r="BQ73" s="250">
        <v>67</v>
      </c>
      <c r="BR73" s="255"/>
      <c r="BS73" s="948"/>
      <c r="BT73" s="949"/>
      <c r="BU73" s="949"/>
      <c r="BV73" s="949"/>
      <c r="BW73" s="949"/>
      <c r="BX73" s="949"/>
      <c r="BY73" s="949"/>
      <c r="BZ73" s="949"/>
      <c r="CA73" s="949"/>
      <c r="CB73" s="949"/>
      <c r="CC73" s="949"/>
      <c r="CD73" s="949"/>
      <c r="CE73" s="949"/>
      <c r="CF73" s="949"/>
      <c r="CG73" s="950"/>
      <c r="CH73" s="951"/>
      <c r="CI73" s="952"/>
      <c r="CJ73" s="952"/>
      <c r="CK73" s="952"/>
      <c r="CL73" s="953"/>
      <c r="CM73" s="951"/>
      <c r="CN73" s="952"/>
      <c r="CO73" s="952"/>
      <c r="CP73" s="952"/>
      <c r="CQ73" s="953"/>
      <c r="CR73" s="951"/>
      <c r="CS73" s="952"/>
      <c r="CT73" s="952"/>
      <c r="CU73" s="952"/>
      <c r="CV73" s="953"/>
      <c r="CW73" s="951"/>
      <c r="CX73" s="952"/>
      <c r="CY73" s="952"/>
      <c r="CZ73" s="952"/>
      <c r="DA73" s="953"/>
      <c r="DB73" s="951"/>
      <c r="DC73" s="952"/>
      <c r="DD73" s="952"/>
      <c r="DE73" s="952"/>
      <c r="DF73" s="953"/>
      <c r="DG73" s="951"/>
      <c r="DH73" s="952"/>
      <c r="DI73" s="952"/>
      <c r="DJ73" s="952"/>
      <c r="DK73" s="953"/>
      <c r="DL73" s="951"/>
      <c r="DM73" s="952"/>
      <c r="DN73" s="952"/>
      <c r="DO73" s="952"/>
      <c r="DP73" s="953"/>
      <c r="DQ73" s="951"/>
      <c r="DR73" s="952"/>
      <c r="DS73" s="952"/>
      <c r="DT73" s="952"/>
      <c r="DU73" s="953"/>
      <c r="DV73" s="936"/>
      <c r="DW73" s="937"/>
      <c r="DX73" s="937"/>
      <c r="DY73" s="937"/>
      <c r="DZ73" s="938"/>
      <c r="EA73" s="234"/>
    </row>
    <row r="74" spans="1:131" s="235" customFormat="1" ht="26.25" customHeight="1" x14ac:dyDescent="0.2">
      <c r="A74" s="249">
        <v>7</v>
      </c>
      <c r="B74" s="969"/>
      <c r="C74" s="970"/>
      <c r="D74" s="970"/>
      <c r="E74" s="970"/>
      <c r="F74" s="970"/>
      <c r="G74" s="970"/>
      <c r="H74" s="970"/>
      <c r="I74" s="970"/>
      <c r="J74" s="970"/>
      <c r="K74" s="970"/>
      <c r="L74" s="970"/>
      <c r="M74" s="970"/>
      <c r="N74" s="970"/>
      <c r="O74" s="970"/>
      <c r="P74" s="971"/>
      <c r="Q74" s="972"/>
      <c r="R74" s="966"/>
      <c r="S74" s="966"/>
      <c r="T74" s="966"/>
      <c r="U74" s="966"/>
      <c r="V74" s="966"/>
      <c r="W74" s="966"/>
      <c r="X74" s="966"/>
      <c r="Y74" s="966"/>
      <c r="Z74" s="966"/>
      <c r="AA74" s="966"/>
      <c r="AB74" s="966"/>
      <c r="AC74" s="966"/>
      <c r="AD74" s="966"/>
      <c r="AE74" s="966"/>
      <c r="AF74" s="966"/>
      <c r="AG74" s="966"/>
      <c r="AH74" s="966"/>
      <c r="AI74" s="966"/>
      <c r="AJ74" s="966"/>
      <c r="AK74" s="966"/>
      <c r="AL74" s="966"/>
      <c r="AM74" s="966"/>
      <c r="AN74" s="966"/>
      <c r="AO74" s="966"/>
      <c r="AP74" s="966"/>
      <c r="AQ74" s="966"/>
      <c r="AR74" s="966"/>
      <c r="AS74" s="966"/>
      <c r="AT74" s="966"/>
      <c r="AU74" s="966"/>
      <c r="AV74" s="966"/>
      <c r="AW74" s="966"/>
      <c r="AX74" s="966"/>
      <c r="AY74" s="966"/>
      <c r="AZ74" s="967"/>
      <c r="BA74" s="967"/>
      <c r="BB74" s="967"/>
      <c r="BC74" s="967"/>
      <c r="BD74" s="968"/>
      <c r="BE74" s="253"/>
      <c r="BF74" s="253"/>
      <c r="BG74" s="253"/>
      <c r="BH74" s="253"/>
      <c r="BI74" s="253"/>
      <c r="BJ74" s="253"/>
      <c r="BK74" s="253"/>
      <c r="BL74" s="253"/>
      <c r="BM74" s="253"/>
      <c r="BN74" s="253"/>
      <c r="BO74" s="253"/>
      <c r="BP74" s="253"/>
      <c r="BQ74" s="250">
        <v>68</v>
      </c>
      <c r="BR74" s="255"/>
      <c r="BS74" s="948"/>
      <c r="BT74" s="949"/>
      <c r="BU74" s="949"/>
      <c r="BV74" s="949"/>
      <c r="BW74" s="949"/>
      <c r="BX74" s="949"/>
      <c r="BY74" s="949"/>
      <c r="BZ74" s="949"/>
      <c r="CA74" s="949"/>
      <c r="CB74" s="949"/>
      <c r="CC74" s="949"/>
      <c r="CD74" s="949"/>
      <c r="CE74" s="949"/>
      <c r="CF74" s="949"/>
      <c r="CG74" s="950"/>
      <c r="CH74" s="951"/>
      <c r="CI74" s="952"/>
      <c r="CJ74" s="952"/>
      <c r="CK74" s="952"/>
      <c r="CL74" s="953"/>
      <c r="CM74" s="951"/>
      <c r="CN74" s="952"/>
      <c r="CO74" s="952"/>
      <c r="CP74" s="952"/>
      <c r="CQ74" s="953"/>
      <c r="CR74" s="951"/>
      <c r="CS74" s="952"/>
      <c r="CT74" s="952"/>
      <c r="CU74" s="952"/>
      <c r="CV74" s="953"/>
      <c r="CW74" s="951"/>
      <c r="CX74" s="952"/>
      <c r="CY74" s="952"/>
      <c r="CZ74" s="952"/>
      <c r="DA74" s="953"/>
      <c r="DB74" s="951"/>
      <c r="DC74" s="952"/>
      <c r="DD74" s="952"/>
      <c r="DE74" s="952"/>
      <c r="DF74" s="953"/>
      <c r="DG74" s="951"/>
      <c r="DH74" s="952"/>
      <c r="DI74" s="952"/>
      <c r="DJ74" s="952"/>
      <c r="DK74" s="953"/>
      <c r="DL74" s="951"/>
      <c r="DM74" s="952"/>
      <c r="DN74" s="952"/>
      <c r="DO74" s="952"/>
      <c r="DP74" s="953"/>
      <c r="DQ74" s="951"/>
      <c r="DR74" s="952"/>
      <c r="DS74" s="952"/>
      <c r="DT74" s="952"/>
      <c r="DU74" s="953"/>
      <c r="DV74" s="936"/>
      <c r="DW74" s="937"/>
      <c r="DX74" s="937"/>
      <c r="DY74" s="937"/>
      <c r="DZ74" s="938"/>
      <c r="EA74" s="234"/>
    </row>
    <row r="75" spans="1:131" s="235" customFormat="1" ht="26.25" customHeight="1" x14ac:dyDescent="0.2">
      <c r="A75" s="249">
        <v>8</v>
      </c>
      <c r="B75" s="969"/>
      <c r="C75" s="970"/>
      <c r="D75" s="970"/>
      <c r="E75" s="970"/>
      <c r="F75" s="970"/>
      <c r="G75" s="970"/>
      <c r="H75" s="970"/>
      <c r="I75" s="970"/>
      <c r="J75" s="970"/>
      <c r="K75" s="970"/>
      <c r="L75" s="970"/>
      <c r="M75" s="970"/>
      <c r="N75" s="970"/>
      <c r="O75" s="970"/>
      <c r="P75" s="971"/>
      <c r="Q75" s="973"/>
      <c r="R75" s="974"/>
      <c r="S75" s="974"/>
      <c r="T75" s="974"/>
      <c r="U75" s="975"/>
      <c r="V75" s="976"/>
      <c r="W75" s="974"/>
      <c r="X75" s="974"/>
      <c r="Y75" s="974"/>
      <c r="Z75" s="975"/>
      <c r="AA75" s="976"/>
      <c r="AB75" s="974"/>
      <c r="AC75" s="974"/>
      <c r="AD75" s="974"/>
      <c r="AE75" s="975"/>
      <c r="AF75" s="976"/>
      <c r="AG75" s="974"/>
      <c r="AH75" s="974"/>
      <c r="AI75" s="974"/>
      <c r="AJ75" s="975"/>
      <c r="AK75" s="976"/>
      <c r="AL75" s="974"/>
      <c r="AM75" s="974"/>
      <c r="AN75" s="974"/>
      <c r="AO75" s="975"/>
      <c r="AP75" s="976"/>
      <c r="AQ75" s="974"/>
      <c r="AR75" s="974"/>
      <c r="AS75" s="974"/>
      <c r="AT75" s="975"/>
      <c r="AU75" s="976"/>
      <c r="AV75" s="974"/>
      <c r="AW75" s="974"/>
      <c r="AX75" s="974"/>
      <c r="AY75" s="975"/>
      <c r="AZ75" s="967"/>
      <c r="BA75" s="967"/>
      <c r="BB75" s="967"/>
      <c r="BC75" s="967"/>
      <c r="BD75" s="968"/>
      <c r="BE75" s="253"/>
      <c r="BF75" s="253"/>
      <c r="BG75" s="253"/>
      <c r="BH75" s="253"/>
      <c r="BI75" s="253"/>
      <c r="BJ75" s="253"/>
      <c r="BK75" s="253"/>
      <c r="BL75" s="253"/>
      <c r="BM75" s="253"/>
      <c r="BN75" s="253"/>
      <c r="BO75" s="253"/>
      <c r="BP75" s="253"/>
      <c r="BQ75" s="250">
        <v>69</v>
      </c>
      <c r="BR75" s="255"/>
      <c r="BS75" s="948"/>
      <c r="BT75" s="949"/>
      <c r="BU75" s="949"/>
      <c r="BV75" s="949"/>
      <c r="BW75" s="949"/>
      <c r="BX75" s="949"/>
      <c r="BY75" s="949"/>
      <c r="BZ75" s="949"/>
      <c r="CA75" s="949"/>
      <c r="CB75" s="949"/>
      <c r="CC75" s="949"/>
      <c r="CD75" s="949"/>
      <c r="CE75" s="949"/>
      <c r="CF75" s="949"/>
      <c r="CG75" s="950"/>
      <c r="CH75" s="951"/>
      <c r="CI75" s="952"/>
      <c r="CJ75" s="952"/>
      <c r="CK75" s="952"/>
      <c r="CL75" s="953"/>
      <c r="CM75" s="951"/>
      <c r="CN75" s="952"/>
      <c r="CO75" s="952"/>
      <c r="CP75" s="952"/>
      <c r="CQ75" s="953"/>
      <c r="CR75" s="951"/>
      <c r="CS75" s="952"/>
      <c r="CT75" s="952"/>
      <c r="CU75" s="952"/>
      <c r="CV75" s="953"/>
      <c r="CW75" s="951"/>
      <c r="CX75" s="952"/>
      <c r="CY75" s="952"/>
      <c r="CZ75" s="952"/>
      <c r="DA75" s="953"/>
      <c r="DB75" s="951"/>
      <c r="DC75" s="952"/>
      <c r="DD75" s="952"/>
      <c r="DE75" s="952"/>
      <c r="DF75" s="953"/>
      <c r="DG75" s="951"/>
      <c r="DH75" s="952"/>
      <c r="DI75" s="952"/>
      <c r="DJ75" s="952"/>
      <c r="DK75" s="953"/>
      <c r="DL75" s="951"/>
      <c r="DM75" s="952"/>
      <c r="DN75" s="952"/>
      <c r="DO75" s="952"/>
      <c r="DP75" s="953"/>
      <c r="DQ75" s="951"/>
      <c r="DR75" s="952"/>
      <c r="DS75" s="952"/>
      <c r="DT75" s="952"/>
      <c r="DU75" s="953"/>
      <c r="DV75" s="936"/>
      <c r="DW75" s="937"/>
      <c r="DX75" s="937"/>
      <c r="DY75" s="937"/>
      <c r="DZ75" s="938"/>
      <c r="EA75" s="234"/>
    </row>
    <row r="76" spans="1:131" s="235" customFormat="1" ht="26.25" customHeight="1" x14ac:dyDescent="0.2">
      <c r="A76" s="249">
        <v>9</v>
      </c>
      <c r="B76" s="969"/>
      <c r="C76" s="970"/>
      <c r="D76" s="970"/>
      <c r="E76" s="970"/>
      <c r="F76" s="970"/>
      <c r="G76" s="970"/>
      <c r="H76" s="970"/>
      <c r="I76" s="970"/>
      <c r="J76" s="970"/>
      <c r="K76" s="970"/>
      <c r="L76" s="970"/>
      <c r="M76" s="970"/>
      <c r="N76" s="970"/>
      <c r="O76" s="970"/>
      <c r="P76" s="971"/>
      <c r="Q76" s="973"/>
      <c r="R76" s="974"/>
      <c r="S76" s="974"/>
      <c r="T76" s="974"/>
      <c r="U76" s="975"/>
      <c r="V76" s="976"/>
      <c r="W76" s="974"/>
      <c r="X76" s="974"/>
      <c r="Y76" s="974"/>
      <c r="Z76" s="975"/>
      <c r="AA76" s="976"/>
      <c r="AB76" s="974"/>
      <c r="AC76" s="974"/>
      <c r="AD76" s="974"/>
      <c r="AE76" s="975"/>
      <c r="AF76" s="976"/>
      <c r="AG76" s="974"/>
      <c r="AH76" s="974"/>
      <c r="AI76" s="974"/>
      <c r="AJ76" s="975"/>
      <c r="AK76" s="976"/>
      <c r="AL76" s="974"/>
      <c r="AM76" s="974"/>
      <c r="AN76" s="974"/>
      <c r="AO76" s="975"/>
      <c r="AP76" s="976"/>
      <c r="AQ76" s="974"/>
      <c r="AR76" s="974"/>
      <c r="AS76" s="974"/>
      <c r="AT76" s="975"/>
      <c r="AU76" s="976"/>
      <c r="AV76" s="974"/>
      <c r="AW76" s="974"/>
      <c r="AX76" s="974"/>
      <c r="AY76" s="975"/>
      <c r="AZ76" s="967"/>
      <c r="BA76" s="967"/>
      <c r="BB76" s="967"/>
      <c r="BC76" s="967"/>
      <c r="BD76" s="968"/>
      <c r="BE76" s="253"/>
      <c r="BF76" s="253"/>
      <c r="BG76" s="253"/>
      <c r="BH76" s="253"/>
      <c r="BI76" s="253"/>
      <c r="BJ76" s="253"/>
      <c r="BK76" s="253"/>
      <c r="BL76" s="253"/>
      <c r="BM76" s="253"/>
      <c r="BN76" s="253"/>
      <c r="BO76" s="253"/>
      <c r="BP76" s="253"/>
      <c r="BQ76" s="250">
        <v>70</v>
      </c>
      <c r="BR76" s="255"/>
      <c r="BS76" s="948"/>
      <c r="BT76" s="949"/>
      <c r="BU76" s="949"/>
      <c r="BV76" s="949"/>
      <c r="BW76" s="949"/>
      <c r="BX76" s="949"/>
      <c r="BY76" s="949"/>
      <c r="BZ76" s="949"/>
      <c r="CA76" s="949"/>
      <c r="CB76" s="949"/>
      <c r="CC76" s="949"/>
      <c r="CD76" s="949"/>
      <c r="CE76" s="949"/>
      <c r="CF76" s="949"/>
      <c r="CG76" s="950"/>
      <c r="CH76" s="951"/>
      <c r="CI76" s="952"/>
      <c r="CJ76" s="952"/>
      <c r="CK76" s="952"/>
      <c r="CL76" s="953"/>
      <c r="CM76" s="951"/>
      <c r="CN76" s="952"/>
      <c r="CO76" s="952"/>
      <c r="CP76" s="952"/>
      <c r="CQ76" s="953"/>
      <c r="CR76" s="951"/>
      <c r="CS76" s="952"/>
      <c r="CT76" s="952"/>
      <c r="CU76" s="952"/>
      <c r="CV76" s="953"/>
      <c r="CW76" s="951"/>
      <c r="CX76" s="952"/>
      <c r="CY76" s="952"/>
      <c r="CZ76" s="952"/>
      <c r="DA76" s="953"/>
      <c r="DB76" s="951"/>
      <c r="DC76" s="952"/>
      <c r="DD76" s="952"/>
      <c r="DE76" s="952"/>
      <c r="DF76" s="953"/>
      <c r="DG76" s="951"/>
      <c r="DH76" s="952"/>
      <c r="DI76" s="952"/>
      <c r="DJ76" s="952"/>
      <c r="DK76" s="953"/>
      <c r="DL76" s="951"/>
      <c r="DM76" s="952"/>
      <c r="DN76" s="952"/>
      <c r="DO76" s="952"/>
      <c r="DP76" s="953"/>
      <c r="DQ76" s="951"/>
      <c r="DR76" s="952"/>
      <c r="DS76" s="952"/>
      <c r="DT76" s="952"/>
      <c r="DU76" s="953"/>
      <c r="DV76" s="936"/>
      <c r="DW76" s="937"/>
      <c r="DX76" s="937"/>
      <c r="DY76" s="937"/>
      <c r="DZ76" s="938"/>
      <c r="EA76" s="234"/>
    </row>
    <row r="77" spans="1:131" s="235" customFormat="1" ht="26.25" customHeight="1" x14ac:dyDescent="0.2">
      <c r="A77" s="249">
        <v>10</v>
      </c>
      <c r="B77" s="969"/>
      <c r="C77" s="970"/>
      <c r="D77" s="970"/>
      <c r="E77" s="970"/>
      <c r="F77" s="970"/>
      <c r="G77" s="970"/>
      <c r="H77" s="970"/>
      <c r="I77" s="970"/>
      <c r="J77" s="970"/>
      <c r="K77" s="970"/>
      <c r="L77" s="970"/>
      <c r="M77" s="970"/>
      <c r="N77" s="970"/>
      <c r="O77" s="970"/>
      <c r="P77" s="971"/>
      <c r="Q77" s="973"/>
      <c r="R77" s="974"/>
      <c r="S77" s="974"/>
      <c r="T77" s="974"/>
      <c r="U77" s="975"/>
      <c r="V77" s="976"/>
      <c r="W77" s="974"/>
      <c r="X77" s="974"/>
      <c r="Y77" s="974"/>
      <c r="Z77" s="975"/>
      <c r="AA77" s="976"/>
      <c r="AB77" s="974"/>
      <c r="AC77" s="974"/>
      <c r="AD77" s="974"/>
      <c r="AE77" s="975"/>
      <c r="AF77" s="976"/>
      <c r="AG77" s="974"/>
      <c r="AH77" s="974"/>
      <c r="AI77" s="974"/>
      <c r="AJ77" s="975"/>
      <c r="AK77" s="976"/>
      <c r="AL77" s="974"/>
      <c r="AM77" s="974"/>
      <c r="AN77" s="974"/>
      <c r="AO77" s="975"/>
      <c r="AP77" s="976"/>
      <c r="AQ77" s="974"/>
      <c r="AR77" s="974"/>
      <c r="AS77" s="974"/>
      <c r="AT77" s="975"/>
      <c r="AU77" s="976"/>
      <c r="AV77" s="974"/>
      <c r="AW77" s="974"/>
      <c r="AX77" s="974"/>
      <c r="AY77" s="975"/>
      <c r="AZ77" s="967"/>
      <c r="BA77" s="967"/>
      <c r="BB77" s="967"/>
      <c r="BC77" s="967"/>
      <c r="BD77" s="968"/>
      <c r="BE77" s="253"/>
      <c r="BF77" s="253"/>
      <c r="BG77" s="253"/>
      <c r="BH77" s="253"/>
      <c r="BI77" s="253"/>
      <c r="BJ77" s="253"/>
      <c r="BK77" s="253"/>
      <c r="BL77" s="253"/>
      <c r="BM77" s="253"/>
      <c r="BN77" s="253"/>
      <c r="BO77" s="253"/>
      <c r="BP77" s="253"/>
      <c r="BQ77" s="250">
        <v>71</v>
      </c>
      <c r="BR77" s="255"/>
      <c r="BS77" s="948"/>
      <c r="BT77" s="949"/>
      <c r="BU77" s="949"/>
      <c r="BV77" s="949"/>
      <c r="BW77" s="949"/>
      <c r="BX77" s="949"/>
      <c r="BY77" s="949"/>
      <c r="BZ77" s="949"/>
      <c r="CA77" s="949"/>
      <c r="CB77" s="949"/>
      <c r="CC77" s="949"/>
      <c r="CD77" s="949"/>
      <c r="CE77" s="949"/>
      <c r="CF77" s="949"/>
      <c r="CG77" s="950"/>
      <c r="CH77" s="951"/>
      <c r="CI77" s="952"/>
      <c r="CJ77" s="952"/>
      <c r="CK77" s="952"/>
      <c r="CL77" s="953"/>
      <c r="CM77" s="951"/>
      <c r="CN77" s="952"/>
      <c r="CO77" s="952"/>
      <c r="CP77" s="952"/>
      <c r="CQ77" s="953"/>
      <c r="CR77" s="951"/>
      <c r="CS77" s="952"/>
      <c r="CT77" s="952"/>
      <c r="CU77" s="952"/>
      <c r="CV77" s="953"/>
      <c r="CW77" s="951"/>
      <c r="CX77" s="952"/>
      <c r="CY77" s="952"/>
      <c r="CZ77" s="952"/>
      <c r="DA77" s="953"/>
      <c r="DB77" s="951"/>
      <c r="DC77" s="952"/>
      <c r="DD77" s="952"/>
      <c r="DE77" s="952"/>
      <c r="DF77" s="953"/>
      <c r="DG77" s="951"/>
      <c r="DH77" s="952"/>
      <c r="DI77" s="952"/>
      <c r="DJ77" s="952"/>
      <c r="DK77" s="953"/>
      <c r="DL77" s="951"/>
      <c r="DM77" s="952"/>
      <c r="DN77" s="952"/>
      <c r="DO77" s="952"/>
      <c r="DP77" s="953"/>
      <c r="DQ77" s="951"/>
      <c r="DR77" s="952"/>
      <c r="DS77" s="952"/>
      <c r="DT77" s="952"/>
      <c r="DU77" s="953"/>
      <c r="DV77" s="936"/>
      <c r="DW77" s="937"/>
      <c r="DX77" s="937"/>
      <c r="DY77" s="937"/>
      <c r="DZ77" s="938"/>
      <c r="EA77" s="234"/>
    </row>
    <row r="78" spans="1:131" s="235" customFormat="1" ht="26.25" customHeight="1" x14ac:dyDescent="0.2">
      <c r="A78" s="249">
        <v>11</v>
      </c>
      <c r="B78" s="969"/>
      <c r="C78" s="970"/>
      <c r="D78" s="970"/>
      <c r="E78" s="970"/>
      <c r="F78" s="970"/>
      <c r="G78" s="970"/>
      <c r="H78" s="970"/>
      <c r="I78" s="970"/>
      <c r="J78" s="970"/>
      <c r="K78" s="970"/>
      <c r="L78" s="970"/>
      <c r="M78" s="970"/>
      <c r="N78" s="970"/>
      <c r="O78" s="970"/>
      <c r="P78" s="971"/>
      <c r="Q78" s="972"/>
      <c r="R78" s="966"/>
      <c r="S78" s="966"/>
      <c r="T78" s="966"/>
      <c r="U78" s="966"/>
      <c r="V78" s="966"/>
      <c r="W78" s="966"/>
      <c r="X78" s="966"/>
      <c r="Y78" s="966"/>
      <c r="Z78" s="966"/>
      <c r="AA78" s="966"/>
      <c r="AB78" s="966"/>
      <c r="AC78" s="966"/>
      <c r="AD78" s="966"/>
      <c r="AE78" s="966"/>
      <c r="AF78" s="966"/>
      <c r="AG78" s="966"/>
      <c r="AH78" s="966"/>
      <c r="AI78" s="966"/>
      <c r="AJ78" s="966"/>
      <c r="AK78" s="966"/>
      <c r="AL78" s="966"/>
      <c r="AM78" s="966"/>
      <c r="AN78" s="966"/>
      <c r="AO78" s="966"/>
      <c r="AP78" s="966"/>
      <c r="AQ78" s="966"/>
      <c r="AR78" s="966"/>
      <c r="AS78" s="966"/>
      <c r="AT78" s="966"/>
      <c r="AU78" s="966"/>
      <c r="AV78" s="966"/>
      <c r="AW78" s="966"/>
      <c r="AX78" s="966"/>
      <c r="AY78" s="966"/>
      <c r="AZ78" s="967"/>
      <c r="BA78" s="967"/>
      <c r="BB78" s="967"/>
      <c r="BC78" s="967"/>
      <c r="BD78" s="968"/>
      <c r="BE78" s="253"/>
      <c r="BF78" s="253"/>
      <c r="BG78" s="253"/>
      <c r="BH78" s="253"/>
      <c r="BI78" s="253"/>
      <c r="BJ78" s="256"/>
      <c r="BK78" s="256"/>
      <c r="BL78" s="256"/>
      <c r="BM78" s="256"/>
      <c r="BN78" s="256"/>
      <c r="BO78" s="253"/>
      <c r="BP78" s="253"/>
      <c r="BQ78" s="250">
        <v>72</v>
      </c>
      <c r="BR78" s="255"/>
      <c r="BS78" s="948"/>
      <c r="BT78" s="949"/>
      <c r="BU78" s="949"/>
      <c r="BV78" s="949"/>
      <c r="BW78" s="949"/>
      <c r="BX78" s="949"/>
      <c r="BY78" s="949"/>
      <c r="BZ78" s="949"/>
      <c r="CA78" s="949"/>
      <c r="CB78" s="949"/>
      <c r="CC78" s="949"/>
      <c r="CD78" s="949"/>
      <c r="CE78" s="949"/>
      <c r="CF78" s="949"/>
      <c r="CG78" s="950"/>
      <c r="CH78" s="951"/>
      <c r="CI78" s="952"/>
      <c r="CJ78" s="952"/>
      <c r="CK78" s="952"/>
      <c r="CL78" s="953"/>
      <c r="CM78" s="951"/>
      <c r="CN78" s="952"/>
      <c r="CO78" s="952"/>
      <c r="CP78" s="952"/>
      <c r="CQ78" s="953"/>
      <c r="CR78" s="951"/>
      <c r="CS78" s="952"/>
      <c r="CT78" s="952"/>
      <c r="CU78" s="952"/>
      <c r="CV78" s="953"/>
      <c r="CW78" s="951"/>
      <c r="CX78" s="952"/>
      <c r="CY78" s="952"/>
      <c r="CZ78" s="952"/>
      <c r="DA78" s="953"/>
      <c r="DB78" s="951"/>
      <c r="DC78" s="952"/>
      <c r="DD78" s="952"/>
      <c r="DE78" s="952"/>
      <c r="DF78" s="953"/>
      <c r="DG78" s="951"/>
      <c r="DH78" s="952"/>
      <c r="DI78" s="952"/>
      <c r="DJ78" s="952"/>
      <c r="DK78" s="953"/>
      <c r="DL78" s="951"/>
      <c r="DM78" s="952"/>
      <c r="DN78" s="952"/>
      <c r="DO78" s="952"/>
      <c r="DP78" s="953"/>
      <c r="DQ78" s="951"/>
      <c r="DR78" s="952"/>
      <c r="DS78" s="952"/>
      <c r="DT78" s="952"/>
      <c r="DU78" s="953"/>
      <c r="DV78" s="936"/>
      <c r="DW78" s="937"/>
      <c r="DX78" s="937"/>
      <c r="DY78" s="937"/>
      <c r="DZ78" s="938"/>
      <c r="EA78" s="234"/>
    </row>
    <row r="79" spans="1:131" s="235" customFormat="1" ht="26.25" customHeight="1" x14ac:dyDescent="0.2">
      <c r="A79" s="249">
        <v>12</v>
      </c>
      <c r="B79" s="969"/>
      <c r="C79" s="970"/>
      <c r="D79" s="970"/>
      <c r="E79" s="970"/>
      <c r="F79" s="970"/>
      <c r="G79" s="970"/>
      <c r="H79" s="970"/>
      <c r="I79" s="970"/>
      <c r="J79" s="970"/>
      <c r="K79" s="970"/>
      <c r="L79" s="970"/>
      <c r="M79" s="970"/>
      <c r="N79" s="970"/>
      <c r="O79" s="970"/>
      <c r="P79" s="971"/>
      <c r="Q79" s="972"/>
      <c r="R79" s="966"/>
      <c r="S79" s="966"/>
      <c r="T79" s="966"/>
      <c r="U79" s="966"/>
      <c r="V79" s="966"/>
      <c r="W79" s="966"/>
      <c r="X79" s="966"/>
      <c r="Y79" s="966"/>
      <c r="Z79" s="966"/>
      <c r="AA79" s="966"/>
      <c r="AB79" s="966"/>
      <c r="AC79" s="966"/>
      <c r="AD79" s="966"/>
      <c r="AE79" s="966"/>
      <c r="AF79" s="966"/>
      <c r="AG79" s="966"/>
      <c r="AH79" s="966"/>
      <c r="AI79" s="966"/>
      <c r="AJ79" s="966"/>
      <c r="AK79" s="966"/>
      <c r="AL79" s="966"/>
      <c r="AM79" s="966"/>
      <c r="AN79" s="966"/>
      <c r="AO79" s="966"/>
      <c r="AP79" s="966"/>
      <c r="AQ79" s="966"/>
      <c r="AR79" s="966"/>
      <c r="AS79" s="966"/>
      <c r="AT79" s="966"/>
      <c r="AU79" s="966"/>
      <c r="AV79" s="966"/>
      <c r="AW79" s="966"/>
      <c r="AX79" s="966"/>
      <c r="AY79" s="966"/>
      <c r="AZ79" s="967"/>
      <c r="BA79" s="967"/>
      <c r="BB79" s="967"/>
      <c r="BC79" s="967"/>
      <c r="BD79" s="968"/>
      <c r="BE79" s="253"/>
      <c r="BF79" s="253"/>
      <c r="BG79" s="253"/>
      <c r="BH79" s="253"/>
      <c r="BI79" s="253"/>
      <c r="BJ79" s="256"/>
      <c r="BK79" s="256"/>
      <c r="BL79" s="256"/>
      <c r="BM79" s="256"/>
      <c r="BN79" s="256"/>
      <c r="BO79" s="253"/>
      <c r="BP79" s="253"/>
      <c r="BQ79" s="250">
        <v>73</v>
      </c>
      <c r="BR79" s="255"/>
      <c r="BS79" s="948"/>
      <c r="BT79" s="949"/>
      <c r="BU79" s="949"/>
      <c r="BV79" s="949"/>
      <c r="BW79" s="949"/>
      <c r="BX79" s="949"/>
      <c r="BY79" s="949"/>
      <c r="BZ79" s="949"/>
      <c r="CA79" s="949"/>
      <c r="CB79" s="949"/>
      <c r="CC79" s="949"/>
      <c r="CD79" s="949"/>
      <c r="CE79" s="949"/>
      <c r="CF79" s="949"/>
      <c r="CG79" s="950"/>
      <c r="CH79" s="951"/>
      <c r="CI79" s="952"/>
      <c r="CJ79" s="952"/>
      <c r="CK79" s="952"/>
      <c r="CL79" s="953"/>
      <c r="CM79" s="951"/>
      <c r="CN79" s="952"/>
      <c r="CO79" s="952"/>
      <c r="CP79" s="952"/>
      <c r="CQ79" s="953"/>
      <c r="CR79" s="951"/>
      <c r="CS79" s="952"/>
      <c r="CT79" s="952"/>
      <c r="CU79" s="952"/>
      <c r="CV79" s="953"/>
      <c r="CW79" s="951"/>
      <c r="CX79" s="952"/>
      <c r="CY79" s="952"/>
      <c r="CZ79" s="952"/>
      <c r="DA79" s="953"/>
      <c r="DB79" s="951"/>
      <c r="DC79" s="952"/>
      <c r="DD79" s="952"/>
      <c r="DE79" s="952"/>
      <c r="DF79" s="953"/>
      <c r="DG79" s="951"/>
      <c r="DH79" s="952"/>
      <c r="DI79" s="952"/>
      <c r="DJ79" s="952"/>
      <c r="DK79" s="953"/>
      <c r="DL79" s="951"/>
      <c r="DM79" s="952"/>
      <c r="DN79" s="952"/>
      <c r="DO79" s="952"/>
      <c r="DP79" s="953"/>
      <c r="DQ79" s="951"/>
      <c r="DR79" s="952"/>
      <c r="DS79" s="952"/>
      <c r="DT79" s="952"/>
      <c r="DU79" s="953"/>
      <c r="DV79" s="936"/>
      <c r="DW79" s="937"/>
      <c r="DX79" s="937"/>
      <c r="DY79" s="937"/>
      <c r="DZ79" s="938"/>
      <c r="EA79" s="234"/>
    </row>
    <row r="80" spans="1:131" s="235" customFormat="1" ht="26.25" customHeight="1" x14ac:dyDescent="0.2">
      <c r="A80" s="249">
        <v>13</v>
      </c>
      <c r="B80" s="969"/>
      <c r="C80" s="970"/>
      <c r="D80" s="970"/>
      <c r="E80" s="970"/>
      <c r="F80" s="970"/>
      <c r="G80" s="970"/>
      <c r="H80" s="970"/>
      <c r="I80" s="970"/>
      <c r="J80" s="970"/>
      <c r="K80" s="970"/>
      <c r="L80" s="970"/>
      <c r="M80" s="970"/>
      <c r="N80" s="970"/>
      <c r="O80" s="970"/>
      <c r="P80" s="971"/>
      <c r="Q80" s="972"/>
      <c r="R80" s="966"/>
      <c r="S80" s="966"/>
      <c r="T80" s="966"/>
      <c r="U80" s="966"/>
      <c r="V80" s="966"/>
      <c r="W80" s="966"/>
      <c r="X80" s="966"/>
      <c r="Y80" s="966"/>
      <c r="Z80" s="966"/>
      <c r="AA80" s="966"/>
      <c r="AB80" s="966"/>
      <c r="AC80" s="966"/>
      <c r="AD80" s="966"/>
      <c r="AE80" s="966"/>
      <c r="AF80" s="966"/>
      <c r="AG80" s="966"/>
      <c r="AH80" s="966"/>
      <c r="AI80" s="966"/>
      <c r="AJ80" s="966"/>
      <c r="AK80" s="966"/>
      <c r="AL80" s="966"/>
      <c r="AM80" s="966"/>
      <c r="AN80" s="966"/>
      <c r="AO80" s="966"/>
      <c r="AP80" s="966"/>
      <c r="AQ80" s="966"/>
      <c r="AR80" s="966"/>
      <c r="AS80" s="966"/>
      <c r="AT80" s="966"/>
      <c r="AU80" s="966"/>
      <c r="AV80" s="966"/>
      <c r="AW80" s="966"/>
      <c r="AX80" s="966"/>
      <c r="AY80" s="966"/>
      <c r="AZ80" s="967"/>
      <c r="BA80" s="967"/>
      <c r="BB80" s="967"/>
      <c r="BC80" s="967"/>
      <c r="BD80" s="968"/>
      <c r="BE80" s="253"/>
      <c r="BF80" s="253"/>
      <c r="BG80" s="253"/>
      <c r="BH80" s="253"/>
      <c r="BI80" s="253"/>
      <c r="BJ80" s="253"/>
      <c r="BK80" s="253"/>
      <c r="BL80" s="253"/>
      <c r="BM80" s="253"/>
      <c r="BN80" s="253"/>
      <c r="BO80" s="253"/>
      <c r="BP80" s="253"/>
      <c r="BQ80" s="250">
        <v>74</v>
      </c>
      <c r="BR80" s="255"/>
      <c r="BS80" s="948"/>
      <c r="BT80" s="949"/>
      <c r="BU80" s="949"/>
      <c r="BV80" s="949"/>
      <c r="BW80" s="949"/>
      <c r="BX80" s="949"/>
      <c r="BY80" s="949"/>
      <c r="BZ80" s="949"/>
      <c r="CA80" s="949"/>
      <c r="CB80" s="949"/>
      <c r="CC80" s="949"/>
      <c r="CD80" s="949"/>
      <c r="CE80" s="949"/>
      <c r="CF80" s="949"/>
      <c r="CG80" s="950"/>
      <c r="CH80" s="951"/>
      <c r="CI80" s="952"/>
      <c r="CJ80" s="952"/>
      <c r="CK80" s="952"/>
      <c r="CL80" s="953"/>
      <c r="CM80" s="951"/>
      <c r="CN80" s="952"/>
      <c r="CO80" s="952"/>
      <c r="CP80" s="952"/>
      <c r="CQ80" s="953"/>
      <c r="CR80" s="951"/>
      <c r="CS80" s="952"/>
      <c r="CT80" s="952"/>
      <c r="CU80" s="952"/>
      <c r="CV80" s="953"/>
      <c r="CW80" s="951"/>
      <c r="CX80" s="952"/>
      <c r="CY80" s="952"/>
      <c r="CZ80" s="952"/>
      <c r="DA80" s="953"/>
      <c r="DB80" s="951"/>
      <c r="DC80" s="952"/>
      <c r="DD80" s="952"/>
      <c r="DE80" s="952"/>
      <c r="DF80" s="953"/>
      <c r="DG80" s="951"/>
      <c r="DH80" s="952"/>
      <c r="DI80" s="952"/>
      <c r="DJ80" s="952"/>
      <c r="DK80" s="953"/>
      <c r="DL80" s="951"/>
      <c r="DM80" s="952"/>
      <c r="DN80" s="952"/>
      <c r="DO80" s="952"/>
      <c r="DP80" s="953"/>
      <c r="DQ80" s="951"/>
      <c r="DR80" s="952"/>
      <c r="DS80" s="952"/>
      <c r="DT80" s="952"/>
      <c r="DU80" s="953"/>
      <c r="DV80" s="936"/>
      <c r="DW80" s="937"/>
      <c r="DX80" s="937"/>
      <c r="DY80" s="937"/>
      <c r="DZ80" s="938"/>
      <c r="EA80" s="234"/>
    </row>
    <row r="81" spans="1:131" s="235" customFormat="1" ht="26.25" customHeight="1" x14ac:dyDescent="0.2">
      <c r="A81" s="249">
        <v>14</v>
      </c>
      <c r="B81" s="969"/>
      <c r="C81" s="970"/>
      <c r="D81" s="970"/>
      <c r="E81" s="970"/>
      <c r="F81" s="970"/>
      <c r="G81" s="970"/>
      <c r="H81" s="970"/>
      <c r="I81" s="970"/>
      <c r="J81" s="970"/>
      <c r="K81" s="970"/>
      <c r="L81" s="970"/>
      <c r="M81" s="970"/>
      <c r="N81" s="970"/>
      <c r="O81" s="970"/>
      <c r="P81" s="971"/>
      <c r="Q81" s="972"/>
      <c r="R81" s="966"/>
      <c r="S81" s="966"/>
      <c r="T81" s="966"/>
      <c r="U81" s="966"/>
      <c r="V81" s="966"/>
      <c r="W81" s="966"/>
      <c r="X81" s="966"/>
      <c r="Y81" s="966"/>
      <c r="Z81" s="966"/>
      <c r="AA81" s="966"/>
      <c r="AB81" s="966"/>
      <c r="AC81" s="966"/>
      <c r="AD81" s="966"/>
      <c r="AE81" s="966"/>
      <c r="AF81" s="966"/>
      <c r="AG81" s="966"/>
      <c r="AH81" s="966"/>
      <c r="AI81" s="966"/>
      <c r="AJ81" s="966"/>
      <c r="AK81" s="966"/>
      <c r="AL81" s="966"/>
      <c r="AM81" s="966"/>
      <c r="AN81" s="966"/>
      <c r="AO81" s="966"/>
      <c r="AP81" s="966"/>
      <c r="AQ81" s="966"/>
      <c r="AR81" s="966"/>
      <c r="AS81" s="966"/>
      <c r="AT81" s="966"/>
      <c r="AU81" s="966"/>
      <c r="AV81" s="966"/>
      <c r="AW81" s="966"/>
      <c r="AX81" s="966"/>
      <c r="AY81" s="966"/>
      <c r="AZ81" s="967"/>
      <c r="BA81" s="967"/>
      <c r="BB81" s="967"/>
      <c r="BC81" s="967"/>
      <c r="BD81" s="968"/>
      <c r="BE81" s="253"/>
      <c r="BF81" s="253"/>
      <c r="BG81" s="253"/>
      <c r="BH81" s="253"/>
      <c r="BI81" s="253"/>
      <c r="BJ81" s="253"/>
      <c r="BK81" s="253"/>
      <c r="BL81" s="253"/>
      <c r="BM81" s="253"/>
      <c r="BN81" s="253"/>
      <c r="BO81" s="253"/>
      <c r="BP81" s="253"/>
      <c r="BQ81" s="250">
        <v>75</v>
      </c>
      <c r="BR81" s="255"/>
      <c r="BS81" s="948"/>
      <c r="BT81" s="949"/>
      <c r="BU81" s="949"/>
      <c r="BV81" s="949"/>
      <c r="BW81" s="949"/>
      <c r="BX81" s="949"/>
      <c r="BY81" s="949"/>
      <c r="BZ81" s="949"/>
      <c r="CA81" s="949"/>
      <c r="CB81" s="949"/>
      <c r="CC81" s="949"/>
      <c r="CD81" s="949"/>
      <c r="CE81" s="949"/>
      <c r="CF81" s="949"/>
      <c r="CG81" s="950"/>
      <c r="CH81" s="951"/>
      <c r="CI81" s="952"/>
      <c r="CJ81" s="952"/>
      <c r="CK81" s="952"/>
      <c r="CL81" s="953"/>
      <c r="CM81" s="951"/>
      <c r="CN81" s="952"/>
      <c r="CO81" s="952"/>
      <c r="CP81" s="952"/>
      <c r="CQ81" s="953"/>
      <c r="CR81" s="951"/>
      <c r="CS81" s="952"/>
      <c r="CT81" s="952"/>
      <c r="CU81" s="952"/>
      <c r="CV81" s="953"/>
      <c r="CW81" s="951"/>
      <c r="CX81" s="952"/>
      <c r="CY81" s="952"/>
      <c r="CZ81" s="952"/>
      <c r="DA81" s="953"/>
      <c r="DB81" s="951"/>
      <c r="DC81" s="952"/>
      <c r="DD81" s="952"/>
      <c r="DE81" s="952"/>
      <c r="DF81" s="953"/>
      <c r="DG81" s="951"/>
      <c r="DH81" s="952"/>
      <c r="DI81" s="952"/>
      <c r="DJ81" s="952"/>
      <c r="DK81" s="953"/>
      <c r="DL81" s="951"/>
      <c r="DM81" s="952"/>
      <c r="DN81" s="952"/>
      <c r="DO81" s="952"/>
      <c r="DP81" s="953"/>
      <c r="DQ81" s="951"/>
      <c r="DR81" s="952"/>
      <c r="DS81" s="952"/>
      <c r="DT81" s="952"/>
      <c r="DU81" s="953"/>
      <c r="DV81" s="936"/>
      <c r="DW81" s="937"/>
      <c r="DX81" s="937"/>
      <c r="DY81" s="937"/>
      <c r="DZ81" s="938"/>
      <c r="EA81" s="234"/>
    </row>
    <row r="82" spans="1:131" s="235" customFormat="1" ht="26.25" customHeight="1" x14ac:dyDescent="0.2">
      <c r="A82" s="249">
        <v>15</v>
      </c>
      <c r="B82" s="969"/>
      <c r="C82" s="970"/>
      <c r="D82" s="970"/>
      <c r="E82" s="970"/>
      <c r="F82" s="970"/>
      <c r="G82" s="970"/>
      <c r="H82" s="970"/>
      <c r="I82" s="970"/>
      <c r="J82" s="970"/>
      <c r="K82" s="970"/>
      <c r="L82" s="970"/>
      <c r="M82" s="970"/>
      <c r="N82" s="970"/>
      <c r="O82" s="970"/>
      <c r="P82" s="971"/>
      <c r="Q82" s="972"/>
      <c r="R82" s="966"/>
      <c r="S82" s="966"/>
      <c r="T82" s="966"/>
      <c r="U82" s="966"/>
      <c r="V82" s="966"/>
      <c r="W82" s="966"/>
      <c r="X82" s="966"/>
      <c r="Y82" s="966"/>
      <c r="Z82" s="966"/>
      <c r="AA82" s="966"/>
      <c r="AB82" s="966"/>
      <c r="AC82" s="966"/>
      <c r="AD82" s="966"/>
      <c r="AE82" s="966"/>
      <c r="AF82" s="966"/>
      <c r="AG82" s="966"/>
      <c r="AH82" s="966"/>
      <c r="AI82" s="966"/>
      <c r="AJ82" s="966"/>
      <c r="AK82" s="966"/>
      <c r="AL82" s="966"/>
      <c r="AM82" s="966"/>
      <c r="AN82" s="966"/>
      <c r="AO82" s="966"/>
      <c r="AP82" s="966"/>
      <c r="AQ82" s="966"/>
      <c r="AR82" s="966"/>
      <c r="AS82" s="966"/>
      <c r="AT82" s="966"/>
      <c r="AU82" s="966"/>
      <c r="AV82" s="966"/>
      <c r="AW82" s="966"/>
      <c r="AX82" s="966"/>
      <c r="AY82" s="966"/>
      <c r="AZ82" s="967"/>
      <c r="BA82" s="967"/>
      <c r="BB82" s="967"/>
      <c r="BC82" s="967"/>
      <c r="BD82" s="968"/>
      <c r="BE82" s="253"/>
      <c r="BF82" s="253"/>
      <c r="BG82" s="253"/>
      <c r="BH82" s="253"/>
      <c r="BI82" s="253"/>
      <c r="BJ82" s="253"/>
      <c r="BK82" s="253"/>
      <c r="BL82" s="253"/>
      <c r="BM82" s="253"/>
      <c r="BN82" s="253"/>
      <c r="BO82" s="253"/>
      <c r="BP82" s="253"/>
      <c r="BQ82" s="250">
        <v>76</v>
      </c>
      <c r="BR82" s="255"/>
      <c r="BS82" s="948"/>
      <c r="BT82" s="949"/>
      <c r="BU82" s="949"/>
      <c r="BV82" s="949"/>
      <c r="BW82" s="949"/>
      <c r="BX82" s="949"/>
      <c r="BY82" s="949"/>
      <c r="BZ82" s="949"/>
      <c r="CA82" s="949"/>
      <c r="CB82" s="949"/>
      <c r="CC82" s="949"/>
      <c r="CD82" s="949"/>
      <c r="CE82" s="949"/>
      <c r="CF82" s="949"/>
      <c r="CG82" s="950"/>
      <c r="CH82" s="951"/>
      <c r="CI82" s="952"/>
      <c r="CJ82" s="952"/>
      <c r="CK82" s="952"/>
      <c r="CL82" s="953"/>
      <c r="CM82" s="951"/>
      <c r="CN82" s="952"/>
      <c r="CO82" s="952"/>
      <c r="CP82" s="952"/>
      <c r="CQ82" s="953"/>
      <c r="CR82" s="951"/>
      <c r="CS82" s="952"/>
      <c r="CT82" s="952"/>
      <c r="CU82" s="952"/>
      <c r="CV82" s="953"/>
      <c r="CW82" s="951"/>
      <c r="CX82" s="952"/>
      <c r="CY82" s="952"/>
      <c r="CZ82" s="952"/>
      <c r="DA82" s="953"/>
      <c r="DB82" s="951"/>
      <c r="DC82" s="952"/>
      <c r="DD82" s="952"/>
      <c r="DE82" s="952"/>
      <c r="DF82" s="953"/>
      <c r="DG82" s="951"/>
      <c r="DH82" s="952"/>
      <c r="DI82" s="952"/>
      <c r="DJ82" s="952"/>
      <c r="DK82" s="953"/>
      <c r="DL82" s="951"/>
      <c r="DM82" s="952"/>
      <c r="DN82" s="952"/>
      <c r="DO82" s="952"/>
      <c r="DP82" s="953"/>
      <c r="DQ82" s="951"/>
      <c r="DR82" s="952"/>
      <c r="DS82" s="952"/>
      <c r="DT82" s="952"/>
      <c r="DU82" s="953"/>
      <c r="DV82" s="936"/>
      <c r="DW82" s="937"/>
      <c r="DX82" s="937"/>
      <c r="DY82" s="937"/>
      <c r="DZ82" s="938"/>
      <c r="EA82" s="234"/>
    </row>
    <row r="83" spans="1:131" s="235" customFormat="1" ht="26.25" customHeight="1" x14ac:dyDescent="0.2">
      <c r="A83" s="249">
        <v>16</v>
      </c>
      <c r="B83" s="969"/>
      <c r="C83" s="970"/>
      <c r="D83" s="970"/>
      <c r="E83" s="970"/>
      <c r="F83" s="970"/>
      <c r="G83" s="970"/>
      <c r="H83" s="970"/>
      <c r="I83" s="970"/>
      <c r="J83" s="970"/>
      <c r="K83" s="970"/>
      <c r="L83" s="970"/>
      <c r="M83" s="970"/>
      <c r="N83" s="970"/>
      <c r="O83" s="970"/>
      <c r="P83" s="971"/>
      <c r="Q83" s="972"/>
      <c r="R83" s="966"/>
      <c r="S83" s="966"/>
      <c r="T83" s="966"/>
      <c r="U83" s="966"/>
      <c r="V83" s="966"/>
      <c r="W83" s="966"/>
      <c r="X83" s="966"/>
      <c r="Y83" s="966"/>
      <c r="Z83" s="966"/>
      <c r="AA83" s="966"/>
      <c r="AB83" s="966"/>
      <c r="AC83" s="966"/>
      <c r="AD83" s="966"/>
      <c r="AE83" s="966"/>
      <c r="AF83" s="966"/>
      <c r="AG83" s="966"/>
      <c r="AH83" s="966"/>
      <c r="AI83" s="966"/>
      <c r="AJ83" s="966"/>
      <c r="AK83" s="966"/>
      <c r="AL83" s="966"/>
      <c r="AM83" s="966"/>
      <c r="AN83" s="966"/>
      <c r="AO83" s="966"/>
      <c r="AP83" s="966"/>
      <c r="AQ83" s="966"/>
      <c r="AR83" s="966"/>
      <c r="AS83" s="966"/>
      <c r="AT83" s="966"/>
      <c r="AU83" s="966"/>
      <c r="AV83" s="966"/>
      <c r="AW83" s="966"/>
      <c r="AX83" s="966"/>
      <c r="AY83" s="966"/>
      <c r="AZ83" s="967"/>
      <c r="BA83" s="967"/>
      <c r="BB83" s="967"/>
      <c r="BC83" s="967"/>
      <c r="BD83" s="968"/>
      <c r="BE83" s="253"/>
      <c r="BF83" s="253"/>
      <c r="BG83" s="253"/>
      <c r="BH83" s="253"/>
      <c r="BI83" s="253"/>
      <c r="BJ83" s="253"/>
      <c r="BK83" s="253"/>
      <c r="BL83" s="253"/>
      <c r="BM83" s="253"/>
      <c r="BN83" s="253"/>
      <c r="BO83" s="253"/>
      <c r="BP83" s="253"/>
      <c r="BQ83" s="250">
        <v>77</v>
      </c>
      <c r="BR83" s="255"/>
      <c r="BS83" s="948"/>
      <c r="BT83" s="949"/>
      <c r="BU83" s="949"/>
      <c r="BV83" s="949"/>
      <c r="BW83" s="949"/>
      <c r="BX83" s="949"/>
      <c r="BY83" s="949"/>
      <c r="BZ83" s="949"/>
      <c r="CA83" s="949"/>
      <c r="CB83" s="949"/>
      <c r="CC83" s="949"/>
      <c r="CD83" s="949"/>
      <c r="CE83" s="949"/>
      <c r="CF83" s="949"/>
      <c r="CG83" s="950"/>
      <c r="CH83" s="951"/>
      <c r="CI83" s="952"/>
      <c r="CJ83" s="952"/>
      <c r="CK83" s="952"/>
      <c r="CL83" s="953"/>
      <c r="CM83" s="951"/>
      <c r="CN83" s="952"/>
      <c r="CO83" s="952"/>
      <c r="CP83" s="952"/>
      <c r="CQ83" s="953"/>
      <c r="CR83" s="951"/>
      <c r="CS83" s="952"/>
      <c r="CT83" s="952"/>
      <c r="CU83" s="952"/>
      <c r="CV83" s="953"/>
      <c r="CW83" s="951"/>
      <c r="CX83" s="952"/>
      <c r="CY83" s="952"/>
      <c r="CZ83" s="952"/>
      <c r="DA83" s="953"/>
      <c r="DB83" s="951"/>
      <c r="DC83" s="952"/>
      <c r="DD83" s="952"/>
      <c r="DE83" s="952"/>
      <c r="DF83" s="953"/>
      <c r="DG83" s="951"/>
      <c r="DH83" s="952"/>
      <c r="DI83" s="952"/>
      <c r="DJ83" s="952"/>
      <c r="DK83" s="953"/>
      <c r="DL83" s="951"/>
      <c r="DM83" s="952"/>
      <c r="DN83" s="952"/>
      <c r="DO83" s="952"/>
      <c r="DP83" s="953"/>
      <c r="DQ83" s="951"/>
      <c r="DR83" s="952"/>
      <c r="DS83" s="952"/>
      <c r="DT83" s="952"/>
      <c r="DU83" s="953"/>
      <c r="DV83" s="936"/>
      <c r="DW83" s="937"/>
      <c r="DX83" s="937"/>
      <c r="DY83" s="937"/>
      <c r="DZ83" s="938"/>
      <c r="EA83" s="234"/>
    </row>
    <row r="84" spans="1:131" s="235" customFormat="1" ht="26.25" customHeight="1" x14ac:dyDescent="0.2">
      <c r="A84" s="249">
        <v>17</v>
      </c>
      <c r="B84" s="969"/>
      <c r="C84" s="970"/>
      <c r="D84" s="970"/>
      <c r="E84" s="970"/>
      <c r="F84" s="970"/>
      <c r="G84" s="970"/>
      <c r="H84" s="970"/>
      <c r="I84" s="970"/>
      <c r="J84" s="970"/>
      <c r="K84" s="970"/>
      <c r="L84" s="970"/>
      <c r="M84" s="970"/>
      <c r="N84" s="970"/>
      <c r="O84" s="970"/>
      <c r="P84" s="971"/>
      <c r="Q84" s="972"/>
      <c r="R84" s="966"/>
      <c r="S84" s="966"/>
      <c r="T84" s="966"/>
      <c r="U84" s="966"/>
      <c r="V84" s="966"/>
      <c r="W84" s="966"/>
      <c r="X84" s="966"/>
      <c r="Y84" s="966"/>
      <c r="Z84" s="966"/>
      <c r="AA84" s="966"/>
      <c r="AB84" s="966"/>
      <c r="AC84" s="966"/>
      <c r="AD84" s="966"/>
      <c r="AE84" s="966"/>
      <c r="AF84" s="966"/>
      <c r="AG84" s="966"/>
      <c r="AH84" s="966"/>
      <c r="AI84" s="966"/>
      <c r="AJ84" s="966"/>
      <c r="AK84" s="966"/>
      <c r="AL84" s="966"/>
      <c r="AM84" s="966"/>
      <c r="AN84" s="966"/>
      <c r="AO84" s="966"/>
      <c r="AP84" s="966"/>
      <c r="AQ84" s="966"/>
      <c r="AR84" s="966"/>
      <c r="AS84" s="966"/>
      <c r="AT84" s="966"/>
      <c r="AU84" s="966"/>
      <c r="AV84" s="966"/>
      <c r="AW84" s="966"/>
      <c r="AX84" s="966"/>
      <c r="AY84" s="966"/>
      <c r="AZ84" s="967"/>
      <c r="BA84" s="967"/>
      <c r="BB84" s="967"/>
      <c r="BC84" s="967"/>
      <c r="BD84" s="968"/>
      <c r="BE84" s="253"/>
      <c r="BF84" s="253"/>
      <c r="BG84" s="253"/>
      <c r="BH84" s="253"/>
      <c r="BI84" s="253"/>
      <c r="BJ84" s="253"/>
      <c r="BK84" s="253"/>
      <c r="BL84" s="253"/>
      <c r="BM84" s="253"/>
      <c r="BN84" s="253"/>
      <c r="BO84" s="253"/>
      <c r="BP84" s="253"/>
      <c r="BQ84" s="250">
        <v>78</v>
      </c>
      <c r="BR84" s="255"/>
      <c r="BS84" s="948"/>
      <c r="BT84" s="949"/>
      <c r="BU84" s="949"/>
      <c r="BV84" s="949"/>
      <c r="BW84" s="949"/>
      <c r="BX84" s="949"/>
      <c r="BY84" s="949"/>
      <c r="BZ84" s="949"/>
      <c r="CA84" s="949"/>
      <c r="CB84" s="949"/>
      <c r="CC84" s="949"/>
      <c r="CD84" s="949"/>
      <c r="CE84" s="949"/>
      <c r="CF84" s="949"/>
      <c r="CG84" s="950"/>
      <c r="CH84" s="951"/>
      <c r="CI84" s="952"/>
      <c r="CJ84" s="952"/>
      <c r="CK84" s="952"/>
      <c r="CL84" s="953"/>
      <c r="CM84" s="951"/>
      <c r="CN84" s="952"/>
      <c r="CO84" s="952"/>
      <c r="CP84" s="952"/>
      <c r="CQ84" s="953"/>
      <c r="CR84" s="951"/>
      <c r="CS84" s="952"/>
      <c r="CT84" s="952"/>
      <c r="CU84" s="952"/>
      <c r="CV84" s="953"/>
      <c r="CW84" s="951"/>
      <c r="CX84" s="952"/>
      <c r="CY84" s="952"/>
      <c r="CZ84" s="952"/>
      <c r="DA84" s="953"/>
      <c r="DB84" s="951"/>
      <c r="DC84" s="952"/>
      <c r="DD84" s="952"/>
      <c r="DE84" s="952"/>
      <c r="DF84" s="953"/>
      <c r="DG84" s="951"/>
      <c r="DH84" s="952"/>
      <c r="DI84" s="952"/>
      <c r="DJ84" s="952"/>
      <c r="DK84" s="953"/>
      <c r="DL84" s="951"/>
      <c r="DM84" s="952"/>
      <c r="DN84" s="952"/>
      <c r="DO84" s="952"/>
      <c r="DP84" s="953"/>
      <c r="DQ84" s="951"/>
      <c r="DR84" s="952"/>
      <c r="DS84" s="952"/>
      <c r="DT84" s="952"/>
      <c r="DU84" s="953"/>
      <c r="DV84" s="936"/>
      <c r="DW84" s="937"/>
      <c r="DX84" s="937"/>
      <c r="DY84" s="937"/>
      <c r="DZ84" s="938"/>
      <c r="EA84" s="234"/>
    </row>
    <row r="85" spans="1:131" s="235" customFormat="1" ht="26.25" customHeight="1" x14ac:dyDescent="0.2">
      <c r="A85" s="249">
        <v>18</v>
      </c>
      <c r="B85" s="969"/>
      <c r="C85" s="970"/>
      <c r="D85" s="970"/>
      <c r="E85" s="970"/>
      <c r="F85" s="970"/>
      <c r="G85" s="970"/>
      <c r="H85" s="970"/>
      <c r="I85" s="970"/>
      <c r="J85" s="970"/>
      <c r="K85" s="970"/>
      <c r="L85" s="970"/>
      <c r="M85" s="970"/>
      <c r="N85" s="970"/>
      <c r="O85" s="970"/>
      <c r="P85" s="971"/>
      <c r="Q85" s="972"/>
      <c r="R85" s="966"/>
      <c r="S85" s="966"/>
      <c r="T85" s="966"/>
      <c r="U85" s="966"/>
      <c r="V85" s="966"/>
      <c r="W85" s="966"/>
      <c r="X85" s="966"/>
      <c r="Y85" s="966"/>
      <c r="Z85" s="966"/>
      <c r="AA85" s="966"/>
      <c r="AB85" s="966"/>
      <c r="AC85" s="966"/>
      <c r="AD85" s="966"/>
      <c r="AE85" s="966"/>
      <c r="AF85" s="966"/>
      <c r="AG85" s="966"/>
      <c r="AH85" s="966"/>
      <c r="AI85" s="966"/>
      <c r="AJ85" s="966"/>
      <c r="AK85" s="966"/>
      <c r="AL85" s="966"/>
      <c r="AM85" s="966"/>
      <c r="AN85" s="966"/>
      <c r="AO85" s="966"/>
      <c r="AP85" s="966"/>
      <c r="AQ85" s="966"/>
      <c r="AR85" s="966"/>
      <c r="AS85" s="966"/>
      <c r="AT85" s="966"/>
      <c r="AU85" s="966"/>
      <c r="AV85" s="966"/>
      <c r="AW85" s="966"/>
      <c r="AX85" s="966"/>
      <c r="AY85" s="966"/>
      <c r="AZ85" s="967"/>
      <c r="BA85" s="967"/>
      <c r="BB85" s="967"/>
      <c r="BC85" s="967"/>
      <c r="BD85" s="968"/>
      <c r="BE85" s="253"/>
      <c r="BF85" s="253"/>
      <c r="BG85" s="253"/>
      <c r="BH85" s="253"/>
      <c r="BI85" s="253"/>
      <c r="BJ85" s="253"/>
      <c r="BK85" s="253"/>
      <c r="BL85" s="253"/>
      <c r="BM85" s="253"/>
      <c r="BN85" s="253"/>
      <c r="BO85" s="253"/>
      <c r="BP85" s="253"/>
      <c r="BQ85" s="250">
        <v>79</v>
      </c>
      <c r="BR85" s="255"/>
      <c r="BS85" s="948"/>
      <c r="BT85" s="949"/>
      <c r="BU85" s="949"/>
      <c r="BV85" s="949"/>
      <c r="BW85" s="949"/>
      <c r="BX85" s="949"/>
      <c r="BY85" s="949"/>
      <c r="BZ85" s="949"/>
      <c r="CA85" s="949"/>
      <c r="CB85" s="949"/>
      <c r="CC85" s="949"/>
      <c r="CD85" s="949"/>
      <c r="CE85" s="949"/>
      <c r="CF85" s="949"/>
      <c r="CG85" s="950"/>
      <c r="CH85" s="951"/>
      <c r="CI85" s="952"/>
      <c r="CJ85" s="952"/>
      <c r="CK85" s="952"/>
      <c r="CL85" s="953"/>
      <c r="CM85" s="951"/>
      <c r="CN85" s="952"/>
      <c r="CO85" s="952"/>
      <c r="CP85" s="952"/>
      <c r="CQ85" s="953"/>
      <c r="CR85" s="951"/>
      <c r="CS85" s="952"/>
      <c r="CT85" s="952"/>
      <c r="CU85" s="952"/>
      <c r="CV85" s="953"/>
      <c r="CW85" s="951"/>
      <c r="CX85" s="952"/>
      <c r="CY85" s="952"/>
      <c r="CZ85" s="952"/>
      <c r="DA85" s="953"/>
      <c r="DB85" s="951"/>
      <c r="DC85" s="952"/>
      <c r="DD85" s="952"/>
      <c r="DE85" s="952"/>
      <c r="DF85" s="953"/>
      <c r="DG85" s="951"/>
      <c r="DH85" s="952"/>
      <c r="DI85" s="952"/>
      <c r="DJ85" s="952"/>
      <c r="DK85" s="953"/>
      <c r="DL85" s="951"/>
      <c r="DM85" s="952"/>
      <c r="DN85" s="952"/>
      <c r="DO85" s="952"/>
      <c r="DP85" s="953"/>
      <c r="DQ85" s="951"/>
      <c r="DR85" s="952"/>
      <c r="DS85" s="952"/>
      <c r="DT85" s="952"/>
      <c r="DU85" s="953"/>
      <c r="DV85" s="936"/>
      <c r="DW85" s="937"/>
      <c r="DX85" s="937"/>
      <c r="DY85" s="937"/>
      <c r="DZ85" s="938"/>
      <c r="EA85" s="234"/>
    </row>
    <row r="86" spans="1:131" s="235" customFormat="1" ht="26.25" customHeight="1" x14ac:dyDescent="0.2">
      <c r="A86" s="249">
        <v>19</v>
      </c>
      <c r="B86" s="969"/>
      <c r="C86" s="970"/>
      <c r="D86" s="970"/>
      <c r="E86" s="970"/>
      <c r="F86" s="970"/>
      <c r="G86" s="970"/>
      <c r="H86" s="970"/>
      <c r="I86" s="970"/>
      <c r="J86" s="970"/>
      <c r="K86" s="970"/>
      <c r="L86" s="970"/>
      <c r="M86" s="970"/>
      <c r="N86" s="970"/>
      <c r="O86" s="970"/>
      <c r="P86" s="971"/>
      <c r="Q86" s="972"/>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6"/>
      <c r="AZ86" s="967"/>
      <c r="BA86" s="967"/>
      <c r="BB86" s="967"/>
      <c r="BC86" s="967"/>
      <c r="BD86" s="968"/>
      <c r="BE86" s="253"/>
      <c r="BF86" s="253"/>
      <c r="BG86" s="253"/>
      <c r="BH86" s="253"/>
      <c r="BI86" s="253"/>
      <c r="BJ86" s="253"/>
      <c r="BK86" s="253"/>
      <c r="BL86" s="253"/>
      <c r="BM86" s="253"/>
      <c r="BN86" s="253"/>
      <c r="BO86" s="253"/>
      <c r="BP86" s="253"/>
      <c r="BQ86" s="250">
        <v>80</v>
      </c>
      <c r="BR86" s="255"/>
      <c r="BS86" s="948"/>
      <c r="BT86" s="949"/>
      <c r="BU86" s="949"/>
      <c r="BV86" s="949"/>
      <c r="BW86" s="949"/>
      <c r="BX86" s="949"/>
      <c r="BY86" s="949"/>
      <c r="BZ86" s="949"/>
      <c r="CA86" s="949"/>
      <c r="CB86" s="949"/>
      <c r="CC86" s="949"/>
      <c r="CD86" s="949"/>
      <c r="CE86" s="949"/>
      <c r="CF86" s="949"/>
      <c r="CG86" s="950"/>
      <c r="CH86" s="951"/>
      <c r="CI86" s="952"/>
      <c r="CJ86" s="952"/>
      <c r="CK86" s="952"/>
      <c r="CL86" s="953"/>
      <c r="CM86" s="951"/>
      <c r="CN86" s="952"/>
      <c r="CO86" s="952"/>
      <c r="CP86" s="952"/>
      <c r="CQ86" s="953"/>
      <c r="CR86" s="951"/>
      <c r="CS86" s="952"/>
      <c r="CT86" s="952"/>
      <c r="CU86" s="952"/>
      <c r="CV86" s="953"/>
      <c r="CW86" s="951"/>
      <c r="CX86" s="952"/>
      <c r="CY86" s="952"/>
      <c r="CZ86" s="952"/>
      <c r="DA86" s="953"/>
      <c r="DB86" s="951"/>
      <c r="DC86" s="952"/>
      <c r="DD86" s="952"/>
      <c r="DE86" s="952"/>
      <c r="DF86" s="953"/>
      <c r="DG86" s="951"/>
      <c r="DH86" s="952"/>
      <c r="DI86" s="952"/>
      <c r="DJ86" s="952"/>
      <c r="DK86" s="953"/>
      <c r="DL86" s="951"/>
      <c r="DM86" s="952"/>
      <c r="DN86" s="952"/>
      <c r="DO86" s="952"/>
      <c r="DP86" s="953"/>
      <c r="DQ86" s="951"/>
      <c r="DR86" s="952"/>
      <c r="DS86" s="952"/>
      <c r="DT86" s="952"/>
      <c r="DU86" s="953"/>
      <c r="DV86" s="936"/>
      <c r="DW86" s="937"/>
      <c r="DX86" s="937"/>
      <c r="DY86" s="937"/>
      <c r="DZ86" s="938"/>
      <c r="EA86" s="234"/>
    </row>
    <row r="87" spans="1:131" s="235" customFormat="1" ht="26.25" customHeight="1" x14ac:dyDescent="0.2">
      <c r="A87" s="257">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53"/>
      <c r="BF87" s="253"/>
      <c r="BG87" s="253"/>
      <c r="BH87" s="253"/>
      <c r="BI87" s="253"/>
      <c r="BJ87" s="253"/>
      <c r="BK87" s="253"/>
      <c r="BL87" s="253"/>
      <c r="BM87" s="253"/>
      <c r="BN87" s="253"/>
      <c r="BO87" s="253"/>
      <c r="BP87" s="253"/>
      <c r="BQ87" s="250">
        <v>81</v>
      </c>
      <c r="BR87" s="255"/>
      <c r="BS87" s="948"/>
      <c r="BT87" s="949"/>
      <c r="BU87" s="949"/>
      <c r="BV87" s="949"/>
      <c r="BW87" s="949"/>
      <c r="BX87" s="949"/>
      <c r="BY87" s="949"/>
      <c r="BZ87" s="949"/>
      <c r="CA87" s="949"/>
      <c r="CB87" s="949"/>
      <c r="CC87" s="949"/>
      <c r="CD87" s="949"/>
      <c r="CE87" s="949"/>
      <c r="CF87" s="949"/>
      <c r="CG87" s="950"/>
      <c r="CH87" s="951"/>
      <c r="CI87" s="952"/>
      <c r="CJ87" s="952"/>
      <c r="CK87" s="952"/>
      <c r="CL87" s="953"/>
      <c r="CM87" s="951"/>
      <c r="CN87" s="952"/>
      <c r="CO87" s="952"/>
      <c r="CP87" s="952"/>
      <c r="CQ87" s="953"/>
      <c r="CR87" s="951"/>
      <c r="CS87" s="952"/>
      <c r="CT87" s="952"/>
      <c r="CU87" s="952"/>
      <c r="CV87" s="953"/>
      <c r="CW87" s="951"/>
      <c r="CX87" s="952"/>
      <c r="CY87" s="952"/>
      <c r="CZ87" s="952"/>
      <c r="DA87" s="953"/>
      <c r="DB87" s="951"/>
      <c r="DC87" s="952"/>
      <c r="DD87" s="952"/>
      <c r="DE87" s="952"/>
      <c r="DF87" s="953"/>
      <c r="DG87" s="951"/>
      <c r="DH87" s="952"/>
      <c r="DI87" s="952"/>
      <c r="DJ87" s="952"/>
      <c r="DK87" s="953"/>
      <c r="DL87" s="951"/>
      <c r="DM87" s="952"/>
      <c r="DN87" s="952"/>
      <c r="DO87" s="952"/>
      <c r="DP87" s="953"/>
      <c r="DQ87" s="951"/>
      <c r="DR87" s="952"/>
      <c r="DS87" s="952"/>
      <c r="DT87" s="952"/>
      <c r="DU87" s="953"/>
      <c r="DV87" s="936"/>
      <c r="DW87" s="937"/>
      <c r="DX87" s="937"/>
      <c r="DY87" s="937"/>
      <c r="DZ87" s="938"/>
      <c r="EA87" s="234"/>
    </row>
    <row r="88" spans="1:131" s="235" customFormat="1" ht="26.25" customHeight="1" thickBot="1" x14ac:dyDescent="0.25">
      <c r="A88" s="252" t="s">
        <v>367</v>
      </c>
      <c r="B88" s="939" t="s">
        <v>404</v>
      </c>
      <c r="C88" s="940"/>
      <c r="D88" s="940"/>
      <c r="E88" s="940"/>
      <c r="F88" s="940"/>
      <c r="G88" s="940"/>
      <c r="H88" s="940"/>
      <c r="I88" s="940"/>
      <c r="J88" s="940"/>
      <c r="K88" s="940"/>
      <c r="L88" s="940"/>
      <c r="M88" s="940"/>
      <c r="N88" s="940"/>
      <c r="O88" s="940"/>
      <c r="P88" s="941"/>
      <c r="Q88" s="957"/>
      <c r="R88" s="958"/>
      <c r="S88" s="958"/>
      <c r="T88" s="958"/>
      <c r="U88" s="958"/>
      <c r="V88" s="958"/>
      <c r="W88" s="958"/>
      <c r="X88" s="958"/>
      <c r="Y88" s="958"/>
      <c r="Z88" s="958"/>
      <c r="AA88" s="958"/>
      <c r="AB88" s="958"/>
      <c r="AC88" s="958"/>
      <c r="AD88" s="958"/>
      <c r="AE88" s="958"/>
      <c r="AF88" s="954"/>
      <c r="AG88" s="954"/>
      <c r="AH88" s="954"/>
      <c r="AI88" s="954"/>
      <c r="AJ88" s="954"/>
      <c r="AK88" s="958"/>
      <c r="AL88" s="958"/>
      <c r="AM88" s="958"/>
      <c r="AN88" s="958"/>
      <c r="AO88" s="958"/>
      <c r="AP88" s="954"/>
      <c r="AQ88" s="954"/>
      <c r="AR88" s="954"/>
      <c r="AS88" s="954"/>
      <c r="AT88" s="954"/>
      <c r="AU88" s="954"/>
      <c r="AV88" s="954"/>
      <c r="AW88" s="954"/>
      <c r="AX88" s="954"/>
      <c r="AY88" s="954"/>
      <c r="AZ88" s="955"/>
      <c r="BA88" s="955"/>
      <c r="BB88" s="955"/>
      <c r="BC88" s="955"/>
      <c r="BD88" s="956"/>
      <c r="BE88" s="253"/>
      <c r="BF88" s="253"/>
      <c r="BG88" s="253"/>
      <c r="BH88" s="253"/>
      <c r="BI88" s="253"/>
      <c r="BJ88" s="253"/>
      <c r="BK88" s="253"/>
      <c r="BL88" s="253"/>
      <c r="BM88" s="253"/>
      <c r="BN88" s="253"/>
      <c r="BO88" s="253"/>
      <c r="BP88" s="253"/>
      <c r="BQ88" s="250">
        <v>82</v>
      </c>
      <c r="BR88" s="255"/>
      <c r="BS88" s="948"/>
      <c r="BT88" s="949"/>
      <c r="BU88" s="949"/>
      <c r="BV88" s="949"/>
      <c r="BW88" s="949"/>
      <c r="BX88" s="949"/>
      <c r="BY88" s="949"/>
      <c r="BZ88" s="949"/>
      <c r="CA88" s="949"/>
      <c r="CB88" s="949"/>
      <c r="CC88" s="949"/>
      <c r="CD88" s="949"/>
      <c r="CE88" s="949"/>
      <c r="CF88" s="949"/>
      <c r="CG88" s="950"/>
      <c r="CH88" s="951"/>
      <c r="CI88" s="952"/>
      <c r="CJ88" s="952"/>
      <c r="CK88" s="952"/>
      <c r="CL88" s="953"/>
      <c r="CM88" s="951"/>
      <c r="CN88" s="952"/>
      <c r="CO88" s="952"/>
      <c r="CP88" s="952"/>
      <c r="CQ88" s="953"/>
      <c r="CR88" s="951"/>
      <c r="CS88" s="952"/>
      <c r="CT88" s="952"/>
      <c r="CU88" s="952"/>
      <c r="CV88" s="953"/>
      <c r="CW88" s="951"/>
      <c r="CX88" s="952"/>
      <c r="CY88" s="952"/>
      <c r="CZ88" s="952"/>
      <c r="DA88" s="953"/>
      <c r="DB88" s="951"/>
      <c r="DC88" s="952"/>
      <c r="DD88" s="952"/>
      <c r="DE88" s="952"/>
      <c r="DF88" s="953"/>
      <c r="DG88" s="951"/>
      <c r="DH88" s="952"/>
      <c r="DI88" s="952"/>
      <c r="DJ88" s="952"/>
      <c r="DK88" s="953"/>
      <c r="DL88" s="951"/>
      <c r="DM88" s="952"/>
      <c r="DN88" s="952"/>
      <c r="DO88" s="952"/>
      <c r="DP88" s="953"/>
      <c r="DQ88" s="951"/>
      <c r="DR88" s="952"/>
      <c r="DS88" s="952"/>
      <c r="DT88" s="952"/>
      <c r="DU88" s="953"/>
      <c r="DV88" s="936"/>
      <c r="DW88" s="937"/>
      <c r="DX88" s="937"/>
      <c r="DY88" s="937"/>
      <c r="DZ88" s="938"/>
      <c r="EA88" s="234"/>
    </row>
    <row r="89" spans="1:131" s="235" customFormat="1" ht="26.25" hidden="1" customHeight="1" x14ac:dyDescent="0.2">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948"/>
      <c r="BT89" s="949"/>
      <c r="BU89" s="949"/>
      <c r="BV89" s="949"/>
      <c r="BW89" s="949"/>
      <c r="BX89" s="949"/>
      <c r="BY89" s="949"/>
      <c r="BZ89" s="949"/>
      <c r="CA89" s="949"/>
      <c r="CB89" s="949"/>
      <c r="CC89" s="949"/>
      <c r="CD89" s="949"/>
      <c r="CE89" s="949"/>
      <c r="CF89" s="949"/>
      <c r="CG89" s="950"/>
      <c r="CH89" s="951"/>
      <c r="CI89" s="952"/>
      <c r="CJ89" s="952"/>
      <c r="CK89" s="952"/>
      <c r="CL89" s="953"/>
      <c r="CM89" s="951"/>
      <c r="CN89" s="952"/>
      <c r="CO89" s="952"/>
      <c r="CP89" s="952"/>
      <c r="CQ89" s="953"/>
      <c r="CR89" s="951"/>
      <c r="CS89" s="952"/>
      <c r="CT89" s="952"/>
      <c r="CU89" s="952"/>
      <c r="CV89" s="953"/>
      <c r="CW89" s="951"/>
      <c r="CX89" s="952"/>
      <c r="CY89" s="952"/>
      <c r="CZ89" s="952"/>
      <c r="DA89" s="953"/>
      <c r="DB89" s="951"/>
      <c r="DC89" s="952"/>
      <c r="DD89" s="952"/>
      <c r="DE89" s="952"/>
      <c r="DF89" s="953"/>
      <c r="DG89" s="951"/>
      <c r="DH89" s="952"/>
      <c r="DI89" s="952"/>
      <c r="DJ89" s="952"/>
      <c r="DK89" s="953"/>
      <c r="DL89" s="951"/>
      <c r="DM89" s="952"/>
      <c r="DN89" s="952"/>
      <c r="DO89" s="952"/>
      <c r="DP89" s="953"/>
      <c r="DQ89" s="951"/>
      <c r="DR89" s="952"/>
      <c r="DS89" s="952"/>
      <c r="DT89" s="952"/>
      <c r="DU89" s="953"/>
      <c r="DV89" s="936"/>
      <c r="DW89" s="937"/>
      <c r="DX89" s="937"/>
      <c r="DY89" s="937"/>
      <c r="DZ89" s="938"/>
      <c r="EA89" s="234"/>
    </row>
    <row r="90" spans="1:131" s="235" customFormat="1" ht="26.25" hidden="1" customHeight="1" x14ac:dyDescent="0.2">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948"/>
      <c r="BT90" s="949"/>
      <c r="BU90" s="949"/>
      <c r="BV90" s="949"/>
      <c r="BW90" s="949"/>
      <c r="BX90" s="949"/>
      <c r="BY90" s="949"/>
      <c r="BZ90" s="949"/>
      <c r="CA90" s="949"/>
      <c r="CB90" s="949"/>
      <c r="CC90" s="949"/>
      <c r="CD90" s="949"/>
      <c r="CE90" s="949"/>
      <c r="CF90" s="949"/>
      <c r="CG90" s="950"/>
      <c r="CH90" s="951"/>
      <c r="CI90" s="952"/>
      <c r="CJ90" s="952"/>
      <c r="CK90" s="952"/>
      <c r="CL90" s="953"/>
      <c r="CM90" s="951"/>
      <c r="CN90" s="952"/>
      <c r="CO90" s="952"/>
      <c r="CP90" s="952"/>
      <c r="CQ90" s="953"/>
      <c r="CR90" s="951"/>
      <c r="CS90" s="952"/>
      <c r="CT90" s="952"/>
      <c r="CU90" s="952"/>
      <c r="CV90" s="953"/>
      <c r="CW90" s="951"/>
      <c r="CX90" s="952"/>
      <c r="CY90" s="952"/>
      <c r="CZ90" s="952"/>
      <c r="DA90" s="953"/>
      <c r="DB90" s="951"/>
      <c r="DC90" s="952"/>
      <c r="DD90" s="952"/>
      <c r="DE90" s="952"/>
      <c r="DF90" s="953"/>
      <c r="DG90" s="951"/>
      <c r="DH90" s="952"/>
      <c r="DI90" s="952"/>
      <c r="DJ90" s="952"/>
      <c r="DK90" s="953"/>
      <c r="DL90" s="951"/>
      <c r="DM90" s="952"/>
      <c r="DN90" s="952"/>
      <c r="DO90" s="952"/>
      <c r="DP90" s="953"/>
      <c r="DQ90" s="951"/>
      <c r="DR90" s="952"/>
      <c r="DS90" s="952"/>
      <c r="DT90" s="952"/>
      <c r="DU90" s="953"/>
      <c r="DV90" s="936"/>
      <c r="DW90" s="937"/>
      <c r="DX90" s="937"/>
      <c r="DY90" s="937"/>
      <c r="DZ90" s="938"/>
      <c r="EA90" s="234"/>
    </row>
    <row r="91" spans="1:131" s="235" customFormat="1" ht="26.25" hidden="1" customHeight="1" x14ac:dyDescent="0.2">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948"/>
      <c r="BT91" s="949"/>
      <c r="BU91" s="949"/>
      <c r="BV91" s="949"/>
      <c r="BW91" s="949"/>
      <c r="BX91" s="949"/>
      <c r="BY91" s="949"/>
      <c r="BZ91" s="949"/>
      <c r="CA91" s="949"/>
      <c r="CB91" s="949"/>
      <c r="CC91" s="949"/>
      <c r="CD91" s="949"/>
      <c r="CE91" s="949"/>
      <c r="CF91" s="949"/>
      <c r="CG91" s="950"/>
      <c r="CH91" s="951"/>
      <c r="CI91" s="952"/>
      <c r="CJ91" s="952"/>
      <c r="CK91" s="952"/>
      <c r="CL91" s="953"/>
      <c r="CM91" s="951"/>
      <c r="CN91" s="952"/>
      <c r="CO91" s="952"/>
      <c r="CP91" s="952"/>
      <c r="CQ91" s="953"/>
      <c r="CR91" s="951"/>
      <c r="CS91" s="952"/>
      <c r="CT91" s="952"/>
      <c r="CU91" s="952"/>
      <c r="CV91" s="953"/>
      <c r="CW91" s="951"/>
      <c r="CX91" s="952"/>
      <c r="CY91" s="952"/>
      <c r="CZ91" s="952"/>
      <c r="DA91" s="953"/>
      <c r="DB91" s="951"/>
      <c r="DC91" s="952"/>
      <c r="DD91" s="952"/>
      <c r="DE91" s="952"/>
      <c r="DF91" s="953"/>
      <c r="DG91" s="951"/>
      <c r="DH91" s="952"/>
      <c r="DI91" s="952"/>
      <c r="DJ91" s="952"/>
      <c r="DK91" s="953"/>
      <c r="DL91" s="951"/>
      <c r="DM91" s="952"/>
      <c r="DN91" s="952"/>
      <c r="DO91" s="952"/>
      <c r="DP91" s="953"/>
      <c r="DQ91" s="951"/>
      <c r="DR91" s="952"/>
      <c r="DS91" s="952"/>
      <c r="DT91" s="952"/>
      <c r="DU91" s="953"/>
      <c r="DV91" s="936"/>
      <c r="DW91" s="937"/>
      <c r="DX91" s="937"/>
      <c r="DY91" s="937"/>
      <c r="DZ91" s="938"/>
      <c r="EA91" s="234"/>
    </row>
    <row r="92" spans="1:131" s="235" customFormat="1" ht="26.25" hidden="1" customHeight="1" x14ac:dyDescent="0.2">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948"/>
      <c r="BT92" s="949"/>
      <c r="BU92" s="949"/>
      <c r="BV92" s="949"/>
      <c r="BW92" s="949"/>
      <c r="BX92" s="949"/>
      <c r="BY92" s="949"/>
      <c r="BZ92" s="949"/>
      <c r="CA92" s="949"/>
      <c r="CB92" s="949"/>
      <c r="CC92" s="949"/>
      <c r="CD92" s="949"/>
      <c r="CE92" s="949"/>
      <c r="CF92" s="949"/>
      <c r="CG92" s="950"/>
      <c r="CH92" s="951"/>
      <c r="CI92" s="952"/>
      <c r="CJ92" s="952"/>
      <c r="CK92" s="952"/>
      <c r="CL92" s="953"/>
      <c r="CM92" s="951"/>
      <c r="CN92" s="952"/>
      <c r="CO92" s="952"/>
      <c r="CP92" s="952"/>
      <c r="CQ92" s="953"/>
      <c r="CR92" s="951"/>
      <c r="CS92" s="952"/>
      <c r="CT92" s="952"/>
      <c r="CU92" s="952"/>
      <c r="CV92" s="953"/>
      <c r="CW92" s="951"/>
      <c r="CX92" s="952"/>
      <c r="CY92" s="952"/>
      <c r="CZ92" s="952"/>
      <c r="DA92" s="953"/>
      <c r="DB92" s="951"/>
      <c r="DC92" s="952"/>
      <c r="DD92" s="952"/>
      <c r="DE92" s="952"/>
      <c r="DF92" s="953"/>
      <c r="DG92" s="951"/>
      <c r="DH92" s="952"/>
      <c r="DI92" s="952"/>
      <c r="DJ92" s="952"/>
      <c r="DK92" s="953"/>
      <c r="DL92" s="951"/>
      <c r="DM92" s="952"/>
      <c r="DN92" s="952"/>
      <c r="DO92" s="952"/>
      <c r="DP92" s="953"/>
      <c r="DQ92" s="951"/>
      <c r="DR92" s="952"/>
      <c r="DS92" s="952"/>
      <c r="DT92" s="952"/>
      <c r="DU92" s="953"/>
      <c r="DV92" s="936"/>
      <c r="DW92" s="937"/>
      <c r="DX92" s="937"/>
      <c r="DY92" s="937"/>
      <c r="DZ92" s="938"/>
      <c r="EA92" s="234"/>
    </row>
    <row r="93" spans="1:131" s="235" customFormat="1" ht="26.25" hidden="1" customHeight="1" x14ac:dyDescent="0.2">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948"/>
      <c r="BT93" s="949"/>
      <c r="BU93" s="949"/>
      <c r="BV93" s="949"/>
      <c r="BW93" s="949"/>
      <c r="BX93" s="949"/>
      <c r="BY93" s="949"/>
      <c r="BZ93" s="949"/>
      <c r="CA93" s="949"/>
      <c r="CB93" s="949"/>
      <c r="CC93" s="949"/>
      <c r="CD93" s="949"/>
      <c r="CE93" s="949"/>
      <c r="CF93" s="949"/>
      <c r="CG93" s="950"/>
      <c r="CH93" s="951"/>
      <c r="CI93" s="952"/>
      <c r="CJ93" s="952"/>
      <c r="CK93" s="952"/>
      <c r="CL93" s="953"/>
      <c r="CM93" s="951"/>
      <c r="CN93" s="952"/>
      <c r="CO93" s="952"/>
      <c r="CP93" s="952"/>
      <c r="CQ93" s="953"/>
      <c r="CR93" s="951"/>
      <c r="CS93" s="952"/>
      <c r="CT93" s="952"/>
      <c r="CU93" s="952"/>
      <c r="CV93" s="953"/>
      <c r="CW93" s="951"/>
      <c r="CX93" s="952"/>
      <c r="CY93" s="952"/>
      <c r="CZ93" s="952"/>
      <c r="DA93" s="953"/>
      <c r="DB93" s="951"/>
      <c r="DC93" s="952"/>
      <c r="DD93" s="952"/>
      <c r="DE93" s="952"/>
      <c r="DF93" s="953"/>
      <c r="DG93" s="951"/>
      <c r="DH93" s="952"/>
      <c r="DI93" s="952"/>
      <c r="DJ93" s="952"/>
      <c r="DK93" s="953"/>
      <c r="DL93" s="951"/>
      <c r="DM93" s="952"/>
      <c r="DN93" s="952"/>
      <c r="DO93" s="952"/>
      <c r="DP93" s="953"/>
      <c r="DQ93" s="951"/>
      <c r="DR93" s="952"/>
      <c r="DS93" s="952"/>
      <c r="DT93" s="952"/>
      <c r="DU93" s="953"/>
      <c r="DV93" s="936"/>
      <c r="DW93" s="937"/>
      <c r="DX93" s="937"/>
      <c r="DY93" s="937"/>
      <c r="DZ93" s="938"/>
      <c r="EA93" s="234"/>
    </row>
    <row r="94" spans="1:131" s="235" customFormat="1" ht="26.25" hidden="1" customHeight="1" x14ac:dyDescent="0.2">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948"/>
      <c r="BT94" s="949"/>
      <c r="BU94" s="949"/>
      <c r="BV94" s="949"/>
      <c r="BW94" s="949"/>
      <c r="BX94" s="949"/>
      <c r="BY94" s="949"/>
      <c r="BZ94" s="949"/>
      <c r="CA94" s="949"/>
      <c r="CB94" s="949"/>
      <c r="CC94" s="949"/>
      <c r="CD94" s="949"/>
      <c r="CE94" s="949"/>
      <c r="CF94" s="949"/>
      <c r="CG94" s="950"/>
      <c r="CH94" s="951"/>
      <c r="CI94" s="952"/>
      <c r="CJ94" s="952"/>
      <c r="CK94" s="952"/>
      <c r="CL94" s="953"/>
      <c r="CM94" s="951"/>
      <c r="CN94" s="952"/>
      <c r="CO94" s="952"/>
      <c r="CP94" s="952"/>
      <c r="CQ94" s="953"/>
      <c r="CR94" s="951"/>
      <c r="CS94" s="952"/>
      <c r="CT94" s="952"/>
      <c r="CU94" s="952"/>
      <c r="CV94" s="953"/>
      <c r="CW94" s="951"/>
      <c r="CX94" s="952"/>
      <c r="CY94" s="952"/>
      <c r="CZ94" s="952"/>
      <c r="DA94" s="953"/>
      <c r="DB94" s="951"/>
      <c r="DC94" s="952"/>
      <c r="DD94" s="952"/>
      <c r="DE94" s="952"/>
      <c r="DF94" s="953"/>
      <c r="DG94" s="951"/>
      <c r="DH94" s="952"/>
      <c r="DI94" s="952"/>
      <c r="DJ94" s="952"/>
      <c r="DK94" s="953"/>
      <c r="DL94" s="951"/>
      <c r="DM94" s="952"/>
      <c r="DN94" s="952"/>
      <c r="DO94" s="952"/>
      <c r="DP94" s="953"/>
      <c r="DQ94" s="951"/>
      <c r="DR94" s="952"/>
      <c r="DS94" s="952"/>
      <c r="DT94" s="952"/>
      <c r="DU94" s="953"/>
      <c r="DV94" s="936"/>
      <c r="DW94" s="937"/>
      <c r="DX94" s="937"/>
      <c r="DY94" s="937"/>
      <c r="DZ94" s="938"/>
      <c r="EA94" s="234"/>
    </row>
    <row r="95" spans="1:131" s="235" customFormat="1" ht="26.25" hidden="1" customHeight="1" x14ac:dyDescent="0.2">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948"/>
      <c r="BT95" s="949"/>
      <c r="BU95" s="949"/>
      <c r="BV95" s="949"/>
      <c r="BW95" s="949"/>
      <c r="BX95" s="949"/>
      <c r="BY95" s="949"/>
      <c r="BZ95" s="949"/>
      <c r="CA95" s="949"/>
      <c r="CB95" s="949"/>
      <c r="CC95" s="949"/>
      <c r="CD95" s="949"/>
      <c r="CE95" s="949"/>
      <c r="CF95" s="949"/>
      <c r="CG95" s="950"/>
      <c r="CH95" s="951"/>
      <c r="CI95" s="952"/>
      <c r="CJ95" s="952"/>
      <c r="CK95" s="952"/>
      <c r="CL95" s="953"/>
      <c r="CM95" s="951"/>
      <c r="CN95" s="952"/>
      <c r="CO95" s="952"/>
      <c r="CP95" s="952"/>
      <c r="CQ95" s="953"/>
      <c r="CR95" s="951"/>
      <c r="CS95" s="952"/>
      <c r="CT95" s="952"/>
      <c r="CU95" s="952"/>
      <c r="CV95" s="953"/>
      <c r="CW95" s="951"/>
      <c r="CX95" s="952"/>
      <c r="CY95" s="952"/>
      <c r="CZ95" s="952"/>
      <c r="DA95" s="953"/>
      <c r="DB95" s="951"/>
      <c r="DC95" s="952"/>
      <c r="DD95" s="952"/>
      <c r="DE95" s="952"/>
      <c r="DF95" s="953"/>
      <c r="DG95" s="951"/>
      <c r="DH95" s="952"/>
      <c r="DI95" s="952"/>
      <c r="DJ95" s="952"/>
      <c r="DK95" s="953"/>
      <c r="DL95" s="951"/>
      <c r="DM95" s="952"/>
      <c r="DN95" s="952"/>
      <c r="DO95" s="952"/>
      <c r="DP95" s="953"/>
      <c r="DQ95" s="951"/>
      <c r="DR95" s="952"/>
      <c r="DS95" s="952"/>
      <c r="DT95" s="952"/>
      <c r="DU95" s="953"/>
      <c r="DV95" s="936"/>
      <c r="DW95" s="937"/>
      <c r="DX95" s="937"/>
      <c r="DY95" s="937"/>
      <c r="DZ95" s="938"/>
      <c r="EA95" s="234"/>
    </row>
    <row r="96" spans="1:131" s="235" customFormat="1" ht="26.25" hidden="1" customHeight="1" x14ac:dyDescent="0.2">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948"/>
      <c r="BT96" s="949"/>
      <c r="BU96" s="949"/>
      <c r="BV96" s="949"/>
      <c r="BW96" s="949"/>
      <c r="BX96" s="949"/>
      <c r="BY96" s="949"/>
      <c r="BZ96" s="949"/>
      <c r="CA96" s="949"/>
      <c r="CB96" s="949"/>
      <c r="CC96" s="949"/>
      <c r="CD96" s="949"/>
      <c r="CE96" s="949"/>
      <c r="CF96" s="949"/>
      <c r="CG96" s="950"/>
      <c r="CH96" s="951"/>
      <c r="CI96" s="952"/>
      <c r="CJ96" s="952"/>
      <c r="CK96" s="952"/>
      <c r="CL96" s="953"/>
      <c r="CM96" s="951"/>
      <c r="CN96" s="952"/>
      <c r="CO96" s="952"/>
      <c r="CP96" s="952"/>
      <c r="CQ96" s="953"/>
      <c r="CR96" s="951"/>
      <c r="CS96" s="952"/>
      <c r="CT96" s="952"/>
      <c r="CU96" s="952"/>
      <c r="CV96" s="953"/>
      <c r="CW96" s="951"/>
      <c r="CX96" s="952"/>
      <c r="CY96" s="952"/>
      <c r="CZ96" s="952"/>
      <c r="DA96" s="953"/>
      <c r="DB96" s="951"/>
      <c r="DC96" s="952"/>
      <c r="DD96" s="952"/>
      <c r="DE96" s="952"/>
      <c r="DF96" s="953"/>
      <c r="DG96" s="951"/>
      <c r="DH96" s="952"/>
      <c r="DI96" s="952"/>
      <c r="DJ96" s="952"/>
      <c r="DK96" s="953"/>
      <c r="DL96" s="951"/>
      <c r="DM96" s="952"/>
      <c r="DN96" s="952"/>
      <c r="DO96" s="952"/>
      <c r="DP96" s="953"/>
      <c r="DQ96" s="951"/>
      <c r="DR96" s="952"/>
      <c r="DS96" s="952"/>
      <c r="DT96" s="952"/>
      <c r="DU96" s="953"/>
      <c r="DV96" s="936"/>
      <c r="DW96" s="937"/>
      <c r="DX96" s="937"/>
      <c r="DY96" s="937"/>
      <c r="DZ96" s="938"/>
      <c r="EA96" s="234"/>
    </row>
    <row r="97" spans="1:131" s="235" customFormat="1" ht="26.25" hidden="1" customHeight="1" x14ac:dyDescent="0.2">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948"/>
      <c r="BT97" s="949"/>
      <c r="BU97" s="949"/>
      <c r="BV97" s="949"/>
      <c r="BW97" s="949"/>
      <c r="BX97" s="949"/>
      <c r="BY97" s="949"/>
      <c r="BZ97" s="949"/>
      <c r="CA97" s="949"/>
      <c r="CB97" s="949"/>
      <c r="CC97" s="949"/>
      <c r="CD97" s="949"/>
      <c r="CE97" s="949"/>
      <c r="CF97" s="949"/>
      <c r="CG97" s="950"/>
      <c r="CH97" s="951"/>
      <c r="CI97" s="952"/>
      <c r="CJ97" s="952"/>
      <c r="CK97" s="952"/>
      <c r="CL97" s="953"/>
      <c r="CM97" s="951"/>
      <c r="CN97" s="952"/>
      <c r="CO97" s="952"/>
      <c r="CP97" s="952"/>
      <c r="CQ97" s="953"/>
      <c r="CR97" s="951"/>
      <c r="CS97" s="952"/>
      <c r="CT97" s="952"/>
      <c r="CU97" s="952"/>
      <c r="CV97" s="953"/>
      <c r="CW97" s="951"/>
      <c r="CX97" s="952"/>
      <c r="CY97" s="952"/>
      <c r="CZ97" s="952"/>
      <c r="DA97" s="953"/>
      <c r="DB97" s="951"/>
      <c r="DC97" s="952"/>
      <c r="DD97" s="952"/>
      <c r="DE97" s="952"/>
      <c r="DF97" s="953"/>
      <c r="DG97" s="951"/>
      <c r="DH97" s="952"/>
      <c r="DI97" s="952"/>
      <c r="DJ97" s="952"/>
      <c r="DK97" s="953"/>
      <c r="DL97" s="951"/>
      <c r="DM97" s="952"/>
      <c r="DN97" s="952"/>
      <c r="DO97" s="952"/>
      <c r="DP97" s="953"/>
      <c r="DQ97" s="951"/>
      <c r="DR97" s="952"/>
      <c r="DS97" s="952"/>
      <c r="DT97" s="952"/>
      <c r="DU97" s="953"/>
      <c r="DV97" s="936"/>
      <c r="DW97" s="937"/>
      <c r="DX97" s="937"/>
      <c r="DY97" s="937"/>
      <c r="DZ97" s="938"/>
      <c r="EA97" s="234"/>
    </row>
    <row r="98" spans="1:131" s="235" customFormat="1" ht="26.25" hidden="1" customHeight="1" x14ac:dyDescent="0.2">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948"/>
      <c r="BT98" s="949"/>
      <c r="BU98" s="949"/>
      <c r="BV98" s="949"/>
      <c r="BW98" s="949"/>
      <c r="BX98" s="949"/>
      <c r="BY98" s="949"/>
      <c r="BZ98" s="949"/>
      <c r="CA98" s="949"/>
      <c r="CB98" s="949"/>
      <c r="CC98" s="949"/>
      <c r="CD98" s="949"/>
      <c r="CE98" s="949"/>
      <c r="CF98" s="949"/>
      <c r="CG98" s="950"/>
      <c r="CH98" s="951"/>
      <c r="CI98" s="952"/>
      <c r="CJ98" s="952"/>
      <c r="CK98" s="952"/>
      <c r="CL98" s="953"/>
      <c r="CM98" s="951"/>
      <c r="CN98" s="952"/>
      <c r="CO98" s="952"/>
      <c r="CP98" s="952"/>
      <c r="CQ98" s="953"/>
      <c r="CR98" s="951"/>
      <c r="CS98" s="952"/>
      <c r="CT98" s="952"/>
      <c r="CU98" s="952"/>
      <c r="CV98" s="953"/>
      <c r="CW98" s="951"/>
      <c r="CX98" s="952"/>
      <c r="CY98" s="952"/>
      <c r="CZ98" s="952"/>
      <c r="DA98" s="953"/>
      <c r="DB98" s="951"/>
      <c r="DC98" s="952"/>
      <c r="DD98" s="952"/>
      <c r="DE98" s="952"/>
      <c r="DF98" s="953"/>
      <c r="DG98" s="951"/>
      <c r="DH98" s="952"/>
      <c r="DI98" s="952"/>
      <c r="DJ98" s="952"/>
      <c r="DK98" s="953"/>
      <c r="DL98" s="951"/>
      <c r="DM98" s="952"/>
      <c r="DN98" s="952"/>
      <c r="DO98" s="952"/>
      <c r="DP98" s="953"/>
      <c r="DQ98" s="951"/>
      <c r="DR98" s="952"/>
      <c r="DS98" s="952"/>
      <c r="DT98" s="952"/>
      <c r="DU98" s="953"/>
      <c r="DV98" s="936"/>
      <c r="DW98" s="937"/>
      <c r="DX98" s="937"/>
      <c r="DY98" s="937"/>
      <c r="DZ98" s="938"/>
      <c r="EA98" s="234"/>
    </row>
    <row r="99" spans="1:131" s="235" customFormat="1" ht="26.25" hidden="1" customHeight="1" x14ac:dyDescent="0.2">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948"/>
      <c r="BT99" s="949"/>
      <c r="BU99" s="949"/>
      <c r="BV99" s="949"/>
      <c r="BW99" s="949"/>
      <c r="BX99" s="949"/>
      <c r="BY99" s="949"/>
      <c r="BZ99" s="949"/>
      <c r="CA99" s="949"/>
      <c r="CB99" s="949"/>
      <c r="CC99" s="949"/>
      <c r="CD99" s="949"/>
      <c r="CE99" s="949"/>
      <c r="CF99" s="949"/>
      <c r="CG99" s="950"/>
      <c r="CH99" s="951"/>
      <c r="CI99" s="952"/>
      <c r="CJ99" s="952"/>
      <c r="CK99" s="952"/>
      <c r="CL99" s="953"/>
      <c r="CM99" s="951"/>
      <c r="CN99" s="952"/>
      <c r="CO99" s="952"/>
      <c r="CP99" s="952"/>
      <c r="CQ99" s="953"/>
      <c r="CR99" s="951"/>
      <c r="CS99" s="952"/>
      <c r="CT99" s="952"/>
      <c r="CU99" s="952"/>
      <c r="CV99" s="953"/>
      <c r="CW99" s="951"/>
      <c r="CX99" s="952"/>
      <c r="CY99" s="952"/>
      <c r="CZ99" s="952"/>
      <c r="DA99" s="953"/>
      <c r="DB99" s="951"/>
      <c r="DC99" s="952"/>
      <c r="DD99" s="952"/>
      <c r="DE99" s="952"/>
      <c r="DF99" s="953"/>
      <c r="DG99" s="951"/>
      <c r="DH99" s="952"/>
      <c r="DI99" s="952"/>
      <c r="DJ99" s="952"/>
      <c r="DK99" s="953"/>
      <c r="DL99" s="951"/>
      <c r="DM99" s="952"/>
      <c r="DN99" s="952"/>
      <c r="DO99" s="952"/>
      <c r="DP99" s="953"/>
      <c r="DQ99" s="951"/>
      <c r="DR99" s="952"/>
      <c r="DS99" s="952"/>
      <c r="DT99" s="952"/>
      <c r="DU99" s="953"/>
      <c r="DV99" s="936"/>
      <c r="DW99" s="937"/>
      <c r="DX99" s="937"/>
      <c r="DY99" s="937"/>
      <c r="DZ99" s="938"/>
      <c r="EA99" s="234"/>
    </row>
    <row r="100" spans="1:131" s="235" customFormat="1" ht="26.25" hidden="1" customHeight="1" x14ac:dyDescent="0.2">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948"/>
      <c r="BT100" s="949"/>
      <c r="BU100" s="949"/>
      <c r="BV100" s="949"/>
      <c r="BW100" s="949"/>
      <c r="BX100" s="949"/>
      <c r="BY100" s="949"/>
      <c r="BZ100" s="949"/>
      <c r="CA100" s="949"/>
      <c r="CB100" s="949"/>
      <c r="CC100" s="949"/>
      <c r="CD100" s="949"/>
      <c r="CE100" s="949"/>
      <c r="CF100" s="949"/>
      <c r="CG100" s="950"/>
      <c r="CH100" s="951"/>
      <c r="CI100" s="952"/>
      <c r="CJ100" s="952"/>
      <c r="CK100" s="952"/>
      <c r="CL100" s="953"/>
      <c r="CM100" s="951"/>
      <c r="CN100" s="952"/>
      <c r="CO100" s="952"/>
      <c r="CP100" s="952"/>
      <c r="CQ100" s="953"/>
      <c r="CR100" s="951"/>
      <c r="CS100" s="952"/>
      <c r="CT100" s="952"/>
      <c r="CU100" s="952"/>
      <c r="CV100" s="953"/>
      <c r="CW100" s="951"/>
      <c r="CX100" s="952"/>
      <c r="CY100" s="952"/>
      <c r="CZ100" s="952"/>
      <c r="DA100" s="953"/>
      <c r="DB100" s="951"/>
      <c r="DC100" s="952"/>
      <c r="DD100" s="952"/>
      <c r="DE100" s="952"/>
      <c r="DF100" s="953"/>
      <c r="DG100" s="951"/>
      <c r="DH100" s="952"/>
      <c r="DI100" s="952"/>
      <c r="DJ100" s="952"/>
      <c r="DK100" s="953"/>
      <c r="DL100" s="951"/>
      <c r="DM100" s="952"/>
      <c r="DN100" s="952"/>
      <c r="DO100" s="952"/>
      <c r="DP100" s="953"/>
      <c r="DQ100" s="951"/>
      <c r="DR100" s="952"/>
      <c r="DS100" s="952"/>
      <c r="DT100" s="952"/>
      <c r="DU100" s="953"/>
      <c r="DV100" s="936"/>
      <c r="DW100" s="937"/>
      <c r="DX100" s="937"/>
      <c r="DY100" s="937"/>
      <c r="DZ100" s="938"/>
      <c r="EA100" s="234"/>
    </row>
    <row r="101" spans="1:131" s="235" customFormat="1" ht="26.25" hidden="1" customHeight="1" x14ac:dyDescent="0.2">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948"/>
      <c r="BT101" s="949"/>
      <c r="BU101" s="949"/>
      <c r="BV101" s="949"/>
      <c r="BW101" s="949"/>
      <c r="BX101" s="949"/>
      <c r="BY101" s="949"/>
      <c r="BZ101" s="949"/>
      <c r="CA101" s="949"/>
      <c r="CB101" s="949"/>
      <c r="CC101" s="949"/>
      <c r="CD101" s="949"/>
      <c r="CE101" s="949"/>
      <c r="CF101" s="949"/>
      <c r="CG101" s="950"/>
      <c r="CH101" s="951"/>
      <c r="CI101" s="952"/>
      <c r="CJ101" s="952"/>
      <c r="CK101" s="952"/>
      <c r="CL101" s="953"/>
      <c r="CM101" s="951"/>
      <c r="CN101" s="952"/>
      <c r="CO101" s="952"/>
      <c r="CP101" s="952"/>
      <c r="CQ101" s="953"/>
      <c r="CR101" s="951"/>
      <c r="CS101" s="952"/>
      <c r="CT101" s="952"/>
      <c r="CU101" s="952"/>
      <c r="CV101" s="953"/>
      <c r="CW101" s="951"/>
      <c r="CX101" s="952"/>
      <c r="CY101" s="952"/>
      <c r="CZ101" s="952"/>
      <c r="DA101" s="953"/>
      <c r="DB101" s="951"/>
      <c r="DC101" s="952"/>
      <c r="DD101" s="952"/>
      <c r="DE101" s="952"/>
      <c r="DF101" s="953"/>
      <c r="DG101" s="951"/>
      <c r="DH101" s="952"/>
      <c r="DI101" s="952"/>
      <c r="DJ101" s="952"/>
      <c r="DK101" s="953"/>
      <c r="DL101" s="951"/>
      <c r="DM101" s="952"/>
      <c r="DN101" s="952"/>
      <c r="DO101" s="952"/>
      <c r="DP101" s="953"/>
      <c r="DQ101" s="951"/>
      <c r="DR101" s="952"/>
      <c r="DS101" s="952"/>
      <c r="DT101" s="952"/>
      <c r="DU101" s="953"/>
      <c r="DV101" s="936"/>
      <c r="DW101" s="937"/>
      <c r="DX101" s="937"/>
      <c r="DY101" s="937"/>
      <c r="DZ101" s="938"/>
      <c r="EA101" s="234"/>
    </row>
    <row r="102" spans="1:131" s="235" customFormat="1" ht="26.25" customHeight="1" thickBot="1" x14ac:dyDescent="0.25">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367</v>
      </c>
      <c r="BR102" s="939" t="s">
        <v>405</v>
      </c>
      <c r="BS102" s="940"/>
      <c r="BT102" s="940"/>
      <c r="BU102" s="940"/>
      <c r="BV102" s="940"/>
      <c r="BW102" s="940"/>
      <c r="BX102" s="940"/>
      <c r="BY102" s="940"/>
      <c r="BZ102" s="940"/>
      <c r="CA102" s="940"/>
      <c r="CB102" s="940"/>
      <c r="CC102" s="940"/>
      <c r="CD102" s="940"/>
      <c r="CE102" s="940"/>
      <c r="CF102" s="940"/>
      <c r="CG102" s="941"/>
      <c r="CH102" s="942"/>
      <c r="CI102" s="943"/>
      <c r="CJ102" s="943"/>
      <c r="CK102" s="943"/>
      <c r="CL102" s="944"/>
      <c r="CM102" s="942"/>
      <c r="CN102" s="943"/>
      <c r="CO102" s="943"/>
      <c r="CP102" s="943"/>
      <c r="CQ102" s="944"/>
      <c r="CR102" s="945"/>
      <c r="CS102" s="946"/>
      <c r="CT102" s="946"/>
      <c r="CU102" s="946"/>
      <c r="CV102" s="947"/>
      <c r="CW102" s="945"/>
      <c r="CX102" s="946"/>
      <c r="CY102" s="946"/>
      <c r="CZ102" s="946"/>
      <c r="DA102" s="947"/>
      <c r="DB102" s="945"/>
      <c r="DC102" s="946"/>
      <c r="DD102" s="946"/>
      <c r="DE102" s="946"/>
      <c r="DF102" s="947"/>
      <c r="DG102" s="945"/>
      <c r="DH102" s="946"/>
      <c r="DI102" s="946"/>
      <c r="DJ102" s="946"/>
      <c r="DK102" s="947"/>
      <c r="DL102" s="945"/>
      <c r="DM102" s="946"/>
      <c r="DN102" s="946"/>
      <c r="DO102" s="946"/>
      <c r="DP102" s="947"/>
      <c r="DQ102" s="945"/>
      <c r="DR102" s="946"/>
      <c r="DS102" s="946"/>
      <c r="DT102" s="946"/>
      <c r="DU102" s="947"/>
      <c r="DV102" s="928"/>
      <c r="DW102" s="929"/>
      <c r="DX102" s="929"/>
      <c r="DY102" s="929"/>
      <c r="DZ102" s="930"/>
      <c r="EA102" s="234"/>
    </row>
    <row r="103" spans="1:131" s="235" customFormat="1" ht="26.25" customHeight="1" x14ac:dyDescent="0.2">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31" t="s">
        <v>406</v>
      </c>
      <c r="BR103" s="931"/>
      <c r="BS103" s="931"/>
      <c r="BT103" s="931"/>
      <c r="BU103" s="931"/>
      <c r="BV103" s="931"/>
      <c r="BW103" s="931"/>
      <c r="BX103" s="931"/>
      <c r="BY103" s="931"/>
      <c r="BZ103" s="931"/>
      <c r="CA103" s="931"/>
      <c r="CB103" s="931"/>
      <c r="CC103" s="931"/>
      <c r="CD103" s="931"/>
      <c r="CE103" s="931"/>
      <c r="CF103" s="931"/>
      <c r="CG103" s="931"/>
      <c r="CH103" s="931"/>
      <c r="CI103" s="931"/>
      <c r="CJ103" s="931"/>
      <c r="CK103" s="931"/>
      <c r="CL103" s="931"/>
      <c r="CM103" s="931"/>
      <c r="CN103" s="931"/>
      <c r="CO103" s="931"/>
      <c r="CP103" s="931"/>
      <c r="CQ103" s="931"/>
      <c r="CR103" s="931"/>
      <c r="CS103" s="931"/>
      <c r="CT103" s="931"/>
      <c r="CU103" s="931"/>
      <c r="CV103" s="931"/>
      <c r="CW103" s="931"/>
      <c r="CX103" s="931"/>
      <c r="CY103" s="931"/>
      <c r="CZ103" s="931"/>
      <c r="DA103" s="931"/>
      <c r="DB103" s="931"/>
      <c r="DC103" s="931"/>
      <c r="DD103" s="931"/>
      <c r="DE103" s="931"/>
      <c r="DF103" s="931"/>
      <c r="DG103" s="931"/>
      <c r="DH103" s="931"/>
      <c r="DI103" s="931"/>
      <c r="DJ103" s="931"/>
      <c r="DK103" s="931"/>
      <c r="DL103" s="931"/>
      <c r="DM103" s="931"/>
      <c r="DN103" s="931"/>
      <c r="DO103" s="931"/>
      <c r="DP103" s="931"/>
      <c r="DQ103" s="931"/>
      <c r="DR103" s="931"/>
      <c r="DS103" s="931"/>
      <c r="DT103" s="931"/>
      <c r="DU103" s="931"/>
      <c r="DV103" s="931"/>
      <c r="DW103" s="931"/>
      <c r="DX103" s="931"/>
      <c r="DY103" s="931"/>
      <c r="DZ103" s="931"/>
      <c r="EA103" s="234"/>
    </row>
    <row r="104" spans="1:131" s="235" customFormat="1" ht="26.25" customHeight="1" x14ac:dyDescent="0.2">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32" t="s">
        <v>407</v>
      </c>
      <c r="BR104" s="932"/>
      <c r="BS104" s="932"/>
      <c r="BT104" s="932"/>
      <c r="BU104" s="932"/>
      <c r="BV104" s="932"/>
      <c r="BW104" s="932"/>
      <c r="BX104" s="932"/>
      <c r="BY104" s="932"/>
      <c r="BZ104" s="932"/>
      <c r="CA104" s="932"/>
      <c r="CB104" s="932"/>
      <c r="CC104" s="932"/>
      <c r="CD104" s="932"/>
      <c r="CE104" s="932"/>
      <c r="CF104" s="932"/>
      <c r="CG104" s="932"/>
      <c r="CH104" s="932"/>
      <c r="CI104" s="932"/>
      <c r="CJ104" s="932"/>
      <c r="CK104" s="932"/>
      <c r="CL104" s="932"/>
      <c r="CM104" s="932"/>
      <c r="CN104" s="932"/>
      <c r="CO104" s="932"/>
      <c r="CP104" s="932"/>
      <c r="CQ104" s="932"/>
      <c r="CR104" s="932"/>
      <c r="CS104" s="932"/>
      <c r="CT104" s="932"/>
      <c r="CU104" s="932"/>
      <c r="CV104" s="932"/>
      <c r="CW104" s="932"/>
      <c r="CX104" s="932"/>
      <c r="CY104" s="932"/>
      <c r="CZ104" s="932"/>
      <c r="DA104" s="932"/>
      <c r="DB104" s="932"/>
      <c r="DC104" s="932"/>
      <c r="DD104" s="932"/>
      <c r="DE104" s="932"/>
      <c r="DF104" s="932"/>
      <c r="DG104" s="932"/>
      <c r="DH104" s="932"/>
      <c r="DI104" s="932"/>
      <c r="DJ104" s="932"/>
      <c r="DK104" s="932"/>
      <c r="DL104" s="932"/>
      <c r="DM104" s="932"/>
      <c r="DN104" s="932"/>
      <c r="DO104" s="932"/>
      <c r="DP104" s="932"/>
      <c r="DQ104" s="932"/>
      <c r="DR104" s="932"/>
      <c r="DS104" s="932"/>
      <c r="DT104" s="932"/>
      <c r="DU104" s="932"/>
      <c r="DV104" s="932"/>
      <c r="DW104" s="932"/>
      <c r="DX104" s="932"/>
      <c r="DY104" s="932"/>
      <c r="DZ104" s="932"/>
      <c r="EA104" s="234"/>
    </row>
    <row r="105" spans="1:131" s="235" customFormat="1" ht="11.25" customHeight="1" x14ac:dyDescent="0.2">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x14ac:dyDescent="0.2">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x14ac:dyDescent="0.25">
      <c r="A107" s="263" t="s">
        <v>408</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409</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x14ac:dyDescent="0.2">
      <c r="A108" s="933" t="s">
        <v>410</v>
      </c>
      <c r="B108" s="934"/>
      <c r="C108" s="934"/>
      <c r="D108" s="934"/>
      <c r="E108" s="934"/>
      <c r="F108" s="934"/>
      <c r="G108" s="934"/>
      <c r="H108" s="934"/>
      <c r="I108" s="934"/>
      <c r="J108" s="934"/>
      <c r="K108" s="934"/>
      <c r="L108" s="934"/>
      <c r="M108" s="934"/>
      <c r="N108" s="934"/>
      <c r="O108" s="934"/>
      <c r="P108" s="934"/>
      <c r="Q108" s="934"/>
      <c r="R108" s="934"/>
      <c r="S108" s="934"/>
      <c r="T108" s="934"/>
      <c r="U108" s="934"/>
      <c r="V108" s="934"/>
      <c r="W108" s="934"/>
      <c r="X108" s="934"/>
      <c r="Y108" s="934"/>
      <c r="Z108" s="934"/>
      <c r="AA108" s="934"/>
      <c r="AB108" s="934"/>
      <c r="AC108" s="934"/>
      <c r="AD108" s="934"/>
      <c r="AE108" s="934"/>
      <c r="AF108" s="934"/>
      <c r="AG108" s="934"/>
      <c r="AH108" s="934"/>
      <c r="AI108" s="934"/>
      <c r="AJ108" s="934"/>
      <c r="AK108" s="934"/>
      <c r="AL108" s="934"/>
      <c r="AM108" s="934"/>
      <c r="AN108" s="934"/>
      <c r="AO108" s="934"/>
      <c r="AP108" s="934"/>
      <c r="AQ108" s="934"/>
      <c r="AR108" s="934"/>
      <c r="AS108" s="934"/>
      <c r="AT108" s="935"/>
      <c r="AU108" s="933" t="s">
        <v>411</v>
      </c>
      <c r="AV108" s="934"/>
      <c r="AW108" s="934"/>
      <c r="AX108" s="934"/>
      <c r="AY108" s="934"/>
      <c r="AZ108" s="934"/>
      <c r="BA108" s="934"/>
      <c r="BB108" s="934"/>
      <c r="BC108" s="934"/>
      <c r="BD108" s="934"/>
      <c r="BE108" s="934"/>
      <c r="BF108" s="934"/>
      <c r="BG108" s="934"/>
      <c r="BH108" s="934"/>
      <c r="BI108" s="934"/>
      <c r="BJ108" s="934"/>
      <c r="BK108" s="934"/>
      <c r="BL108" s="934"/>
      <c r="BM108" s="934"/>
      <c r="BN108" s="934"/>
      <c r="BO108" s="934"/>
      <c r="BP108" s="934"/>
      <c r="BQ108" s="934"/>
      <c r="BR108" s="934"/>
      <c r="BS108" s="934"/>
      <c r="BT108" s="934"/>
      <c r="BU108" s="934"/>
      <c r="BV108" s="934"/>
      <c r="BW108" s="934"/>
      <c r="BX108" s="934"/>
      <c r="BY108" s="934"/>
      <c r="BZ108" s="934"/>
      <c r="CA108" s="934"/>
      <c r="CB108" s="934"/>
      <c r="CC108" s="934"/>
      <c r="CD108" s="934"/>
      <c r="CE108" s="934"/>
      <c r="CF108" s="934"/>
      <c r="CG108" s="934"/>
      <c r="CH108" s="934"/>
      <c r="CI108" s="934"/>
      <c r="CJ108" s="934"/>
      <c r="CK108" s="934"/>
      <c r="CL108" s="934"/>
      <c r="CM108" s="934"/>
      <c r="CN108" s="934"/>
      <c r="CO108" s="934"/>
      <c r="CP108" s="934"/>
      <c r="CQ108" s="934"/>
      <c r="CR108" s="934"/>
      <c r="CS108" s="934"/>
      <c r="CT108" s="934"/>
      <c r="CU108" s="934"/>
      <c r="CV108" s="934"/>
      <c r="CW108" s="934"/>
      <c r="CX108" s="934"/>
      <c r="CY108" s="934"/>
      <c r="CZ108" s="934"/>
      <c r="DA108" s="934"/>
      <c r="DB108" s="934"/>
      <c r="DC108" s="934"/>
      <c r="DD108" s="934"/>
      <c r="DE108" s="934"/>
      <c r="DF108" s="934"/>
      <c r="DG108" s="934"/>
      <c r="DH108" s="934"/>
      <c r="DI108" s="934"/>
      <c r="DJ108" s="934"/>
      <c r="DK108" s="934"/>
      <c r="DL108" s="934"/>
      <c r="DM108" s="934"/>
      <c r="DN108" s="934"/>
      <c r="DO108" s="934"/>
      <c r="DP108" s="934"/>
      <c r="DQ108" s="934"/>
      <c r="DR108" s="934"/>
      <c r="DS108" s="934"/>
      <c r="DT108" s="934"/>
      <c r="DU108" s="934"/>
      <c r="DV108" s="934"/>
      <c r="DW108" s="934"/>
      <c r="DX108" s="934"/>
      <c r="DY108" s="934"/>
      <c r="DZ108" s="935"/>
    </row>
    <row r="109" spans="1:131" s="234" customFormat="1" ht="26.25" customHeight="1" x14ac:dyDescent="0.2">
      <c r="A109" s="888" t="s">
        <v>412</v>
      </c>
      <c r="B109" s="889"/>
      <c r="C109" s="889"/>
      <c r="D109" s="889"/>
      <c r="E109" s="889"/>
      <c r="F109" s="889"/>
      <c r="G109" s="889"/>
      <c r="H109" s="889"/>
      <c r="I109" s="889"/>
      <c r="J109" s="889"/>
      <c r="K109" s="889"/>
      <c r="L109" s="889"/>
      <c r="M109" s="889"/>
      <c r="N109" s="889"/>
      <c r="O109" s="889"/>
      <c r="P109" s="889"/>
      <c r="Q109" s="889"/>
      <c r="R109" s="889"/>
      <c r="S109" s="889"/>
      <c r="T109" s="889"/>
      <c r="U109" s="889"/>
      <c r="V109" s="889"/>
      <c r="W109" s="889"/>
      <c r="X109" s="889"/>
      <c r="Y109" s="889"/>
      <c r="Z109" s="890"/>
      <c r="AA109" s="891" t="s">
        <v>413</v>
      </c>
      <c r="AB109" s="889"/>
      <c r="AC109" s="889"/>
      <c r="AD109" s="889"/>
      <c r="AE109" s="890"/>
      <c r="AF109" s="891" t="s">
        <v>294</v>
      </c>
      <c r="AG109" s="889"/>
      <c r="AH109" s="889"/>
      <c r="AI109" s="889"/>
      <c r="AJ109" s="890"/>
      <c r="AK109" s="891" t="s">
        <v>293</v>
      </c>
      <c r="AL109" s="889"/>
      <c r="AM109" s="889"/>
      <c r="AN109" s="889"/>
      <c r="AO109" s="890"/>
      <c r="AP109" s="891" t="s">
        <v>414</v>
      </c>
      <c r="AQ109" s="889"/>
      <c r="AR109" s="889"/>
      <c r="AS109" s="889"/>
      <c r="AT109" s="920"/>
      <c r="AU109" s="888" t="s">
        <v>412</v>
      </c>
      <c r="AV109" s="889"/>
      <c r="AW109" s="889"/>
      <c r="AX109" s="889"/>
      <c r="AY109" s="889"/>
      <c r="AZ109" s="889"/>
      <c r="BA109" s="889"/>
      <c r="BB109" s="889"/>
      <c r="BC109" s="889"/>
      <c r="BD109" s="889"/>
      <c r="BE109" s="889"/>
      <c r="BF109" s="889"/>
      <c r="BG109" s="889"/>
      <c r="BH109" s="889"/>
      <c r="BI109" s="889"/>
      <c r="BJ109" s="889"/>
      <c r="BK109" s="889"/>
      <c r="BL109" s="889"/>
      <c r="BM109" s="889"/>
      <c r="BN109" s="889"/>
      <c r="BO109" s="889"/>
      <c r="BP109" s="890"/>
      <c r="BQ109" s="891" t="s">
        <v>413</v>
      </c>
      <c r="BR109" s="889"/>
      <c r="BS109" s="889"/>
      <c r="BT109" s="889"/>
      <c r="BU109" s="890"/>
      <c r="BV109" s="891" t="s">
        <v>294</v>
      </c>
      <c r="BW109" s="889"/>
      <c r="BX109" s="889"/>
      <c r="BY109" s="889"/>
      <c r="BZ109" s="890"/>
      <c r="CA109" s="891" t="s">
        <v>293</v>
      </c>
      <c r="CB109" s="889"/>
      <c r="CC109" s="889"/>
      <c r="CD109" s="889"/>
      <c r="CE109" s="890"/>
      <c r="CF109" s="927" t="s">
        <v>414</v>
      </c>
      <c r="CG109" s="927"/>
      <c r="CH109" s="927"/>
      <c r="CI109" s="927"/>
      <c r="CJ109" s="927"/>
      <c r="CK109" s="891" t="s">
        <v>415</v>
      </c>
      <c r="CL109" s="889"/>
      <c r="CM109" s="889"/>
      <c r="CN109" s="889"/>
      <c r="CO109" s="889"/>
      <c r="CP109" s="889"/>
      <c r="CQ109" s="889"/>
      <c r="CR109" s="889"/>
      <c r="CS109" s="889"/>
      <c r="CT109" s="889"/>
      <c r="CU109" s="889"/>
      <c r="CV109" s="889"/>
      <c r="CW109" s="889"/>
      <c r="CX109" s="889"/>
      <c r="CY109" s="889"/>
      <c r="CZ109" s="889"/>
      <c r="DA109" s="889"/>
      <c r="DB109" s="889"/>
      <c r="DC109" s="889"/>
      <c r="DD109" s="889"/>
      <c r="DE109" s="889"/>
      <c r="DF109" s="890"/>
      <c r="DG109" s="891" t="s">
        <v>413</v>
      </c>
      <c r="DH109" s="889"/>
      <c r="DI109" s="889"/>
      <c r="DJ109" s="889"/>
      <c r="DK109" s="890"/>
      <c r="DL109" s="891" t="s">
        <v>294</v>
      </c>
      <c r="DM109" s="889"/>
      <c r="DN109" s="889"/>
      <c r="DO109" s="889"/>
      <c r="DP109" s="890"/>
      <c r="DQ109" s="891" t="s">
        <v>293</v>
      </c>
      <c r="DR109" s="889"/>
      <c r="DS109" s="889"/>
      <c r="DT109" s="889"/>
      <c r="DU109" s="890"/>
      <c r="DV109" s="891" t="s">
        <v>414</v>
      </c>
      <c r="DW109" s="889"/>
      <c r="DX109" s="889"/>
      <c r="DY109" s="889"/>
      <c r="DZ109" s="920"/>
    </row>
    <row r="110" spans="1:131" s="234" customFormat="1" ht="26.25" customHeight="1" x14ac:dyDescent="0.2">
      <c r="A110" s="789" t="s">
        <v>416</v>
      </c>
      <c r="B110" s="790"/>
      <c r="C110" s="790"/>
      <c r="D110" s="790"/>
      <c r="E110" s="790"/>
      <c r="F110" s="790"/>
      <c r="G110" s="790"/>
      <c r="H110" s="790"/>
      <c r="I110" s="790"/>
      <c r="J110" s="790"/>
      <c r="K110" s="790"/>
      <c r="L110" s="790"/>
      <c r="M110" s="790"/>
      <c r="N110" s="790"/>
      <c r="O110" s="790"/>
      <c r="P110" s="790"/>
      <c r="Q110" s="790"/>
      <c r="R110" s="790"/>
      <c r="S110" s="790"/>
      <c r="T110" s="790"/>
      <c r="U110" s="790"/>
      <c r="V110" s="790"/>
      <c r="W110" s="790"/>
      <c r="X110" s="790"/>
      <c r="Y110" s="790"/>
      <c r="Z110" s="791"/>
      <c r="AA110" s="881">
        <v>126249143</v>
      </c>
      <c r="AB110" s="882"/>
      <c r="AC110" s="882"/>
      <c r="AD110" s="882"/>
      <c r="AE110" s="883"/>
      <c r="AF110" s="884">
        <v>124824782</v>
      </c>
      <c r="AG110" s="882"/>
      <c r="AH110" s="882"/>
      <c r="AI110" s="882"/>
      <c r="AJ110" s="883"/>
      <c r="AK110" s="884">
        <v>126274264</v>
      </c>
      <c r="AL110" s="882"/>
      <c r="AM110" s="882"/>
      <c r="AN110" s="882"/>
      <c r="AO110" s="883"/>
      <c r="AP110" s="885">
        <v>23.3</v>
      </c>
      <c r="AQ110" s="886"/>
      <c r="AR110" s="886"/>
      <c r="AS110" s="886"/>
      <c r="AT110" s="887"/>
      <c r="AU110" s="921" t="s">
        <v>71</v>
      </c>
      <c r="AV110" s="922"/>
      <c r="AW110" s="922"/>
      <c r="AX110" s="922"/>
      <c r="AY110" s="922"/>
      <c r="AZ110" s="844" t="s">
        <v>417</v>
      </c>
      <c r="BA110" s="790"/>
      <c r="BB110" s="790"/>
      <c r="BC110" s="790"/>
      <c r="BD110" s="790"/>
      <c r="BE110" s="790"/>
      <c r="BF110" s="790"/>
      <c r="BG110" s="790"/>
      <c r="BH110" s="790"/>
      <c r="BI110" s="790"/>
      <c r="BJ110" s="790"/>
      <c r="BK110" s="790"/>
      <c r="BL110" s="790"/>
      <c r="BM110" s="790"/>
      <c r="BN110" s="790"/>
      <c r="BO110" s="790"/>
      <c r="BP110" s="791"/>
      <c r="BQ110" s="845">
        <v>2235563980</v>
      </c>
      <c r="BR110" s="827"/>
      <c r="BS110" s="827"/>
      <c r="BT110" s="827"/>
      <c r="BU110" s="827"/>
      <c r="BV110" s="827">
        <v>2229065964</v>
      </c>
      <c r="BW110" s="827"/>
      <c r="BX110" s="827"/>
      <c r="BY110" s="827"/>
      <c r="BZ110" s="827"/>
      <c r="CA110" s="827">
        <v>2222030095</v>
      </c>
      <c r="CB110" s="827"/>
      <c r="CC110" s="827"/>
      <c r="CD110" s="827"/>
      <c r="CE110" s="827"/>
      <c r="CF110" s="854">
        <v>409.3</v>
      </c>
      <c r="CG110" s="855"/>
      <c r="CH110" s="855"/>
      <c r="CI110" s="855"/>
      <c r="CJ110" s="855"/>
      <c r="CK110" s="917" t="s">
        <v>418</v>
      </c>
      <c r="CL110" s="801"/>
      <c r="CM110" s="878" t="s">
        <v>419</v>
      </c>
      <c r="CN110" s="879"/>
      <c r="CO110" s="879"/>
      <c r="CP110" s="879"/>
      <c r="CQ110" s="879"/>
      <c r="CR110" s="879"/>
      <c r="CS110" s="879"/>
      <c r="CT110" s="879"/>
      <c r="CU110" s="879"/>
      <c r="CV110" s="879"/>
      <c r="CW110" s="879"/>
      <c r="CX110" s="879"/>
      <c r="CY110" s="879"/>
      <c r="CZ110" s="879"/>
      <c r="DA110" s="879"/>
      <c r="DB110" s="879"/>
      <c r="DC110" s="879"/>
      <c r="DD110" s="879"/>
      <c r="DE110" s="879"/>
      <c r="DF110" s="880"/>
      <c r="DG110" s="845">
        <v>196555</v>
      </c>
      <c r="DH110" s="827"/>
      <c r="DI110" s="827"/>
      <c r="DJ110" s="827"/>
      <c r="DK110" s="827"/>
      <c r="DL110" s="827" t="s">
        <v>128</v>
      </c>
      <c r="DM110" s="827"/>
      <c r="DN110" s="827"/>
      <c r="DO110" s="827"/>
      <c r="DP110" s="827"/>
      <c r="DQ110" s="827" t="s">
        <v>363</v>
      </c>
      <c r="DR110" s="827"/>
      <c r="DS110" s="827"/>
      <c r="DT110" s="827"/>
      <c r="DU110" s="827"/>
      <c r="DV110" s="828" t="s">
        <v>128</v>
      </c>
      <c r="DW110" s="828"/>
      <c r="DX110" s="828"/>
      <c r="DY110" s="828"/>
      <c r="DZ110" s="829"/>
    </row>
    <row r="111" spans="1:131" s="234" customFormat="1" ht="26.25" customHeight="1" x14ac:dyDescent="0.2">
      <c r="A111" s="756" t="s">
        <v>420</v>
      </c>
      <c r="B111" s="757"/>
      <c r="C111" s="757"/>
      <c r="D111" s="757"/>
      <c r="E111" s="757"/>
      <c r="F111" s="757"/>
      <c r="G111" s="757"/>
      <c r="H111" s="757"/>
      <c r="I111" s="757"/>
      <c r="J111" s="757"/>
      <c r="K111" s="757"/>
      <c r="L111" s="757"/>
      <c r="M111" s="757"/>
      <c r="N111" s="757"/>
      <c r="O111" s="757"/>
      <c r="P111" s="757"/>
      <c r="Q111" s="757"/>
      <c r="R111" s="757"/>
      <c r="S111" s="757"/>
      <c r="T111" s="757"/>
      <c r="U111" s="757"/>
      <c r="V111" s="757"/>
      <c r="W111" s="757"/>
      <c r="X111" s="757"/>
      <c r="Y111" s="757"/>
      <c r="Z111" s="909"/>
      <c r="AA111" s="910">
        <v>7202088</v>
      </c>
      <c r="AB111" s="911"/>
      <c r="AC111" s="911"/>
      <c r="AD111" s="911"/>
      <c r="AE111" s="912"/>
      <c r="AF111" s="913">
        <v>7465162</v>
      </c>
      <c r="AG111" s="911"/>
      <c r="AH111" s="911"/>
      <c r="AI111" s="911"/>
      <c r="AJ111" s="912"/>
      <c r="AK111" s="913">
        <v>5221076</v>
      </c>
      <c r="AL111" s="911"/>
      <c r="AM111" s="911"/>
      <c r="AN111" s="911"/>
      <c r="AO111" s="912"/>
      <c r="AP111" s="914">
        <v>1</v>
      </c>
      <c r="AQ111" s="915"/>
      <c r="AR111" s="915"/>
      <c r="AS111" s="915"/>
      <c r="AT111" s="916"/>
      <c r="AU111" s="923"/>
      <c r="AV111" s="924"/>
      <c r="AW111" s="924"/>
      <c r="AX111" s="924"/>
      <c r="AY111" s="924"/>
      <c r="AZ111" s="797" t="s">
        <v>421</v>
      </c>
      <c r="BA111" s="732"/>
      <c r="BB111" s="732"/>
      <c r="BC111" s="732"/>
      <c r="BD111" s="732"/>
      <c r="BE111" s="732"/>
      <c r="BF111" s="732"/>
      <c r="BG111" s="732"/>
      <c r="BH111" s="732"/>
      <c r="BI111" s="732"/>
      <c r="BJ111" s="732"/>
      <c r="BK111" s="732"/>
      <c r="BL111" s="732"/>
      <c r="BM111" s="732"/>
      <c r="BN111" s="732"/>
      <c r="BO111" s="732"/>
      <c r="BP111" s="733"/>
      <c r="BQ111" s="798">
        <v>35568669</v>
      </c>
      <c r="BR111" s="799"/>
      <c r="BS111" s="799"/>
      <c r="BT111" s="799"/>
      <c r="BU111" s="799"/>
      <c r="BV111" s="799">
        <v>31629932</v>
      </c>
      <c r="BW111" s="799"/>
      <c r="BX111" s="799"/>
      <c r="BY111" s="799"/>
      <c r="BZ111" s="799"/>
      <c r="CA111" s="799">
        <v>28767141</v>
      </c>
      <c r="CB111" s="799"/>
      <c r="CC111" s="799"/>
      <c r="CD111" s="799"/>
      <c r="CE111" s="799"/>
      <c r="CF111" s="863">
        <v>5.3</v>
      </c>
      <c r="CG111" s="864"/>
      <c r="CH111" s="864"/>
      <c r="CI111" s="864"/>
      <c r="CJ111" s="864"/>
      <c r="CK111" s="918"/>
      <c r="CL111" s="803"/>
      <c r="CM111" s="806" t="s">
        <v>422</v>
      </c>
      <c r="CN111" s="807"/>
      <c r="CO111" s="807"/>
      <c r="CP111" s="807"/>
      <c r="CQ111" s="807"/>
      <c r="CR111" s="807"/>
      <c r="CS111" s="807"/>
      <c r="CT111" s="807"/>
      <c r="CU111" s="807"/>
      <c r="CV111" s="807"/>
      <c r="CW111" s="807"/>
      <c r="CX111" s="807"/>
      <c r="CY111" s="807"/>
      <c r="CZ111" s="807"/>
      <c r="DA111" s="807"/>
      <c r="DB111" s="807"/>
      <c r="DC111" s="807"/>
      <c r="DD111" s="807"/>
      <c r="DE111" s="807"/>
      <c r="DF111" s="808"/>
      <c r="DG111" s="798" t="s">
        <v>128</v>
      </c>
      <c r="DH111" s="799"/>
      <c r="DI111" s="799"/>
      <c r="DJ111" s="799"/>
      <c r="DK111" s="799"/>
      <c r="DL111" s="799" t="s">
        <v>128</v>
      </c>
      <c r="DM111" s="799"/>
      <c r="DN111" s="799"/>
      <c r="DO111" s="799"/>
      <c r="DP111" s="799"/>
      <c r="DQ111" s="799" t="s">
        <v>363</v>
      </c>
      <c r="DR111" s="799"/>
      <c r="DS111" s="799"/>
      <c r="DT111" s="799"/>
      <c r="DU111" s="799"/>
      <c r="DV111" s="776" t="s">
        <v>363</v>
      </c>
      <c r="DW111" s="776"/>
      <c r="DX111" s="776"/>
      <c r="DY111" s="776"/>
      <c r="DZ111" s="777"/>
    </row>
    <row r="112" spans="1:131" s="234" customFormat="1" ht="26.25" customHeight="1" x14ac:dyDescent="0.2">
      <c r="A112" s="903" t="s">
        <v>423</v>
      </c>
      <c r="B112" s="904"/>
      <c r="C112" s="732" t="s">
        <v>424</v>
      </c>
      <c r="D112" s="732"/>
      <c r="E112" s="732"/>
      <c r="F112" s="732"/>
      <c r="G112" s="732"/>
      <c r="H112" s="732"/>
      <c r="I112" s="732"/>
      <c r="J112" s="732"/>
      <c r="K112" s="732"/>
      <c r="L112" s="732"/>
      <c r="M112" s="732"/>
      <c r="N112" s="732"/>
      <c r="O112" s="732"/>
      <c r="P112" s="732"/>
      <c r="Q112" s="732"/>
      <c r="R112" s="732"/>
      <c r="S112" s="732"/>
      <c r="T112" s="732"/>
      <c r="U112" s="732"/>
      <c r="V112" s="732"/>
      <c r="W112" s="732"/>
      <c r="X112" s="732"/>
      <c r="Y112" s="732"/>
      <c r="Z112" s="733"/>
      <c r="AA112" s="761">
        <v>17273190</v>
      </c>
      <c r="AB112" s="762"/>
      <c r="AC112" s="762"/>
      <c r="AD112" s="762"/>
      <c r="AE112" s="763"/>
      <c r="AF112" s="764">
        <v>19378167</v>
      </c>
      <c r="AG112" s="762"/>
      <c r="AH112" s="762"/>
      <c r="AI112" s="762"/>
      <c r="AJ112" s="763"/>
      <c r="AK112" s="764">
        <v>19022420</v>
      </c>
      <c r="AL112" s="762"/>
      <c r="AM112" s="762"/>
      <c r="AN112" s="762"/>
      <c r="AO112" s="763"/>
      <c r="AP112" s="809">
        <v>3.5</v>
      </c>
      <c r="AQ112" s="810"/>
      <c r="AR112" s="810"/>
      <c r="AS112" s="810"/>
      <c r="AT112" s="811"/>
      <c r="AU112" s="923"/>
      <c r="AV112" s="924"/>
      <c r="AW112" s="924"/>
      <c r="AX112" s="924"/>
      <c r="AY112" s="924"/>
      <c r="AZ112" s="797" t="s">
        <v>425</v>
      </c>
      <c r="BA112" s="732"/>
      <c r="BB112" s="732"/>
      <c r="BC112" s="732"/>
      <c r="BD112" s="732"/>
      <c r="BE112" s="732"/>
      <c r="BF112" s="732"/>
      <c r="BG112" s="732"/>
      <c r="BH112" s="732"/>
      <c r="BI112" s="732"/>
      <c r="BJ112" s="732"/>
      <c r="BK112" s="732"/>
      <c r="BL112" s="732"/>
      <c r="BM112" s="732"/>
      <c r="BN112" s="732"/>
      <c r="BO112" s="732"/>
      <c r="BP112" s="733"/>
      <c r="BQ112" s="798">
        <v>123328532</v>
      </c>
      <c r="BR112" s="799"/>
      <c r="BS112" s="799"/>
      <c r="BT112" s="799"/>
      <c r="BU112" s="799"/>
      <c r="BV112" s="799">
        <v>114954711</v>
      </c>
      <c r="BW112" s="799"/>
      <c r="BX112" s="799"/>
      <c r="BY112" s="799"/>
      <c r="BZ112" s="799"/>
      <c r="CA112" s="799">
        <v>103974955</v>
      </c>
      <c r="CB112" s="799"/>
      <c r="CC112" s="799"/>
      <c r="CD112" s="799"/>
      <c r="CE112" s="799"/>
      <c r="CF112" s="863">
        <v>19.2</v>
      </c>
      <c r="CG112" s="864"/>
      <c r="CH112" s="864"/>
      <c r="CI112" s="864"/>
      <c r="CJ112" s="864"/>
      <c r="CK112" s="918"/>
      <c r="CL112" s="803"/>
      <c r="CM112" s="806" t="s">
        <v>426</v>
      </c>
      <c r="CN112" s="807"/>
      <c r="CO112" s="807"/>
      <c r="CP112" s="807"/>
      <c r="CQ112" s="807"/>
      <c r="CR112" s="807"/>
      <c r="CS112" s="807"/>
      <c r="CT112" s="807"/>
      <c r="CU112" s="807"/>
      <c r="CV112" s="807"/>
      <c r="CW112" s="807"/>
      <c r="CX112" s="807"/>
      <c r="CY112" s="807"/>
      <c r="CZ112" s="807"/>
      <c r="DA112" s="807"/>
      <c r="DB112" s="807"/>
      <c r="DC112" s="807"/>
      <c r="DD112" s="807"/>
      <c r="DE112" s="807"/>
      <c r="DF112" s="808"/>
      <c r="DG112" s="798">
        <v>4215418</v>
      </c>
      <c r="DH112" s="799"/>
      <c r="DI112" s="799"/>
      <c r="DJ112" s="799"/>
      <c r="DK112" s="799"/>
      <c r="DL112" s="799">
        <v>3386813</v>
      </c>
      <c r="DM112" s="799"/>
      <c r="DN112" s="799"/>
      <c r="DO112" s="799"/>
      <c r="DP112" s="799"/>
      <c r="DQ112" s="799">
        <v>2927383</v>
      </c>
      <c r="DR112" s="799"/>
      <c r="DS112" s="799"/>
      <c r="DT112" s="799"/>
      <c r="DU112" s="799"/>
      <c r="DV112" s="776">
        <v>0.5</v>
      </c>
      <c r="DW112" s="776"/>
      <c r="DX112" s="776"/>
      <c r="DY112" s="776"/>
      <c r="DZ112" s="777"/>
    </row>
    <row r="113" spans="1:130" s="234" customFormat="1" ht="26.25" customHeight="1" x14ac:dyDescent="0.2">
      <c r="A113" s="905"/>
      <c r="B113" s="906"/>
      <c r="C113" s="732" t="s">
        <v>427</v>
      </c>
      <c r="D113" s="732"/>
      <c r="E113" s="732"/>
      <c r="F113" s="732"/>
      <c r="G113" s="732"/>
      <c r="H113" s="732"/>
      <c r="I113" s="732"/>
      <c r="J113" s="732"/>
      <c r="K113" s="732"/>
      <c r="L113" s="732"/>
      <c r="M113" s="732"/>
      <c r="N113" s="732"/>
      <c r="O113" s="732"/>
      <c r="P113" s="732"/>
      <c r="Q113" s="732"/>
      <c r="R113" s="732"/>
      <c r="S113" s="732"/>
      <c r="T113" s="732"/>
      <c r="U113" s="732"/>
      <c r="V113" s="732"/>
      <c r="W113" s="732"/>
      <c r="X113" s="732"/>
      <c r="Y113" s="732"/>
      <c r="Z113" s="733"/>
      <c r="AA113" s="761">
        <v>3052216</v>
      </c>
      <c r="AB113" s="762"/>
      <c r="AC113" s="762"/>
      <c r="AD113" s="762"/>
      <c r="AE113" s="763"/>
      <c r="AF113" s="764">
        <v>3098058</v>
      </c>
      <c r="AG113" s="762"/>
      <c r="AH113" s="762"/>
      <c r="AI113" s="762"/>
      <c r="AJ113" s="763"/>
      <c r="AK113" s="764">
        <v>2742250</v>
      </c>
      <c r="AL113" s="762"/>
      <c r="AM113" s="762"/>
      <c r="AN113" s="762"/>
      <c r="AO113" s="763"/>
      <c r="AP113" s="809">
        <v>0.5</v>
      </c>
      <c r="AQ113" s="810"/>
      <c r="AR113" s="810"/>
      <c r="AS113" s="810"/>
      <c r="AT113" s="811"/>
      <c r="AU113" s="923"/>
      <c r="AV113" s="924"/>
      <c r="AW113" s="924"/>
      <c r="AX113" s="924"/>
      <c r="AY113" s="924"/>
      <c r="AZ113" s="797" t="s">
        <v>428</v>
      </c>
      <c r="BA113" s="732"/>
      <c r="BB113" s="732"/>
      <c r="BC113" s="732"/>
      <c r="BD113" s="732"/>
      <c r="BE113" s="732"/>
      <c r="BF113" s="732"/>
      <c r="BG113" s="732"/>
      <c r="BH113" s="732"/>
      <c r="BI113" s="732"/>
      <c r="BJ113" s="732"/>
      <c r="BK113" s="732"/>
      <c r="BL113" s="732"/>
      <c r="BM113" s="732"/>
      <c r="BN113" s="732"/>
      <c r="BO113" s="732"/>
      <c r="BP113" s="733"/>
      <c r="BQ113" s="798" t="s">
        <v>363</v>
      </c>
      <c r="BR113" s="799"/>
      <c r="BS113" s="799"/>
      <c r="BT113" s="799"/>
      <c r="BU113" s="799"/>
      <c r="BV113" s="799" t="s">
        <v>128</v>
      </c>
      <c r="BW113" s="799"/>
      <c r="BX113" s="799"/>
      <c r="BY113" s="799"/>
      <c r="BZ113" s="799"/>
      <c r="CA113" s="799" t="s">
        <v>128</v>
      </c>
      <c r="CB113" s="799"/>
      <c r="CC113" s="799"/>
      <c r="CD113" s="799"/>
      <c r="CE113" s="799"/>
      <c r="CF113" s="863" t="s">
        <v>363</v>
      </c>
      <c r="CG113" s="864"/>
      <c r="CH113" s="864"/>
      <c r="CI113" s="864"/>
      <c r="CJ113" s="864"/>
      <c r="CK113" s="918"/>
      <c r="CL113" s="803"/>
      <c r="CM113" s="806" t="s">
        <v>429</v>
      </c>
      <c r="CN113" s="807"/>
      <c r="CO113" s="807"/>
      <c r="CP113" s="807"/>
      <c r="CQ113" s="807"/>
      <c r="CR113" s="807"/>
      <c r="CS113" s="807"/>
      <c r="CT113" s="807"/>
      <c r="CU113" s="807"/>
      <c r="CV113" s="807"/>
      <c r="CW113" s="807"/>
      <c r="CX113" s="807"/>
      <c r="CY113" s="807"/>
      <c r="CZ113" s="807"/>
      <c r="DA113" s="807"/>
      <c r="DB113" s="807"/>
      <c r="DC113" s="807"/>
      <c r="DD113" s="807"/>
      <c r="DE113" s="807"/>
      <c r="DF113" s="808"/>
      <c r="DG113" s="798">
        <v>250825</v>
      </c>
      <c r="DH113" s="799"/>
      <c r="DI113" s="799"/>
      <c r="DJ113" s="799"/>
      <c r="DK113" s="799"/>
      <c r="DL113" s="799">
        <v>65281</v>
      </c>
      <c r="DM113" s="799"/>
      <c r="DN113" s="799"/>
      <c r="DO113" s="799"/>
      <c r="DP113" s="799"/>
      <c r="DQ113" s="799" t="s">
        <v>363</v>
      </c>
      <c r="DR113" s="799"/>
      <c r="DS113" s="799"/>
      <c r="DT113" s="799"/>
      <c r="DU113" s="799"/>
      <c r="DV113" s="776" t="s">
        <v>363</v>
      </c>
      <c r="DW113" s="776"/>
      <c r="DX113" s="776"/>
      <c r="DY113" s="776"/>
      <c r="DZ113" s="777"/>
    </row>
    <row r="114" spans="1:130" s="234" customFormat="1" ht="26.25" customHeight="1" x14ac:dyDescent="0.2">
      <c r="A114" s="905"/>
      <c r="B114" s="906"/>
      <c r="C114" s="732" t="s">
        <v>430</v>
      </c>
      <c r="D114" s="732"/>
      <c r="E114" s="732"/>
      <c r="F114" s="732"/>
      <c r="G114" s="732"/>
      <c r="H114" s="732"/>
      <c r="I114" s="732"/>
      <c r="J114" s="732"/>
      <c r="K114" s="732"/>
      <c r="L114" s="732"/>
      <c r="M114" s="732"/>
      <c r="N114" s="732"/>
      <c r="O114" s="732"/>
      <c r="P114" s="732"/>
      <c r="Q114" s="732"/>
      <c r="R114" s="732"/>
      <c r="S114" s="732"/>
      <c r="T114" s="732"/>
      <c r="U114" s="732"/>
      <c r="V114" s="732"/>
      <c r="W114" s="732"/>
      <c r="X114" s="732"/>
      <c r="Y114" s="732"/>
      <c r="Z114" s="733"/>
      <c r="AA114" s="761" t="s">
        <v>363</v>
      </c>
      <c r="AB114" s="762"/>
      <c r="AC114" s="762"/>
      <c r="AD114" s="762"/>
      <c r="AE114" s="763"/>
      <c r="AF114" s="764" t="s">
        <v>363</v>
      </c>
      <c r="AG114" s="762"/>
      <c r="AH114" s="762"/>
      <c r="AI114" s="762"/>
      <c r="AJ114" s="763"/>
      <c r="AK114" s="764" t="s">
        <v>363</v>
      </c>
      <c r="AL114" s="762"/>
      <c r="AM114" s="762"/>
      <c r="AN114" s="762"/>
      <c r="AO114" s="763"/>
      <c r="AP114" s="809" t="s">
        <v>363</v>
      </c>
      <c r="AQ114" s="810"/>
      <c r="AR114" s="810"/>
      <c r="AS114" s="810"/>
      <c r="AT114" s="811"/>
      <c r="AU114" s="923"/>
      <c r="AV114" s="924"/>
      <c r="AW114" s="924"/>
      <c r="AX114" s="924"/>
      <c r="AY114" s="924"/>
      <c r="AZ114" s="797" t="s">
        <v>431</v>
      </c>
      <c r="BA114" s="732"/>
      <c r="BB114" s="732"/>
      <c r="BC114" s="732"/>
      <c r="BD114" s="732"/>
      <c r="BE114" s="732"/>
      <c r="BF114" s="732"/>
      <c r="BG114" s="732"/>
      <c r="BH114" s="732"/>
      <c r="BI114" s="732"/>
      <c r="BJ114" s="732"/>
      <c r="BK114" s="732"/>
      <c r="BL114" s="732"/>
      <c r="BM114" s="732"/>
      <c r="BN114" s="732"/>
      <c r="BO114" s="732"/>
      <c r="BP114" s="733"/>
      <c r="BQ114" s="798">
        <v>288851621</v>
      </c>
      <c r="BR114" s="799"/>
      <c r="BS114" s="799"/>
      <c r="BT114" s="799"/>
      <c r="BU114" s="799"/>
      <c r="BV114" s="799">
        <v>265493547</v>
      </c>
      <c r="BW114" s="799"/>
      <c r="BX114" s="799"/>
      <c r="BY114" s="799"/>
      <c r="BZ114" s="799"/>
      <c r="CA114" s="799">
        <v>261165471</v>
      </c>
      <c r="CB114" s="799"/>
      <c r="CC114" s="799"/>
      <c r="CD114" s="799"/>
      <c r="CE114" s="799"/>
      <c r="CF114" s="863">
        <v>48.1</v>
      </c>
      <c r="CG114" s="864"/>
      <c r="CH114" s="864"/>
      <c r="CI114" s="864"/>
      <c r="CJ114" s="864"/>
      <c r="CK114" s="918"/>
      <c r="CL114" s="803"/>
      <c r="CM114" s="806" t="s">
        <v>432</v>
      </c>
      <c r="CN114" s="807"/>
      <c r="CO114" s="807"/>
      <c r="CP114" s="807"/>
      <c r="CQ114" s="807"/>
      <c r="CR114" s="807"/>
      <c r="CS114" s="807"/>
      <c r="CT114" s="807"/>
      <c r="CU114" s="807"/>
      <c r="CV114" s="807"/>
      <c r="CW114" s="807"/>
      <c r="CX114" s="807"/>
      <c r="CY114" s="807"/>
      <c r="CZ114" s="807"/>
      <c r="DA114" s="807"/>
      <c r="DB114" s="807"/>
      <c r="DC114" s="807"/>
      <c r="DD114" s="807"/>
      <c r="DE114" s="807"/>
      <c r="DF114" s="808"/>
      <c r="DG114" s="798" t="s">
        <v>128</v>
      </c>
      <c r="DH114" s="799"/>
      <c r="DI114" s="799"/>
      <c r="DJ114" s="799"/>
      <c r="DK114" s="799"/>
      <c r="DL114" s="799" t="s">
        <v>128</v>
      </c>
      <c r="DM114" s="799"/>
      <c r="DN114" s="799"/>
      <c r="DO114" s="799"/>
      <c r="DP114" s="799"/>
      <c r="DQ114" s="799" t="s">
        <v>128</v>
      </c>
      <c r="DR114" s="799"/>
      <c r="DS114" s="799"/>
      <c r="DT114" s="799"/>
      <c r="DU114" s="799"/>
      <c r="DV114" s="776" t="s">
        <v>363</v>
      </c>
      <c r="DW114" s="776"/>
      <c r="DX114" s="776"/>
      <c r="DY114" s="776"/>
      <c r="DZ114" s="777"/>
    </row>
    <row r="115" spans="1:130" s="234" customFormat="1" ht="26.25" customHeight="1" x14ac:dyDescent="0.2">
      <c r="A115" s="905"/>
      <c r="B115" s="906"/>
      <c r="C115" s="732" t="s">
        <v>433</v>
      </c>
      <c r="D115" s="732"/>
      <c r="E115" s="732"/>
      <c r="F115" s="732"/>
      <c r="G115" s="732"/>
      <c r="H115" s="732"/>
      <c r="I115" s="732"/>
      <c r="J115" s="732"/>
      <c r="K115" s="732"/>
      <c r="L115" s="732"/>
      <c r="M115" s="732"/>
      <c r="N115" s="732"/>
      <c r="O115" s="732"/>
      <c r="P115" s="732"/>
      <c r="Q115" s="732"/>
      <c r="R115" s="732"/>
      <c r="S115" s="732"/>
      <c r="T115" s="732"/>
      <c r="U115" s="732"/>
      <c r="V115" s="732"/>
      <c r="W115" s="732"/>
      <c r="X115" s="732"/>
      <c r="Y115" s="732"/>
      <c r="Z115" s="733"/>
      <c r="AA115" s="761">
        <v>3900820</v>
      </c>
      <c r="AB115" s="762"/>
      <c r="AC115" s="762"/>
      <c r="AD115" s="762"/>
      <c r="AE115" s="763"/>
      <c r="AF115" s="764">
        <v>2400060</v>
      </c>
      <c r="AG115" s="762"/>
      <c r="AH115" s="762"/>
      <c r="AI115" s="762"/>
      <c r="AJ115" s="763"/>
      <c r="AK115" s="764">
        <v>1505881</v>
      </c>
      <c r="AL115" s="762"/>
      <c r="AM115" s="762"/>
      <c r="AN115" s="762"/>
      <c r="AO115" s="763"/>
      <c r="AP115" s="809">
        <v>0.3</v>
      </c>
      <c r="AQ115" s="810"/>
      <c r="AR115" s="810"/>
      <c r="AS115" s="810"/>
      <c r="AT115" s="811"/>
      <c r="AU115" s="923"/>
      <c r="AV115" s="924"/>
      <c r="AW115" s="924"/>
      <c r="AX115" s="924"/>
      <c r="AY115" s="924"/>
      <c r="AZ115" s="797" t="s">
        <v>434</v>
      </c>
      <c r="BA115" s="732"/>
      <c r="BB115" s="732"/>
      <c r="BC115" s="732"/>
      <c r="BD115" s="732"/>
      <c r="BE115" s="732"/>
      <c r="BF115" s="732"/>
      <c r="BG115" s="732"/>
      <c r="BH115" s="732"/>
      <c r="BI115" s="732"/>
      <c r="BJ115" s="732"/>
      <c r="BK115" s="732"/>
      <c r="BL115" s="732"/>
      <c r="BM115" s="732"/>
      <c r="BN115" s="732"/>
      <c r="BO115" s="732"/>
      <c r="BP115" s="733"/>
      <c r="BQ115" s="798">
        <v>915247</v>
      </c>
      <c r="BR115" s="799"/>
      <c r="BS115" s="799"/>
      <c r="BT115" s="799"/>
      <c r="BU115" s="799"/>
      <c r="BV115" s="799">
        <v>642513</v>
      </c>
      <c r="BW115" s="799"/>
      <c r="BX115" s="799"/>
      <c r="BY115" s="799"/>
      <c r="BZ115" s="799"/>
      <c r="CA115" s="799">
        <v>526658</v>
      </c>
      <c r="CB115" s="799"/>
      <c r="CC115" s="799"/>
      <c r="CD115" s="799"/>
      <c r="CE115" s="799"/>
      <c r="CF115" s="863">
        <v>0.1</v>
      </c>
      <c r="CG115" s="864"/>
      <c r="CH115" s="864"/>
      <c r="CI115" s="864"/>
      <c r="CJ115" s="864"/>
      <c r="CK115" s="918"/>
      <c r="CL115" s="803"/>
      <c r="CM115" s="797" t="s">
        <v>435</v>
      </c>
      <c r="CN115" s="902"/>
      <c r="CO115" s="902"/>
      <c r="CP115" s="902"/>
      <c r="CQ115" s="902"/>
      <c r="CR115" s="902"/>
      <c r="CS115" s="902"/>
      <c r="CT115" s="902"/>
      <c r="CU115" s="902"/>
      <c r="CV115" s="902"/>
      <c r="CW115" s="902"/>
      <c r="CX115" s="902"/>
      <c r="CY115" s="902"/>
      <c r="CZ115" s="902"/>
      <c r="DA115" s="902"/>
      <c r="DB115" s="902"/>
      <c r="DC115" s="902"/>
      <c r="DD115" s="902"/>
      <c r="DE115" s="902"/>
      <c r="DF115" s="733"/>
      <c r="DG115" s="798">
        <v>390104</v>
      </c>
      <c r="DH115" s="799"/>
      <c r="DI115" s="799"/>
      <c r="DJ115" s="799"/>
      <c r="DK115" s="799"/>
      <c r="DL115" s="799" t="s">
        <v>436</v>
      </c>
      <c r="DM115" s="799"/>
      <c r="DN115" s="799"/>
      <c r="DO115" s="799"/>
      <c r="DP115" s="799"/>
      <c r="DQ115" s="799" t="s">
        <v>128</v>
      </c>
      <c r="DR115" s="799"/>
      <c r="DS115" s="799"/>
      <c r="DT115" s="799"/>
      <c r="DU115" s="799"/>
      <c r="DV115" s="776" t="s">
        <v>363</v>
      </c>
      <c r="DW115" s="776"/>
      <c r="DX115" s="776"/>
      <c r="DY115" s="776"/>
      <c r="DZ115" s="777"/>
    </row>
    <row r="116" spans="1:130" s="234" customFormat="1" ht="26.25" customHeight="1" x14ac:dyDescent="0.2">
      <c r="A116" s="907"/>
      <c r="B116" s="908"/>
      <c r="C116" s="868" t="s">
        <v>437</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761" t="s">
        <v>128</v>
      </c>
      <c r="AB116" s="762"/>
      <c r="AC116" s="762"/>
      <c r="AD116" s="762"/>
      <c r="AE116" s="763"/>
      <c r="AF116" s="764" t="s">
        <v>363</v>
      </c>
      <c r="AG116" s="762"/>
      <c r="AH116" s="762"/>
      <c r="AI116" s="762"/>
      <c r="AJ116" s="763"/>
      <c r="AK116" s="764" t="s">
        <v>128</v>
      </c>
      <c r="AL116" s="762"/>
      <c r="AM116" s="762"/>
      <c r="AN116" s="762"/>
      <c r="AO116" s="763"/>
      <c r="AP116" s="809" t="s">
        <v>363</v>
      </c>
      <c r="AQ116" s="810"/>
      <c r="AR116" s="810"/>
      <c r="AS116" s="810"/>
      <c r="AT116" s="811"/>
      <c r="AU116" s="923"/>
      <c r="AV116" s="924"/>
      <c r="AW116" s="924"/>
      <c r="AX116" s="924"/>
      <c r="AY116" s="924"/>
      <c r="AZ116" s="851" t="s">
        <v>438</v>
      </c>
      <c r="BA116" s="852"/>
      <c r="BB116" s="852"/>
      <c r="BC116" s="852"/>
      <c r="BD116" s="852"/>
      <c r="BE116" s="852"/>
      <c r="BF116" s="852"/>
      <c r="BG116" s="852"/>
      <c r="BH116" s="852"/>
      <c r="BI116" s="852"/>
      <c r="BJ116" s="852"/>
      <c r="BK116" s="852"/>
      <c r="BL116" s="852"/>
      <c r="BM116" s="852"/>
      <c r="BN116" s="852"/>
      <c r="BO116" s="852"/>
      <c r="BP116" s="853"/>
      <c r="BQ116" s="798" t="s">
        <v>128</v>
      </c>
      <c r="BR116" s="799"/>
      <c r="BS116" s="799"/>
      <c r="BT116" s="799"/>
      <c r="BU116" s="799"/>
      <c r="BV116" s="799" t="s">
        <v>436</v>
      </c>
      <c r="BW116" s="799"/>
      <c r="BX116" s="799"/>
      <c r="BY116" s="799"/>
      <c r="BZ116" s="799"/>
      <c r="CA116" s="799" t="s">
        <v>363</v>
      </c>
      <c r="CB116" s="799"/>
      <c r="CC116" s="799"/>
      <c r="CD116" s="799"/>
      <c r="CE116" s="799"/>
      <c r="CF116" s="863" t="s">
        <v>128</v>
      </c>
      <c r="CG116" s="864"/>
      <c r="CH116" s="864"/>
      <c r="CI116" s="864"/>
      <c r="CJ116" s="864"/>
      <c r="CK116" s="918"/>
      <c r="CL116" s="803"/>
      <c r="CM116" s="806" t="s">
        <v>439</v>
      </c>
      <c r="CN116" s="807"/>
      <c r="CO116" s="807"/>
      <c r="CP116" s="807"/>
      <c r="CQ116" s="807"/>
      <c r="CR116" s="807"/>
      <c r="CS116" s="807"/>
      <c r="CT116" s="807"/>
      <c r="CU116" s="807"/>
      <c r="CV116" s="807"/>
      <c r="CW116" s="807"/>
      <c r="CX116" s="807"/>
      <c r="CY116" s="807"/>
      <c r="CZ116" s="807"/>
      <c r="DA116" s="807"/>
      <c r="DB116" s="807"/>
      <c r="DC116" s="807"/>
      <c r="DD116" s="807"/>
      <c r="DE116" s="807"/>
      <c r="DF116" s="808"/>
      <c r="DG116" s="798" t="s">
        <v>436</v>
      </c>
      <c r="DH116" s="799"/>
      <c r="DI116" s="799"/>
      <c r="DJ116" s="799"/>
      <c r="DK116" s="799"/>
      <c r="DL116" s="799" t="s">
        <v>128</v>
      </c>
      <c r="DM116" s="799"/>
      <c r="DN116" s="799"/>
      <c r="DO116" s="799"/>
      <c r="DP116" s="799"/>
      <c r="DQ116" s="799" t="s">
        <v>363</v>
      </c>
      <c r="DR116" s="799"/>
      <c r="DS116" s="799"/>
      <c r="DT116" s="799"/>
      <c r="DU116" s="799"/>
      <c r="DV116" s="776" t="s">
        <v>363</v>
      </c>
      <c r="DW116" s="776"/>
      <c r="DX116" s="776"/>
      <c r="DY116" s="776"/>
      <c r="DZ116" s="777"/>
    </row>
    <row r="117" spans="1:130" s="234" customFormat="1" ht="26.25" customHeight="1" x14ac:dyDescent="0.2">
      <c r="A117" s="888" t="s">
        <v>155</v>
      </c>
      <c r="B117" s="889"/>
      <c r="C117" s="889"/>
      <c r="D117" s="889"/>
      <c r="E117" s="889"/>
      <c r="F117" s="889"/>
      <c r="G117" s="889"/>
      <c r="H117" s="889"/>
      <c r="I117" s="889"/>
      <c r="J117" s="889"/>
      <c r="K117" s="889"/>
      <c r="L117" s="889"/>
      <c r="M117" s="889"/>
      <c r="N117" s="889"/>
      <c r="O117" s="889"/>
      <c r="P117" s="889"/>
      <c r="Q117" s="889"/>
      <c r="R117" s="889"/>
      <c r="S117" s="889"/>
      <c r="T117" s="889"/>
      <c r="U117" s="889"/>
      <c r="V117" s="889"/>
      <c r="W117" s="889"/>
      <c r="X117" s="889"/>
      <c r="Y117" s="865" t="s">
        <v>440</v>
      </c>
      <c r="Z117" s="890"/>
      <c r="AA117" s="895">
        <v>157677457</v>
      </c>
      <c r="AB117" s="896"/>
      <c r="AC117" s="896"/>
      <c r="AD117" s="896"/>
      <c r="AE117" s="897"/>
      <c r="AF117" s="898">
        <v>157166229</v>
      </c>
      <c r="AG117" s="896"/>
      <c r="AH117" s="896"/>
      <c r="AI117" s="896"/>
      <c r="AJ117" s="897"/>
      <c r="AK117" s="898">
        <v>154765891</v>
      </c>
      <c r="AL117" s="896"/>
      <c r="AM117" s="896"/>
      <c r="AN117" s="896"/>
      <c r="AO117" s="897"/>
      <c r="AP117" s="899"/>
      <c r="AQ117" s="900"/>
      <c r="AR117" s="900"/>
      <c r="AS117" s="900"/>
      <c r="AT117" s="901"/>
      <c r="AU117" s="923"/>
      <c r="AV117" s="924"/>
      <c r="AW117" s="924"/>
      <c r="AX117" s="924"/>
      <c r="AY117" s="924"/>
      <c r="AZ117" s="797" t="s">
        <v>441</v>
      </c>
      <c r="BA117" s="732"/>
      <c r="BB117" s="732"/>
      <c r="BC117" s="732"/>
      <c r="BD117" s="732"/>
      <c r="BE117" s="732"/>
      <c r="BF117" s="732"/>
      <c r="BG117" s="732"/>
      <c r="BH117" s="732"/>
      <c r="BI117" s="732"/>
      <c r="BJ117" s="732"/>
      <c r="BK117" s="732"/>
      <c r="BL117" s="732"/>
      <c r="BM117" s="732"/>
      <c r="BN117" s="732"/>
      <c r="BO117" s="732"/>
      <c r="BP117" s="733"/>
      <c r="BQ117" s="798" t="s">
        <v>128</v>
      </c>
      <c r="BR117" s="799"/>
      <c r="BS117" s="799"/>
      <c r="BT117" s="799"/>
      <c r="BU117" s="799"/>
      <c r="BV117" s="799" t="s">
        <v>128</v>
      </c>
      <c r="BW117" s="799"/>
      <c r="BX117" s="799"/>
      <c r="BY117" s="799"/>
      <c r="BZ117" s="799"/>
      <c r="CA117" s="799" t="s">
        <v>128</v>
      </c>
      <c r="CB117" s="799"/>
      <c r="CC117" s="799"/>
      <c r="CD117" s="799"/>
      <c r="CE117" s="799"/>
      <c r="CF117" s="863" t="s">
        <v>128</v>
      </c>
      <c r="CG117" s="864"/>
      <c r="CH117" s="864"/>
      <c r="CI117" s="864"/>
      <c r="CJ117" s="864"/>
      <c r="CK117" s="918"/>
      <c r="CL117" s="803"/>
      <c r="CM117" s="806" t="s">
        <v>442</v>
      </c>
      <c r="CN117" s="807"/>
      <c r="CO117" s="807"/>
      <c r="CP117" s="807"/>
      <c r="CQ117" s="807"/>
      <c r="CR117" s="807"/>
      <c r="CS117" s="807"/>
      <c r="CT117" s="807"/>
      <c r="CU117" s="807"/>
      <c r="CV117" s="807"/>
      <c r="CW117" s="807"/>
      <c r="CX117" s="807"/>
      <c r="CY117" s="807"/>
      <c r="CZ117" s="807"/>
      <c r="DA117" s="807"/>
      <c r="DB117" s="807"/>
      <c r="DC117" s="807"/>
      <c r="DD117" s="807"/>
      <c r="DE117" s="807"/>
      <c r="DF117" s="808"/>
      <c r="DG117" s="798" t="s">
        <v>128</v>
      </c>
      <c r="DH117" s="799"/>
      <c r="DI117" s="799"/>
      <c r="DJ117" s="799"/>
      <c r="DK117" s="799"/>
      <c r="DL117" s="799" t="s">
        <v>128</v>
      </c>
      <c r="DM117" s="799"/>
      <c r="DN117" s="799"/>
      <c r="DO117" s="799"/>
      <c r="DP117" s="799"/>
      <c r="DQ117" s="799" t="s">
        <v>363</v>
      </c>
      <c r="DR117" s="799"/>
      <c r="DS117" s="799"/>
      <c r="DT117" s="799"/>
      <c r="DU117" s="799"/>
      <c r="DV117" s="776" t="s">
        <v>443</v>
      </c>
      <c r="DW117" s="776"/>
      <c r="DX117" s="776"/>
      <c r="DY117" s="776"/>
      <c r="DZ117" s="777"/>
    </row>
    <row r="118" spans="1:130" s="234" customFormat="1" ht="26.25" customHeight="1" x14ac:dyDescent="0.2">
      <c r="A118" s="888" t="s">
        <v>415</v>
      </c>
      <c r="B118" s="889"/>
      <c r="C118" s="889"/>
      <c r="D118" s="889"/>
      <c r="E118" s="889"/>
      <c r="F118" s="889"/>
      <c r="G118" s="889"/>
      <c r="H118" s="889"/>
      <c r="I118" s="889"/>
      <c r="J118" s="889"/>
      <c r="K118" s="889"/>
      <c r="L118" s="889"/>
      <c r="M118" s="889"/>
      <c r="N118" s="889"/>
      <c r="O118" s="889"/>
      <c r="P118" s="889"/>
      <c r="Q118" s="889"/>
      <c r="R118" s="889"/>
      <c r="S118" s="889"/>
      <c r="T118" s="889"/>
      <c r="U118" s="889"/>
      <c r="V118" s="889"/>
      <c r="W118" s="889"/>
      <c r="X118" s="889"/>
      <c r="Y118" s="889"/>
      <c r="Z118" s="890"/>
      <c r="AA118" s="891" t="s">
        <v>413</v>
      </c>
      <c r="AB118" s="889"/>
      <c r="AC118" s="889"/>
      <c r="AD118" s="889"/>
      <c r="AE118" s="890"/>
      <c r="AF118" s="891" t="s">
        <v>294</v>
      </c>
      <c r="AG118" s="889"/>
      <c r="AH118" s="889"/>
      <c r="AI118" s="889"/>
      <c r="AJ118" s="890"/>
      <c r="AK118" s="891" t="s">
        <v>293</v>
      </c>
      <c r="AL118" s="889"/>
      <c r="AM118" s="889"/>
      <c r="AN118" s="889"/>
      <c r="AO118" s="890"/>
      <c r="AP118" s="892" t="s">
        <v>414</v>
      </c>
      <c r="AQ118" s="893"/>
      <c r="AR118" s="893"/>
      <c r="AS118" s="893"/>
      <c r="AT118" s="894"/>
      <c r="AU118" s="923"/>
      <c r="AV118" s="924"/>
      <c r="AW118" s="924"/>
      <c r="AX118" s="924"/>
      <c r="AY118" s="924"/>
      <c r="AZ118" s="867" t="s">
        <v>444</v>
      </c>
      <c r="BA118" s="868"/>
      <c r="BB118" s="868"/>
      <c r="BC118" s="868"/>
      <c r="BD118" s="868"/>
      <c r="BE118" s="868"/>
      <c r="BF118" s="868"/>
      <c r="BG118" s="868"/>
      <c r="BH118" s="868"/>
      <c r="BI118" s="868"/>
      <c r="BJ118" s="868"/>
      <c r="BK118" s="868"/>
      <c r="BL118" s="868"/>
      <c r="BM118" s="868"/>
      <c r="BN118" s="868"/>
      <c r="BO118" s="868"/>
      <c r="BP118" s="869"/>
      <c r="BQ118" s="850" t="s">
        <v>443</v>
      </c>
      <c r="BR118" s="830"/>
      <c r="BS118" s="830"/>
      <c r="BT118" s="830"/>
      <c r="BU118" s="830"/>
      <c r="BV118" s="830" t="s">
        <v>128</v>
      </c>
      <c r="BW118" s="830"/>
      <c r="BX118" s="830"/>
      <c r="BY118" s="830"/>
      <c r="BZ118" s="830"/>
      <c r="CA118" s="830" t="s">
        <v>128</v>
      </c>
      <c r="CB118" s="830"/>
      <c r="CC118" s="830"/>
      <c r="CD118" s="830"/>
      <c r="CE118" s="830"/>
      <c r="CF118" s="863" t="s">
        <v>363</v>
      </c>
      <c r="CG118" s="864"/>
      <c r="CH118" s="864"/>
      <c r="CI118" s="864"/>
      <c r="CJ118" s="864"/>
      <c r="CK118" s="918"/>
      <c r="CL118" s="803"/>
      <c r="CM118" s="806" t="s">
        <v>445</v>
      </c>
      <c r="CN118" s="807"/>
      <c r="CO118" s="807"/>
      <c r="CP118" s="807"/>
      <c r="CQ118" s="807"/>
      <c r="CR118" s="807"/>
      <c r="CS118" s="807"/>
      <c r="CT118" s="807"/>
      <c r="CU118" s="807"/>
      <c r="CV118" s="807"/>
      <c r="CW118" s="807"/>
      <c r="CX118" s="807"/>
      <c r="CY118" s="807"/>
      <c r="CZ118" s="807"/>
      <c r="DA118" s="807"/>
      <c r="DB118" s="807"/>
      <c r="DC118" s="807"/>
      <c r="DD118" s="807"/>
      <c r="DE118" s="807"/>
      <c r="DF118" s="808"/>
      <c r="DG118" s="798">
        <v>156943</v>
      </c>
      <c r="DH118" s="799"/>
      <c r="DI118" s="799"/>
      <c r="DJ118" s="799"/>
      <c r="DK118" s="799"/>
      <c r="DL118" s="799">
        <v>154308</v>
      </c>
      <c r="DM118" s="799"/>
      <c r="DN118" s="799"/>
      <c r="DO118" s="799"/>
      <c r="DP118" s="799"/>
      <c r="DQ118" s="799">
        <v>151522</v>
      </c>
      <c r="DR118" s="799"/>
      <c r="DS118" s="799"/>
      <c r="DT118" s="799"/>
      <c r="DU118" s="799"/>
      <c r="DV118" s="776">
        <v>0</v>
      </c>
      <c r="DW118" s="776"/>
      <c r="DX118" s="776"/>
      <c r="DY118" s="776"/>
      <c r="DZ118" s="777"/>
    </row>
    <row r="119" spans="1:130" s="234" customFormat="1" ht="26.25" customHeight="1" x14ac:dyDescent="0.2">
      <c r="A119" s="800" t="s">
        <v>418</v>
      </c>
      <c r="B119" s="801"/>
      <c r="C119" s="878" t="s">
        <v>419</v>
      </c>
      <c r="D119" s="879"/>
      <c r="E119" s="879"/>
      <c r="F119" s="879"/>
      <c r="G119" s="879"/>
      <c r="H119" s="879"/>
      <c r="I119" s="879"/>
      <c r="J119" s="879"/>
      <c r="K119" s="879"/>
      <c r="L119" s="879"/>
      <c r="M119" s="879"/>
      <c r="N119" s="879"/>
      <c r="O119" s="879"/>
      <c r="P119" s="879"/>
      <c r="Q119" s="879"/>
      <c r="R119" s="879"/>
      <c r="S119" s="879"/>
      <c r="T119" s="879"/>
      <c r="U119" s="879"/>
      <c r="V119" s="879"/>
      <c r="W119" s="879"/>
      <c r="X119" s="879"/>
      <c r="Y119" s="879"/>
      <c r="Z119" s="880"/>
      <c r="AA119" s="881">
        <v>112864</v>
      </c>
      <c r="AB119" s="882"/>
      <c r="AC119" s="882"/>
      <c r="AD119" s="882"/>
      <c r="AE119" s="883"/>
      <c r="AF119" s="884">
        <v>110336</v>
      </c>
      <c r="AG119" s="882"/>
      <c r="AH119" s="882"/>
      <c r="AI119" s="882"/>
      <c r="AJ119" s="883"/>
      <c r="AK119" s="884" t="s">
        <v>363</v>
      </c>
      <c r="AL119" s="882"/>
      <c r="AM119" s="882"/>
      <c r="AN119" s="882"/>
      <c r="AO119" s="883"/>
      <c r="AP119" s="885" t="s">
        <v>363</v>
      </c>
      <c r="AQ119" s="886"/>
      <c r="AR119" s="886"/>
      <c r="AS119" s="886"/>
      <c r="AT119" s="887"/>
      <c r="AU119" s="925"/>
      <c r="AV119" s="926"/>
      <c r="AW119" s="926"/>
      <c r="AX119" s="926"/>
      <c r="AY119" s="926"/>
      <c r="AZ119" s="265" t="s">
        <v>155</v>
      </c>
      <c r="BA119" s="265"/>
      <c r="BB119" s="265"/>
      <c r="BC119" s="265"/>
      <c r="BD119" s="265"/>
      <c r="BE119" s="265"/>
      <c r="BF119" s="265"/>
      <c r="BG119" s="265"/>
      <c r="BH119" s="265"/>
      <c r="BI119" s="265"/>
      <c r="BJ119" s="265"/>
      <c r="BK119" s="265"/>
      <c r="BL119" s="265"/>
      <c r="BM119" s="265"/>
      <c r="BN119" s="265"/>
      <c r="BO119" s="865" t="s">
        <v>446</v>
      </c>
      <c r="BP119" s="866"/>
      <c r="BQ119" s="850">
        <v>2684228049</v>
      </c>
      <c r="BR119" s="830"/>
      <c r="BS119" s="830"/>
      <c r="BT119" s="830"/>
      <c r="BU119" s="830"/>
      <c r="BV119" s="830">
        <v>2641786667</v>
      </c>
      <c r="BW119" s="830"/>
      <c r="BX119" s="830"/>
      <c r="BY119" s="830"/>
      <c r="BZ119" s="830"/>
      <c r="CA119" s="830">
        <v>2616464320</v>
      </c>
      <c r="CB119" s="830"/>
      <c r="CC119" s="830"/>
      <c r="CD119" s="830"/>
      <c r="CE119" s="830"/>
      <c r="CF119" s="728"/>
      <c r="CG119" s="729"/>
      <c r="CH119" s="729"/>
      <c r="CI119" s="729"/>
      <c r="CJ119" s="819"/>
      <c r="CK119" s="919"/>
      <c r="CL119" s="805"/>
      <c r="CM119" s="823" t="s">
        <v>447</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98">
        <v>30358824</v>
      </c>
      <c r="DH119" s="799"/>
      <c r="DI119" s="799"/>
      <c r="DJ119" s="799"/>
      <c r="DK119" s="799"/>
      <c r="DL119" s="799">
        <v>28023530</v>
      </c>
      <c r="DM119" s="799"/>
      <c r="DN119" s="799"/>
      <c r="DO119" s="799"/>
      <c r="DP119" s="799"/>
      <c r="DQ119" s="799">
        <v>25688236</v>
      </c>
      <c r="DR119" s="799"/>
      <c r="DS119" s="799"/>
      <c r="DT119" s="799"/>
      <c r="DU119" s="799"/>
      <c r="DV119" s="776">
        <v>4.7</v>
      </c>
      <c r="DW119" s="776"/>
      <c r="DX119" s="776"/>
      <c r="DY119" s="776"/>
      <c r="DZ119" s="777"/>
    </row>
    <row r="120" spans="1:130" s="234" customFormat="1" ht="26.25" customHeight="1" x14ac:dyDescent="0.2">
      <c r="A120" s="802"/>
      <c r="B120" s="803"/>
      <c r="C120" s="806" t="s">
        <v>422</v>
      </c>
      <c r="D120" s="807"/>
      <c r="E120" s="807"/>
      <c r="F120" s="807"/>
      <c r="G120" s="807"/>
      <c r="H120" s="807"/>
      <c r="I120" s="807"/>
      <c r="J120" s="807"/>
      <c r="K120" s="807"/>
      <c r="L120" s="807"/>
      <c r="M120" s="807"/>
      <c r="N120" s="807"/>
      <c r="O120" s="807"/>
      <c r="P120" s="807"/>
      <c r="Q120" s="807"/>
      <c r="R120" s="807"/>
      <c r="S120" s="807"/>
      <c r="T120" s="807"/>
      <c r="U120" s="807"/>
      <c r="V120" s="807"/>
      <c r="W120" s="807"/>
      <c r="X120" s="807"/>
      <c r="Y120" s="807"/>
      <c r="Z120" s="808"/>
      <c r="AA120" s="761" t="s">
        <v>128</v>
      </c>
      <c r="AB120" s="762"/>
      <c r="AC120" s="762"/>
      <c r="AD120" s="762"/>
      <c r="AE120" s="763"/>
      <c r="AF120" s="764" t="s">
        <v>436</v>
      </c>
      <c r="AG120" s="762"/>
      <c r="AH120" s="762"/>
      <c r="AI120" s="762"/>
      <c r="AJ120" s="763"/>
      <c r="AK120" s="764" t="s">
        <v>363</v>
      </c>
      <c r="AL120" s="762"/>
      <c r="AM120" s="762"/>
      <c r="AN120" s="762"/>
      <c r="AO120" s="763"/>
      <c r="AP120" s="809" t="s">
        <v>363</v>
      </c>
      <c r="AQ120" s="810"/>
      <c r="AR120" s="810"/>
      <c r="AS120" s="810"/>
      <c r="AT120" s="811"/>
      <c r="AU120" s="870" t="s">
        <v>448</v>
      </c>
      <c r="AV120" s="871"/>
      <c r="AW120" s="871"/>
      <c r="AX120" s="871"/>
      <c r="AY120" s="872"/>
      <c r="AZ120" s="844" t="s">
        <v>449</v>
      </c>
      <c r="BA120" s="790"/>
      <c r="BB120" s="790"/>
      <c r="BC120" s="790"/>
      <c r="BD120" s="790"/>
      <c r="BE120" s="790"/>
      <c r="BF120" s="790"/>
      <c r="BG120" s="790"/>
      <c r="BH120" s="790"/>
      <c r="BI120" s="790"/>
      <c r="BJ120" s="790"/>
      <c r="BK120" s="790"/>
      <c r="BL120" s="790"/>
      <c r="BM120" s="790"/>
      <c r="BN120" s="790"/>
      <c r="BO120" s="790"/>
      <c r="BP120" s="791"/>
      <c r="BQ120" s="845">
        <v>140508297</v>
      </c>
      <c r="BR120" s="827"/>
      <c r="BS120" s="827"/>
      <c r="BT120" s="827"/>
      <c r="BU120" s="827"/>
      <c r="BV120" s="827">
        <v>145151760</v>
      </c>
      <c r="BW120" s="827"/>
      <c r="BX120" s="827"/>
      <c r="BY120" s="827"/>
      <c r="BZ120" s="827"/>
      <c r="CA120" s="827">
        <v>166169721</v>
      </c>
      <c r="CB120" s="827"/>
      <c r="CC120" s="827"/>
      <c r="CD120" s="827"/>
      <c r="CE120" s="827"/>
      <c r="CF120" s="854">
        <v>30.6</v>
      </c>
      <c r="CG120" s="855"/>
      <c r="CH120" s="855"/>
      <c r="CI120" s="855"/>
      <c r="CJ120" s="855"/>
      <c r="CK120" s="856" t="s">
        <v>450</v>
      </c>
      <c r="CL120" s="836"/>
      <c r="CM120" s="836"/>
      <c r="CN120" s="836"/>
      <c r="CO120" s="837"/>
      <c r="CP120" s="860" t="s">
        <v>451</v>
      </c>
      <c r="CQ120" s="861"/>
      <c r="CR120" s="861"/>
      <c r="CS120" s="861"/>
      <c r="CT120" s="861"/>
      <c r="CU120" s="861"/>
      <c r="CV120" s="861"/>
      <c r="CW120" s="861"/>
      <c r="CX120" s="861"/>
      <c r="CY120" s="861"/>
      <c r="CZ120" s="861"/>
      <c r="DA120" s="861"/>
      <c r="DB120" s="861"/>
      <c r="DC120" s="861"/>
      <c r="DD120" s="861"/>
      <c r="DE120" s="861"/>
      <c r="DF120" s="862"/>
      <c r="DG120" s="845">
        <v>49337582</v>
      </c>
      <c r="DH120" s="827"/>
      <c r="DI120" s="827"/>
      <c r="DJ120" s="827"/>
      <c r="DK120" s="827"/>
      <c r="DL120" s="827">
        <v>43894871</v>
      </c>
      <c r="DM120" s="827"/>
      <c r="DN120" s="827"/>
      <c r="DO120" s="827"/>
      <c r="DP120" s="827"/>
      <c r="DQ120" s="827">
        <v>37010168</v>
      </c>
      <c r="DR120" s="827"/>
      <c r="DS120" s="827"/>
      <c r="DT120" s="827"/>
      <c r="DU120" s="827"/>
      <c r="DV120" s="828">
        <v>6.8</v>
      </c>
      <c r="DW120" s="828"/>
      <c r="DX120" s="828"/>
      <c r="DY120" s="828"/>
      <c r="DZ120" s="829"/>
    </row>
    <row r="121" spans="1:130" s="234" customFormat="1" ht="26.25" customHeight="1" x14ac:dyDescent="0.2">
      <c r="A121" s="802"/>
      <c r="B121" s="803"/>
      <c r="C121" s="851" t="s">
        <v>452</v>
      </c>
      <c r="D121" s="852"/>
      <c r="E121" s="852"/>
      <c r="F121" s="852"/>
      <c r="G121" s="852"/>
      <c r="H121" s="852"/>
      <c r="I121" s="852"/>
      <c r="J121" s="852"/>
      <c r="K121" s="852"/>
      <c r="L121" s="852"/>
      <c r="M121" s="852"/>
      <c r="N121" s="852"/>
      <c r="O121" s="852"/>
      <c r="P121" s="852"/>
      <c r="Q121" s="852"/>
      <c r="R121" s="852"/>
      <c r="S121" s="852"/>
      <c r="T121" s="852"/>
      <c r="U121" s="852"/>
      <c r="V121" s="852"/>
      <c r="W121" s="852"/>
      <c r="X121" s="852"/>
      <c r="Y121" s="852"/>
      <c r="Z121" s="853"/>
      <c r="AA121" s="761">
        <v>1449209</v>
      </c>
      <c r="AB121" s="762"/>
      <c r="AC121" s="762"/>
      <c r="AD121" s="762"/>
      <c r="AE121" s="763"/>
      <c r="AF121" s="764">
        <v>1052385</v>
      </c>
      <c r="AG121" s="762"/>
      <c r="AH121" s="762"/>
      <c r="AI121" s="762"/>
      <c r="AJ121" s="763"/>
      <c r="AK121" s="764">
        <v>768055</v>
      </c>
      <c r="AL121" s="762"/>
      <c r="AM121" s="762"/>
      <c r="AN121" s="762"/>
      <c r="AO121" s="763"/>
      <c r="AP121" s="809">
        <v>0.1</v>
      </c>
      <c r="AQ121" s="810"/>
      <c r="AR121" s="810"/>
      <c r="AS121" s="810"/>
      <c r="AT121" s="811"/>
      <c r="AU121" s="873"/>
      <c r="AV121" s="874"/>
      <c r="AW121" s="874"/>
      <c r="AX121" s="874"/>
      <c r="AY121" s="875"/>
      <c r="AZ121" s="797" t="s">
        <v>453</v>
      </c>
      <c r="BA121" s="732"/>
      <c r="BB121" s="732"/>
      <c r="BC121" s="732"/>
      <c r="BD121" s="732"/>
      <c r="BE121" s="732"/>
      <c r="BF121" s="732"/>
      <c r="BG121" s="732"/>
      <c r="BH121" s="732"/>
      <c r="BI121" s="732"/>
      <c r="BJ121" s="732"/>
      <c r="BK121" s="732"/>
      <c r="BL121" s="732"/>
      <c r="BM121" s="732"/>
      <c r="BN121" s="732"/>
      <c r="BO121" s="732"/>
      <c r="BP121" s="733"/>
      <c r="BQ121" s="798">
        <v>122731878</v>
      </c>
      <c r="BR121" s="799"/>
      <c r="BS121" s="799"/>
      <c r="BT121" s="799"/>
      <c r="BU121" s="799"/>
      <c r="BV121" s="799">
        <v>113974492</v>
      </c>
      <c r="BW121" s="799"/>
      <c r="BX121" s="799"/>
      <c r="BY121" s="799"/>
      <c r="BZ121" s="799"/>
      <c r="CA121" s="799">
        <v>106052060</v>
      </c>
      <c r="CB121" s="799"/>
      <c r="CC121" s="799"/>
      <c r="CD121" s="799"/>
      <c r="CE121" s="799"/>
      <c r="CF121" s="863">
        <v>19.5</v>
      </c>
      <c r="CG121" s="864"/>
      <c r="CH121" s="864"/>
      <c r="CI121" s="864"/>
      <c r="CJ121" s="864"/>
      <c r="CK121" s="857"/>
      <c r="CL121" s="839"/>
      <c r="CM121" s="839"/>
      <c r="CN121" s="839"/>
      <c r="CO121" s="840"/>
      <c r="CP121" s="820" t="s">
        <v>454</v>
      </c>
      <c r="CQ121" s="821"/>
      <c r="CR121" s="821"/>
      <c r="CS121" s="821"/>
      <c r="CT121" s="821"/>
      <c r="CU121" s="821"/>
      <c r="CV121" s="821"/>
      <c r="CW121" s="821"/>
      <c r="CX121" s="821"/>
      <c r="CY121" s="821"/>
      <c r="CZ121" s="821"/>
      <c r="DA121" s="821"/>
      <c r="DB121" s="821"/>
      <c r="DC121" s="821"/>
      <c r="DD121" s="821"/>
      <c r="DE121" s="821"/>
      <c r="DF121" s="822"/>
      <c r="DG121" s="798">
        <v>33158942</v>
      </c>
      <c r="DH121" s="799"/>
      <c r="DI121" s="799"/>
      <c r="DJ121" s="799"/>
      <c r="DK121" s="799"/>
      <c r="DL121" s="799">
        <v>31449096</v>
      </c>
      <c r="DM121" s="799"/>
      <c r="DN121" s="799"/>
      <c r="DO121" s="799"/>
      <c r="DP121" s="799"/>
      <c r="DQ121" s="799">
        <v>29987561</v>
      </c>
      <c r="DR121" s="799"/>
      <c r="DS121" s="799"/>
      <c r="DT121" s="799"/>
      <c r="DU121" s="799"/>
      <c r="DV121" s="776">
        <v>5.5</v>
      </c>
      <c r="DW121" s="776"/>
      <c r="DX121" s="776"/>
      <c r="DY121" s="776"/>
      <c r="DZ121" s="777"/>
    </row>
    <row r="122" spans="1:130" s="234" customFormat="1" ht="26.25" customHeight="1" x14ac:dyDescent="0.2">
      <c r="A122" s="802"/>
      <c r="B122" s="803"/>
      <c r="C122" s="806" t="s">
        <v>432</v>
      </c>
      <c r="D122" s="807"/>
      <c r="E122" s="807"/>
      <c r="F122" s="807"/>
      <c r="G122" s="807"/>
      <c r="H122" s="807"/>
      <c r="I122" s="807"/>
      <c r="J122" s="807"/>
      <c r="K122" s="807"/>
      <c r="L122" s="807"/>
      <c r="M122" s="807"/>
      <c r="N122" s="807"/>
      <c r="O122" s="807"/>
      <c r="P122" s="807"/>
      <c r="Q122" s="807"/>
      <c r="R122" s="807"/>
      <c r="S122" s="807"/>
      <c r="T122" s="807"/>
      <c r="U122" s="807"/>
      <c r="V122" s="807"/>
      <c r="W122" s="807"/>
      <c r="X122" s="807"/>
      <c r="Y122" s="807"/>
      <c r="Z122" s="808"/>
      <c r="AA122" s="761" t="s">
        <v>128</v>
      </c>
      <c r="AB122" s="762"/>
      <c r="AC122" s="762"/>
      <c r="AD122" s="762"/>
      <c r="AE122" s="763"/>
      <c r="AF122" s="764" t="s">
        <v>128</v>
      </c>
      <c r="AG122" s="762"/>
      <c r="AH122" s="762"/>
      <c r="AI122" s="762"/>
      <c r="AJ122" s="763"/>
      <c r="AK122" s="764" t="s">
        <v>128</v>
      </c>
      <c r="AL122" s="762"/>
      <c r="AM122" s="762"/>
      <c r="AN122" s="762"/>
      <c r="AO122" s="763"/>
      <c r="AP122" s="809" t="s">
        <v>436</v>
      </c>
      <c r="AQ122" s="810"/>
      <c r="AR122" s="810"/>
      <c r="AS122" s="810"/>
      <c r="AT122" s="811"/>
      <c r="AU122" s="873"/>
      <c r="AV122" s="874"/>
      <c r="AW122" s="874"/>
      <c r="AX122" s="874"/>
      <c r="AY122" s="875"/>
      <c r="AZ122" s="867" t="s">
        <v>455</v>
      </c>
      <c r="BA122" s="868"/>
      <c r="BB122" s="868"/>
      <c r="BC122" s="868"/>
      <c r="BD122" s="868"/>
      <c r="BE122" s="868"/>
      <c r="BF122" s="868"/>
      <c r="BG122" s="868"/>
      <c r="BH122" s="868"/>
      <c r="BI122" s="868"/>
      <c r="BJ122" s="868"/>
      <c r="BK122" s="868"/>
      <c r="BL122" s="868"/>
      <c r="BM122" s="868"/>
      <c r="BN122" s="868"/>
      <c r="BO122" s="868"/>
      <c r="BP122" s="869"/>
      <c r="BQ122" s="850">
        <v>1228022568</v>
      </c>
      <c r="BR122" s="830"/>
      <c r="BS122" s="830"/>
      <c r="BT122" s="830"/>
      <c r="BU122" s="830"/>
      <c r="BV122" s="830">
        <v>1225110882</v>
      </c>
      <c r="BW122" s="830"/>
      <c r="BX122" s="830"/>
      <c r="BY122" s="830"/>
      <c r="BZ122" s="830"/>
      <c r="CA122" s="830">
        <v>1221026470</v>
      </c>
      <c r="CB122" s="830"/>
      <c r="CC122" s="830"/>
      <c r="CD122" s="830"/>
      <c r="CE122" s="830"/>
      <c r="CF122" s="831">
        <v>224.9</v>
      </c>
      <c r="CG122" s="832"/>
      <c r="CH122" s="832"/>
      <c r="CI122" s="832"/>
      <c r="CJ122" s="832"/>
      <c r="CK122" s="857"/>
      <c r="CL122" s="839"/>
      <c r="CM122" s="839"/>
      <c r="CN122" s="839"/>
      <c r="CO122" s="840"/>
      <c r="CP122" s="820" t="s">
        <v>456</v>
      </c>
      <c r="CQ122" s="821"/>
      <c r="CR122" s="821"/>
      <c r="CS122" s="821"/>
      <c r="CT122" s="821"/>
      <c r="CU122" s="821"/>
      <c r="CV122" s="821"/>
      <c r="CW122" s="821"/>
      <c r="CX122" s="821"/>
      <c r="CY122" s="821"/>
      <c r="CZ122" s="821"/>
      <c r="DA122" s="821"/>
      <c r="DB122" s="821"/>
      <c r="DC122" s="821"/>
      <c r="DD122" s="821"/>
      <c r="DE122" s="821"/>
      <c r="DF122" s="822"/>
      <c r="DG122" s="798">
        <v>23136345</v>
      </c>
      <c r="DH122" s="799"/>
      <c r="DI122" s="799"/>
      <c r="DJ122" s="799"/>
      <c r="DK122" s="799"/>
      <c r="DL122" s="799">
        <v>21324848</v>
      </c>
      <c r="DM122" s="799"/>
      <c r="DN122" s="799"/>
      <c r="DO122" s="799"/>
      <c r="DP122" s="799"/>
      <c r="DQ122" s="799">
        <v>19445855</v>
      </c>
      <c r="DR122" s="799"/>
      <c r="DS122" s="799"/>
      <c r="DT122" s="799"/>
      <c r="DU122" s="799"/>
      <c r="DV122" s="776">
        <v>3.6</v>
      </c>
      <c r="DW122" s="776"/>
      <c r="DX122" s="776"/>
      <c r="DY122" s="776"/>
      <c r="DZ122" s="777"/>
    </row>
    <row r="123" spans="1:130" s="234" customFormat="1" ht="26.25" customHeight="1" x14ac:dyDescent="0.2">
      <c r="A123" s="802"/>
      <c r="B123" s="803"/>
      <c r="C123" s="806" t="s">
        <v>439</v>
      </c>
      <c r="D123" s="807"/>
      <c r="E123" s="807"/>
      <c r="F123" s="807"/>
      <c r="G123" s="807"/>
      <c r="H123" s="807"/>
      <c r="I123" s="807"/>
      <c r="J123" s="807"/>
      <c r="K123" s="807"/>
      <c r="L123" s="807"/>
      <c r="M123" s="807"/>
      <c r="N123" s="807"/>
      <c r="O123" s="807"/>
      <c r="P123" s="807"/>
      <c r="Q123" s="807"/>
      <c r="R123" s="807"/>
      <c r="S123" s="807"/>
      <c r="T123" s="807"/>
      <c r="U123" s="807"/>
      <c r="V123" s="807"/>
      <c r="W123" s="807"/>
      <c r="X123" s="807"/>
      <c r="Y123" s="807"/>
      <c r="Z123" s="808"/>
      <c r="AA123" s="761" t="s">
        <v>128</v>
      </c>
      <c r="AB123" s="762"/>
      <c r="AC123" s="762"/>
      <c r="AD123" s="762"/>
      <c r="AE123" s="763"/>
      <c r="AF123" s="764" t="s">
        <v>363</v>
      </c>
      <c r="AG123" s="762"/>
      <c r="AH123" s="762"/>
      <c r="AI123" s="762"/>
      <c r="AJ123" s="763"/>
      <c r="AK123" s="764" t="s">
        <v>128</v>
      </c>
      <c r="AL123" s="762"/>
      <c r="AM123" s="762"/>
      <c r="AN123" s="762"/>
      <c r="AO123" s="763"/>
      <c r="AP123" s="809" t="s">
        <v>128</v>
      </c>
      <c r="AQ123" s="810"/>
      <c r="AR123" s="810"/>
      <c r="AS123" s="810"/>
      <c r="AT123" s="811"/>
      <c r="AU123" s="876"/>
      <c r="AV123" s="877"/>
      <c r="AW123" s="877"/>
      <c r="AX123" s="877"/>
      <c r="AY123" s="877"/>
      <c r="AZ123" s="265" t="s">
        <v>155</v>
      </c>
      <c r="BA123" s="265"/>
      <c r="BB123" s="265"/>
      <c r="BC123" s="265"/>
      <c r="BD123" s="265"/>
      <c r="BE123" s="265"/>
      <c r="BF123" s="265"/>
      <c r="BG123" s="265"/>
      <c r="BH123" s="265"/>
      <c r="BI123" s="265"/>
      <c r="BJ123" s="265"/>
      <c r="BK123" s="265"/>
      <c r="BL123" s="265"/>
      <c r="BM123" s="265"/>
      <c r="BN123" s="265"/>
      <c r="BO123" s="865" t="s">
        <v>457</v>
      </c>
      <c r="BP123" s="866"/>
      <c r="BQ123" s="817">
        <v>1491262743</v>
      </c>
      <c r="BR123" s="818"/>
      <c r="BS123" s="818"/>
      <c r="BT123" s="818"/>
      <c r="BU123" s="818"/>
      <c r="BV123" s="818">
        <v>1484237134</v>
      </c>
      <c r="BW123" s="818"/>
      <c r="BX123" s="818"/>
      <c r="BY123" s="818"/>
      <c r="BZ123" s="818"/>
      <c r="CA123" s="818">
        <v>1493248251</v>
      </c>
      <c r="CB123" s="818"/>
      <c r="CC123" s="818"/>
      <c r="CD123" s="818"/>
      <c r="CE123" s="818"/>
      <c r="CF123" s="728"/>
      <c r="CG123" s="729"/>
      <c r="CH123" s="729"/>
      <c r="CI123" s="729"/>
      <c r="CJ123" s="819"/>
      <c r="CK123" s="857"/>
      <c r="CL123" s="839"/>
      <c r="CM123" s="839"/>
      <c r="CN123" s="839"/>
      <c r="CO123" s="840"/>
      <c r="CP123" s="820" t="s">
        <v>458</v>
      </c>
      <c r="CQ123" s="821"/>
      <c r="CR123" s="821"/>
      <c r="CS123" s="821"/>
      <c r="CT123" s="821"/>
      <c r="CU123" s="821"/>
      <c r="CV123" s="821"/>
      <c r="CW123" s="821"/>
      <c r="CX123" s="821"/>
      <c r="CY123" s="821"/>
      <c r="CZ123" s="821"/>
      <c r="DA123" s="821"/>
      <c r="DB123" s="821"/>
      <c r="DC123" s="821"/>
      <c r="DD123" s="821"/>
      <c r="DE123" s="821"/>
      <c r="DF123" s="822"/>
      <c r="DG123" s="798">
        <v>7431578</v>
      </c>
      <c r="DH123" s="799"/>
      <c r="DI123" s="799"/>
      <c r="DJ123" s="799"/>
      <c r="DK123" s="799"/>
      <c r="DL123" s="799">
        <v>7664888</v>
      </c>
      <c r="DM123" s="799"/>
      <c r="DN123" s="799"/>
      <c r="DO123" s="799"/>
      <c r="DP123" s="799"/>
      <c r="DQ123" s="799">
        <v>7634587</v>
      </c>
      <c r="DR123" s="799"/>
      <c r="DS123" s="799"/>
      <c r="DT123" s="799"/>
      <c r="DU123" s="799"/>
      <c r="DV123" s="776">
        <v>1.4</v>
      </c>
      <c r="DW123" s="776"/>
      <c r="DX123" s="776"/>
      <c r="DY123" s="776"/>
      <c r="DZ123" s="777"/>
    </row>
    <row r="124" spans="1:130" s="234" customFormat="1" ht="26.25" customHeight="1" thickBot="1" x14ac:dyDescent="0.25">
      <c r="A124" s="802"/>
      <c r="B124" s="803"/>
      <c r="C124" s="806" t="s">
        <v>442</v>
      </c>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8"/>
      <c r="AA124" s="761" t="s">
        <v>128</v>
      </c>
      <c r="AB124" s="762"/>
      <c r="AC124" s="762"/>
      <c r="AD124" s="762"/>
      <c r="AE124" s="763"/>
      <c r="AF124" s="764" t="s">
        <v>128</v>
      </c>
      <c r="AG124" s="762"/>
      <c r="AH124" s="762"/>
      <c r="AI124" s="762"/>
      <c r="AJ124" s="763"/>
      <c r="AK124" s="764" t="s">
        <v>128</v>
      </c>
      <c r="AL124" s="762"/>
      <c r="AM124" s="762"/>
      <c r="AN124" s="762"/>
      <c r="AO124" s="763"/>
      <c r="AP124" s="809" t="s">
        <v>128</v>
      </c>
      <c r="AQ124" s="810"/>
      <c r="AR124" s="810"/>
      <c r="AS124" s="810"/>
      <c r="AT124" s="811"/>
      <c r="AU124" s="812" t="s">
        <v>459</v>
      </c>
      <c r="AV124" s="813"/>
      <c r="AW124" s="813"/>
      <c r="AX124" s="813"/>
      <c r="AY124" s="813"/>
      <c r="AZ124" s="813"/>
      <c r="BA124" s="813"/>
      <c r="BB124" s="813"/>
      <c r="BC124" s="813"/>
      <c r="BD124" s="813"/>
      <c r="BE124" s="813"/>
      <c r="BF124" s="813"/>
      <c r="BG124" s="813"/>
      <c r="BH124" s="813"/>
      <c r="BI124" s="813"/>
      <c r="BJ124" s="813"/>
      <c r="BK124" s="813"/>
      <c r="BL124" s="813"/>
      <c r="BM124" s="813"/>
      <c r="BN124" s="813"/>
      <c r="BO124" s="813"/>
      <c r="BP124" s="814"/>
      <c r="BQ124" s="815">
        <v>221</v>
      </c>
      <c r="BR124" s="816"/>
      <c r="BS124" s="816"/>
      <c r="BT124" s="816"/>
      <c r="BU124" s="816"/>
      <c r="BV124" s="816">
        <v>213.3</v>
      </c>
      <c r="BW124" s="816"/>
      <c r="BX124" s="816"/>
      <c r="BY124" s="816"/>
      <c r="BZ124" s="816"/>
      <c r="CA124" s="816">
        <v>206.8</v>
      </c>
      <c r="CB124" s="816"/>
      <c r="CC124" s="816"/>
      <c r="CD124" s="816"/>
      <c r="CE124" s="816"/>
      <c r="CF124" s="706"/>
      <c r="CG124" s="707"/>
      <c r="CH124" s="707"/>
      <c r="CI124" s="707"/>
      <c r="CJ124" s="846"/>
      <c r="CK124" s="858"/>
      <c r="CL124" s="858"/>
      <c r="CM124" s="858"/>
      <c r="CN124" s="858"/>
      <c r="CO124" s="859"/>
      <c r="CP124" s="847" t="s">
        <v>460</v>
      </c>
      <c r="CQ124" s="848"/>
      <c r="CR124" s="848"/>
      <c r="CS124" s="848"/>
      <c r="CT124" s="848"/>
      <c r="CU124" s="848"/>
      <c r="CV124" s="848"/>
      <c r="CW124" s="848"/>
      <c r="CX124" s="848"/>
      <c r="CY124" s="848"/>
      <c r="CZ124" s="848"/>
      <c r="DA124" s="848"/>
      <c r="DB124" s="848"/>
      <c r="DC124" s="848"/>
      <c r="DD124" s="848"/>
      <c r="DE124" s="848"/>
      <c r="DF124" s="849"/>
      <c r="DG124" s="850">
        <v>10264085</v>
      </c>
      <c r="DH124" s="830"/>
      <c r="DI124" s="830"/>
      <c r="DJ124" s="830"/>
      <c r="DK124" s="830"/>
      <c r="DL124" s="830">
        <v>10621008</v>
      </c>
      <c r="DM124" s="830"/>
      <c r="DN124" s="830"/>
      <c r="DO124" s="830"/>
      <c r="DP124" s="830"/>
      <c r="DQ124" s="830">
        <v>9896784</v>
      </c>
      <c r="DR124" s="830"/>
      <c r="DS124" s="830"/>
      <c r="DT124" s="830"/>
      <c r="DU124" s="830"/>
      <c r="DV124" s="833">
        <v>1.8</v>
      </c>
      <c r="DW124" s="833"/>
      <c r="DX124" s="833"/>
      <c r="DY124" s="833"/>
      <c r="DZ124" s="834"/>
    </row>
    <row r="125" spans="1:130" s="234" customFormat="1" ht="26.25" customHeight="1" x14ac:dyDescent="0.2">
      <c r="A125" s="802"/>
      <c r="B125" s="803"/>
      <c r="C125" s="806" t="s">
        <v>445</v>
      </c>
      <c r="D125" s="807"/>
      <c r="E125" s="807"/>
      <c r="F125" s="807"/>
      <c r="G125" s="807"/>
      <c r="H125" s="807"/>
      <c r="I125" s="807"/>
      <c r="J125" s="807"/>
      <c r="K125" s="807"/>
      <c r="L125" s="807"/>
      <c r="M125" s="807"/>
      <c r="N125" s="807"/>
      <c r="O125" s="807"/>
      <c r="P125" s="807"/>
      <c r="Q125" s="807"/>
      <c r="R125" s="807"/>
      <c r="S125" s="807"/>
      <c r="T125" s="807"/>
      <c r="U125" s="807"/>
      <c r="V125" s="807"/>
      <c r="W125" s="807"/>
      <c r="X125" s="807"/>
      <c r="Y125" s="807"/>
      <c r="Z125" s="808"/>
      <c r="AA125" s="761" t="s">
        <v>128</v>
      </c>
      <c r="AB125" s="762"/>
      <c r="AC125" s="762"/>
      <c r="AD125" s="762"/>
      <c r="AE125" s="763"/>
      <c r="AF125" s="764" t="s">
        <v>128</v>
      </c>
      <c r="AG125" s="762"/>
      <c r="AH125" s="762"/>
      <c r="AI125" s="762"/>
      <c r="AJ125" s="763"/>
      <c r="AK125" s="764" t="s">
        <v>363</v>
      </c>
      <c r="AL125" s="762"/>
      <c r="AM125" s="762"/>
      <c r="AN125" s="762"/>
      <c r="AO125" s="763"/>
      <c r="AP125" s="809" t="s">
        <v>128</v>
      </c>
      <c r="AQ125" s="810"/>
      <c r="AR125" s="810"/>
      <c r="AS125" s="810"/>
      <c r="AT125" s="811"/>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835" t="s">
        <v>461</v>
      </c>
      <c r="CL125" s="836"/>
      <c r="CM125" s="836"/>
      <c r="CN125" s="836"/>
      <c r="CO125" s="837"/>
      <c r="CP125" s="844" t="s">
        <v>462</v>
      </c>
      <c r="CQ125" s="790"/>
      <c r="CR125" s="790"/>
      <c r="CS125" s="790"/>
      <c r="CT125" s="790"/>
      <c r="CU125" s="790"/>
      <c r="CV125" s="790"/>
      <c r="CW125" s="790"/>
      <c r="CX125" s="790"/>
      <c r="CY125" s="790"/>
      <c r="CZ125" s="790"/>
      <c r="DA125" s="790"/>
      <c r="DB125" s="790"/>
      <c r="DC125" s="790"/>
      <c r="DD125" s="790"/>
      <c r="DE125" s="790"/>
      <c r="DF125" s="791"/>
      <c r="DG125" s="845" t="s">
        <v>128</v>
      </c>
      <c r="DH125" s="827"/>
      <c r="DI125" s="827"/>
      <c r="DJ125" s="827"/>
      <c r="DK125" s="827"/>
      <c r="DL125" s="827" t="s">
        <v>436</v>
      </c>
      <c r="DM125" s="827"/>
      <c r="DN125" s="827"/>
      <c r="DO125" s="827"/>
      <c r="DP125" s="827"/>
      <c r="DQ125" s="827" t="s">
        <v>128</v>
      </c>
      <c r="DR125" s="827"/>
      <c r="DS125" s="827"/>
      <c r="DT125" s="827"/>
      <c r="DU125" s="827"/>
      <c r="DV125" s="828" t="s">
        <v>128</v>
      </c>
      <c r="DW125" s="828"/>
      <c r="DX125" s="828"/>
      <c r="DY125" s="828"/>
      <c r="DZ125" s="829"/>
    </row>
    <row r="126" spans="1:130" s="234" customFormat="1" ht="26.25" customHeight="1" thickBot="1" x14ac:dyDescent="0.25">
      <c r="A126" s="802"/>
      <c r="B126" s="803"/>
      <c r="C126" s="806" t="s">
        <v>447</v>
      </c>
      <c r="D126" s="807"/>
      <c r="E126" s="807"/>
      <c r="F126" s="807"/>
      <c r="G126" s="807"/>
      <c r="H126" s="807"/>
      <c r="I126" s="807"/>
      <c r="J126" s="807"/>
      <c r="K126" s="807"/>
      <c r="L126" s="807"/>
      <c r="M126" s="807"/>
      <c r="N126" s="807"/>
      <c r="O126" s="807"/>
      <c r="P126" s="807"/>
      <c r="Q126" s="807"/>
      <c r="R126" s="807"/>
      <c r="S126" s="807"/>
      <c r="T126" s="807"/>
      <c r="U126" s="807"/>
      <c r="V126" s="807"/>
      <c r="W126" s="807"/>
      <c r="X126" s="807"/>
      <c r="Y126" s="807"/>
      <c r="Z126" s="808"/>
      <c r="AA126" s="761">
        <v>2312734</v>
      </c>
      <c r="AB126" s="762"/>
      <c r="AC126" s="762"/>
      <c r="AD126" s="762"/>
      <c r="AE126" s="763"/>
      <c r="AF126" s="764">
        <v>1204870</v>
      </c>
      <c r="AG126" s="762"/>
      <c r="AH126" s="762"/>
      <c r="AI126" s="762"/>
      <c r="AJ126" s="763"/>
      <c r="AK126" s="764">
        <v>660957</v>
      </c>
      <c r="AL126" s="762"/>
      <c r="AM126" s="762"/>
      <c r="AN126" s="762"/>
      <c r="AO126" s="763"/>
      <c r="AP126" s="809">
        <v>0.1</v>
      </c>
      <c r="AQ126" s="810"/>
      <c r="AR126" s="810"/>
      <c r="AS126" s="810"/>
      <c r="AT126" s="811"/>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838"/>
      <c r="CL126" s="839"/>
      <c r="CM126" s="839"/>
      <c r="CN126" s="839"/>
      <c r="CO126" s="840"/>
      <c r="CP126" s="797" t="s">
        <v>463</v>
      </c>
      <c r="CQ126" s="732"/>
      <c r="CR126" s="732"/>
      <c r="CS126" s="732"/>
      <c r="CT126" s="732"/>
      <c r="CU126" s="732"/>
      <c r="CV126" s="732"/>
      <c r="CW126" s="732"/>
      <c r="CX126" s="732"/>
      <c r="CY126" s="732"/>
      <c r="CZ126" s="732"/>
      <c r="DA126" s="732"/>
      <c r="DB126" s="732"/>
      <c r="DC126" s="732"/>
      <c r="DD126" s="732"/>
      <c r="DE126" s="732"/>
      <c r="DF126" s="733"/>
      <c r="DG126" s="798" t="s">
        <v>128</v>
      </c>
      <c r="DH126" s="799"/>
      <c r="DI126" s="799"/>
      <c r="DJ126" s="799"/>
      <c r="DK126" s="799"/>
      <c r="DL126" s="799" t="s">
        <v>128</v>
      </c>
      <c r="DM126" s="799"/>
      <c r="DN126" s="799"/>
      <c r="DO126" s="799"/>
      <c r="DP126" s="799"/>
      <c r="DQ126" s="799" t="s">
        <v>363</v>
      </c>
      <c r="DR126" s="799"/>
      <c r="DS126" s="799"/>
      <c r="DT126" s="799"/>
      <c r="DU126" s="799"/>
      <c r="DV126" s="776" t="s">
        <v>128</v>
      </c>
      <c r="DW126" s="776"/>
      <c r="DX126" s="776"/>
      <c r="DY126" s="776"/>
      <c r="DZ126" s="777"/>
    </row>
    <row r="127" spans="1:130" s="234" customFormat="1" ht="26.25" customHeight="1" x14ac:dyDescent="0.2">
      <c r="A127" s="804"/>
      <c r="B127" s="805"/>
      <c r="C127" s="823" t="s">
        <v>464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61">
        <v>26013</v>
      </c>
      <c r="AB127" s="762"/>
      <c r="AC127" s="762"/>
      <c r="AD127" s="762"/>
      <c r="AE127" s="763"/>
      <c r="AF127" s="764">
        <v>32469</v>
      </c>
      <c r="AG127" s="762"/>
      <c r="AH127" s="762"/>
      <c r="AI127" s="762"/>
      <c r="AJ127" s="763"/>
      <c r="AK127" s="764">
        <v>76869</v>
      </c>
      <c r="AL127" s="762"/>
      <c r="AM127" s="762"/>
      <c r="AN127" s="762"/>
      <c r="AO127" s="763"/>
      <c r="AP127" s="809">
        <v>0</v>
      </c>
      <c r="AQ127" s="810"/>
      <c r="AR127" s="810"/>
      <c r="AS127" s="810"/>
      <c r="AT127" s="811"/>
      <c r="AU127" s="270"/>
      <c r="AV127" s="270"/>
      <c r="AW127" s="270"/>
      <c r="AX127" s="826" t="s">
        <v>465</v>
      </c>
      <c r="AY127" s="794"/>
      <c r="AZ127" s="794"/>
      <c r="BA127" s="794"/>
      <c r="BB127" s="794"/>
      <c r="BC127" s="794"/>
      <c r="BD127" s="794"/>
      <c r="BE127" s="795"/>
      <c r="BF127" s="793" t="s">
        <v>466</v>
      </c>
      <c r="BG127" s="794"/>
      <c r="BH127" s="794"/>
      <c r="BI127" s="794"/>
      <c r="BJ127" s="794"/>
      <c r="BK127" s="794"/>
      <c r="BL127" s="795"/>
      <c r="BM127" s="793" t="s">
        <v>467</v>
      </c>
      <c r="BN127" s="794"/>
      <c r="BO127" s="794"/>
      <c r="BP127" s="794"/>
      <c r="BQ127" s="794"/>
      <c r="BR127" s="794"/>
      <c r="BS127" s="795"/>
      <c r="BT127" s="793" t="s">
        <v>468</v>
      </c>
      <c r="BU127" s="794"/>
      <c r="BV127" s="794"/>
      <c r="BW127" s="794"/>
      <c r="BX127" s="794"/>
      <c r="BY127" s="794"/>
      <c r="BZ127" s="796"/>
      <c r="CA127" s="270"/>
      <c r="CB127" s="270"/>
      <c r="CC127" s="270"/>
      <c r="CD127" s="271"/>
      <c r="CE127" s="271"/>
      <c r="CF127" s="271"/>
      <c r="CG127" s="268"/>
      <c r="CH127" s="268"/>
      <c r="CI127" s="268"/>
      <c r="CJ127" s="269"/>
      <c r="CK127" s="838"/>
      <c r="CL127" s="839"/>
      <c r="CM127" s="839"/>
      <c r="CN127" s="839"/>
      <c r="CO127" s="840"/>
      <c r="CP127" s="797" t="s">
        <v>469</v>
      </c>
      <c r="CQ127" s="732"/>
      <c r="CR127" s="732"/>
      <c r="CS127" s="732"/>
      <c r="CT127" s="732"/>
      <c r="CU127" s="732"/>
      <c r="CV127" s="732"/>
      <c r="CW127" s="732"/>
      <c r="CX127" s="732"/>
      <c r="CY127" s="732"/>
      <c r="CZ127" s="732"/>
      <c r="DA127" s="732"/>
      <c r="DB127" s="732"/>
      <c r="DC127" s="732"/>
      <c r="DD127" s="732"/>
      <c r="DE127" s="732"/>
      <c r="DF127" s="733"/>
      <c r="DG127" s="798" t="s">
        <v>128</v>
      </c>
      <c r="DH127" s="799"/>
      <c r="DI127" s="799"/>
      <c r="DJ127" s="799"/>
      <c r="DK127" s="799"/>
      <c r="DL127" s="799" t="s">
        <v>363</v>
      </c>
      <c r="DM127" s="799"/>
      <c r="DN127" s="799"/>
      <c r="DO127" s="799"/>
      <c r="DP127" s="799"/>
      <c r="DQ127" s="799" t="s">
        <v>363</v>
      </c>
      <c r="DR127" s="799"/>
      <c r="DS127" s="799"/>
      <c r="DT127" s="799"/>
      <c r="DU127" s="799"/>
      <c r="DV127" s="776" t="s">
        <v>128</v>
      </c>
      <c r="DW127" s="776"/>
      <c r="DX127" s="776"/>
      <c r="DY127" s="776"/>
      <c r="DZ127" s="777"/>
    </row>
    <row r="128" spans="1:130" s="234" customFormat="1" ht="26.25" customHeight="1" thickBot="1" x14ac:dyDescent="0.25">
      <c r="A128" s="778" t="s">
        <v>470</v>
      </c>
      <c r="B128" s="779"/>
      <c r="C128" s="779"/>
      <c r="D128" s="779"/>
      <c r="E128" s="779"/>
      <c r="F128" s="779"/>
      <c r="G128" s="779"/>
      <c r="H128" s="779"/>
      <c r="I128" s="779"/>
      <c r="J128" s="779"/>
      <c r="K128" s="779"/>
      <c r="L128" s="779"/>
      <c r="M128" s="779"/>
      <c r="N128" s="779"/>
      <c r="O128" s="779"/>
      <c r="P128" s="779"/>
      <c r="Q128" s="779"/>
      <c r="R128" s="779"/>
      <c r="S128" s="779"/>
      <c r="T128" s="779"/>
      <c r="U128" s="779"/>
      <c r="V128" s="779"/>
      <c r="W128" s="780" t="s">
        <v>471</v>
      </c>
      <c r="X128" s="780"/>
      <c r="Y128" s="780"/>
      <c r="Z128" s="781"/>
      <c r="AA128" s="782">
        <v>10568815</v>
      </c>
      <c r="AB128" s="783"/>
      <c r="AC128" s="783"/>
      <c r="AD128" s="783"/>
      <c r="AE128" s="784"/>
      <c r="AF128" s="785">
        <v>7983360</v>
      </c>
      <c r="AG128" s="783"/>
      <c r="AH128" s="783"/>
      <c r="AI128" s="783"/>
      <c r="AJ128" s="784"/>
      <c r="AK128" s="785">
        <v>5972893</v>
      </c>
      <c r="AL128" s="783"/>
      <c r="AM128" s="783"/>
      <c r="AN128" s="783"/>
      <c r="AO128" s="784"/>
      <c r="AP128" s="786"/>
      <c r="AQ128" s="787"/>
      <c r="AR128" s="787"/>
      <c r="AS128" s="787"/>
      <c r="AT128" s="788"/>
      <c r="AU128" s="270"/>
      <c r="AV128" s="270"/>
      <c r="AW128" s="270"/>
      <c r="AX128" s="789" t="s">
        <v>472</v>
      </c>
      <c r="AY128" s="790"/>
      <c r="AZ128" s="790"/>
      <c r="BA128" s="790"/>
      <c r="BB128" s="790"/>
      <c r="BC128" s="790"/>
      <c r="BD128" s="790"/>
      <c r="BE128" s="791"/>
      <c r="BF128" s="768" t="s">
        <v>128</v>
      </c>
      <c r="BG128" s="769"/>
      <c r="BH128" s="769"/>
      <c r="BI128" s="769"/>
      <c r="BJ128" s="769"/>
      <c r="BK128" s="769"/>
      <c r="BL128" s="792"/>
      <c r="BM128" s="768">
        <v>3.75</v>
      </c>
      <c r="BN128" s="769"/>
      <c r="BO128" s="769"/>
      <c r="BP128" s="769"/>
      <c r="BQ128" s="769"/>
      <c r="BR128" s="769"/>
      <c r="BS128" s="792"/>
      <c r="BT128" s="768">
        <v>5</v>
      </c>
      <c r="BU128" s="769"/>
      <c r="BV128" s="769"/>
      <c r="BW128" s="769"/>
      <c r="BX128" s="769"/>
      <c r="BY128" s="769"/>
      <c r="BZ128" s="770"/>
      <c r="CA128" s="271"/>
      <c r="CB128" s="271"/>
      <c r="CC128" s="271"/>
      <c r="CD128" s="271"/>
      <c r="CE128" s="271"/>
      <c r="CF128" s="271"/>
      <c r="CG128" s="268"/>
      <c r="CH128" s="268"/>
      <c r="CI128" s="268"/>
      <c r="CJ128" s="269"/>
      <c r="CK128" s="841"/>
      <c r="CL128" s="842"/>
      <c r="CM128" s="842"/>
      <c r="CN128" s="842"/>
      <c r="CO128" s="843"/>
      <c r="CP128" s="771" t="s">
        <v>473</v>
      </c>
      <c r="CQ128" s="710"/>
      <c r="CR128" s="710"/>
      <c r="CS128" s="710"/>
      <c r="CT128" s="710"/>
      <c r="CU128" s="710"/>
      <c r="CV128" s="710"/>
      <c r="CW128" s="710"/>
      <c r="CX128" s="710"/>
      <c r="CY128" s="710"/>
      <c r="CZ128" s="710"/>
      <c r="DA128" s="710"/>
      <c r="DB128" s="710"/>
      <c r="DC128" s="710"/>
      <c r="DD128" s="710"/>
      <c r="DE128" s="710"/>
      <c r="DF128" s="711"/>
      <c r="DG128" s="772">
        <v>915247</v>
      </c>
      <c r="DH128" s="773"/>
      <c r="DI128" s="773"/>
      <c r="DJ128" s="773"/>
      <c r="DK128" s="773"/>
      <c r="DL128" s="773">
        <v>642513</v>
      </c>
      <c r="DM128" s="773"/>
      <c r="DN128" s="773"/>
      <c r="DO128" s="773"/>
      <c r="DP128" s="773"/>
      <c r="DQ128" s="773">
        <v>526658</v>
      </c>
      <c r="DR128" s="773"/>
      <c r="DS128" s="773"/>
      <c r="DT128" s="773"/>
      <c r="DU128" s="773"/>
      <c r="DV128" s="774">
        <v>0.1</v>
      </c>
      <c r="DW128" s="774"/>
      <c r="DX128" s="774"/>
      <c r="DY128" s="774"/>
      <c r="DZ128" s="775"/>
    </row>
    <row r="129" spans="1:131" s="234" customFormat="1" ht="26.25" customHeight="1" x14ac:dyDescent="0.2">
      <c r="A129" s="756" t="s">
        <v>101</v>
      </c>
      <c r="B129" s="757"/>
      <c r="C129" s="757"/>
      <c r="D129" s="757"/>
      <c r="E129" s="757"/>
      <c r="F129" s="757"/>
      <c r="G129" s="757"/>
      <c r="H129" s="757"/>
      <c r="I129" s="757"/>
      <c r="J129" s="757"/>
      <c r="K129" s="757"/>
      <c r="L129" s="757"/>
      <c r="M129" s="757"/>
      <c r="N129" s="757"/>
      <c r="O129" s="757"/>
      <c r="P129" s="757"/>
      <c r="Q129" s="757"/>
      <c r="R129" s="757"/>
      <c r="S129" s="757"/>
      <c r="T129" s="757"/>
      <c r="U129" s="757"/>
      <c r="V129" s="757"/>
      <c r="W129" s="758" t="s">
        <v>474</v>
      </c>
      <c r="X129" s="759"/>
      <c r="Y129" s="759"/>
      <c r="Z129" s="760"/>
      <c r="AA129" s="761">
        <v>633231555</v>
      </c>
      <c r="AB129" s="762"/>
      <c r="AC129" s="762"/>
      <c r="AD129" s="762"/>
      <c r="AE129" s="763"/>
      <c r="AF129" s="764">
        <v>637229070</v>
      </c>
      <c r="AG129" s="762"/>
      <c r="AH129" s="762"/>
      <c r="AI129" s="762"/>
      <c r="AJ129" s="763"/>
      <c r="AK129" s="764">
        <v>638993969</v>
      </c>
      <c r="AL129" s="762"/>
      <c r="AM129" s="762"/>
      <c r="AN129" s="762"/>
      <c r="AO129" s="763"/>
      <c r="AP129" s="765"/>
      <c r="AQ129" s="766"/>
      <c r="AR129" s="766"/>
      <c r="AS129" s="766"/>
      <c r="AT129" s="767"/>
      <c r="AU129" s="272"/>
      <c r="AV129" s="272"/>
      <c r="AW129" s="272"/>
      <c r="AX129" s="731" t="s">
        <v>475</v>
      </c>
      <c r="AY129" s="732"/>
      <c r="AZ129" s="732"/>
      <c r="BA129" s="732"/>
      <c r="BB129" s="732"/>
      <c r="BC129" s="732"/>
      <c r="BD129" s="732"/>
      <c r="BE129" s="733"/>
      <c r="BF129" s="751" t="s">
        <v>128</v>
      </c>
      <c r="BG129" s="752"/>
      <c r="BH129" s="752"/>
      <c r="BI129" s="752"/>
      <c r="BJ129" s="752"/>
      <c r="BK129" s="752"/>
      <c r="BL129" s="753"/>
      <c r="BM129" s="751">
        <v>8.75</v>
      </c>
      <c r="BN129" s="752"/>
      <c r="BO129" s="752"/>
      <c r="BP129" s="752"/>
      <c r="BQ129" s="752"/>
      <c r="BR129" s="752"/>
      <c r="BS129" s="753"/>
      <c r="BT129" s="751">
        <v>15</v>
      </c>
      <c r="BU129" s="754"/>
      <c r="BV129" s="754"/>
      <c r="BW129" s="754"/>
      <c r="BX129" s="754"/>
      <c r="BY129" s="754"/>
      <c r="BZ129" s="755"/>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x14ac:dyDescent="0.2">
      <c r="A130" s="756" t="s">
        <v>476</v>
      </c>
      <c r="B130" s="757"/>
      <c r="C130" s="757"/>
      <c r="D130" s="757"/>
      <c r="E130" s="757"/>
      <c r="F130" s="757"/>
      <c r="G130" s="757"/>
      <c r="H130" s="757"/>
      <c r="I130" s="757"/>
      <c r="J130" s="757"/>
      <c r="K130" s="757"/>
      <c r="L130" s="757"/>
      <c r="M130" s="757"/>
      <c r="N130" s="757"/>
      <c r="O130" s="757"/>
      <c r="P130" s="757"/>
      <c r="Q130" s="757"/>
      <c r="R130" s="757"/>
      <c r="S130" s="757"/>
      <c r="T130" s="757"/>
      <c r="U130" s="757"/>
      <c r="V130" s="757"/>
      <c r="W130" s="758" t="s">
        <v>477</v>
      </c>
      <c r="X130" s="759"/>
      <c r="Y130" s="759"/>
      <c r="Z130" s="760"/>
      <c r="AA130" s="761">
        <v>93504851</v>
      </c>
      <c r="AB130" s="762"/>
      <c r="AC130" s="762"/>
      <c r="AD130" s="762"/>
      <c r="AE130" s="763"/>
      <c r="AF130" s="764">
        <v>94693894</v>
      </c>
      <c r="AG130" s="762"/>
      <c r="AH130" s="762"/>
      <c r="AI130" s="762"/>
      <c r="AJ130" s="763"/>
      <c r="AK130" s="764">
        <v>96109461</v>
      </c>
      <c r="AL130" s="762"/>
      <c r="AM130" s="762"/>
      <c r="AN130" s="762"/>
      <c r="AO130" s="763"/>
      <c r="AP130" s="765"/>
      <c r="AQ130" s="766"/>
      <c r="AR130" s="766"/>
      <c r="AS130" s="766"/>
      <c r="AT130" s="767"/>
      <c r="AU130" s="272"/>
      <c r="AV130" s="272"/>
      <c r="AW130" s="272"/>
      <c r="AX130" s="731" t="s">
        <v>478</v>
      </c>
      <c r="AY130" s="732"/>
      <c r="AZ130" s="732"/>
      <c r="BA130" s="732"/>
      <c r="BB130" s="732"/>
      <c r="BC130" s="732"/>
      <c r="BD130" s="732"/>
      <c r="BE130" s="733"/>
      <c r="BF130" s="734">
        <v>9.8000000000000007</v>
      </c>
      <c r="BG130" s="735"/>
      <c r="BH130" s="735"/>
      <c r="BI130" s="735"/>
      <c r="BJ130" s="735"/>
      <c r="BK130" s="735"/>
      <c r="BL130" s="736"/>
      <c r="BM130" s="734">
        <v>25</v>
      </c>
      <c r="BN130" s="735"/>
      <c r="BO130" s="735"/>
      <c r="BP130" s="735"/>
      <c r="BQ130" s="735"/>
      <c r="BR130" s="735"/>
      <c r="BS130" s="736"/>
      <c r="BT130" s="734">
        <v>35</v>
      </c>
      <c r="BU130" s="737"/>
      <c r="BV130" s="737"/>
      <c r="BW130" s="737"/>
      <c r="BX130" s="737"/>
      <c r="BY130" s="737"/>
      <c r="BZ130" s="738"/>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x14ac:dyDescent="0.25">
      <c r="A131" s="739"/>
      <c r="B131" s="740"/>
      <c r="C131" s="740"/>
      <c r="D131" s="740"/>
      <c r="E131" s="740"/>
      <c r="F131" s="740"/>
      <c r="G131" s="740"/>
      <c r="H131" s="740"/>
      <c r="I131" s="740"/>
      <c r="J131" s="740"/>
      <c r="K131" s="740"/>
      <c r="L131" s="740"/>
      <c r="M131" s="740"/>
      <c r="N131" s="740"/>
      <c r="O131" s="740"/>
      <c r="P131" s="740"/>
      <c r="Q131" s="740"/>
      <c r="R131" s="740"/>
      <c r="S131" s="740"/>
      <c r="T131" s="740"/>
      <c r="U131" s="740"/>
      <c r="V131" s="740"/>
      <c r="W131" s="741" t="s">
        <v>479</v>
      </c>
      <c r="X131" s="742"/>
      <c r="Y131" s="742"/>
      <c r="Z131" s="743"/>
      <c r="AA131" s="744">
        <v>539726704</v>
      </c>
      <c r="AB131" s="745"/>
      <c r="AC131" s="745"/>
      <c r="AD131" s="745"/>
      <c r="AE131" s="746"/>
      <c r="AF131" s="747">
        <v>542535176</v>
      </c>
      <c r="AG131" s="745"/>
      <c r="AH131" s="745"/>
      <c r="AI131" s="745"/>
      <c r="AJ131" s="746"/>
      <c r="AK131" s="747">
        <v>542884508</v>
      </c>
      <c r="AL131" s="745"/>
      <c r="AM131" s="745"/>
      <c r="AN131" s="745"/>
      <c r="AO131" s="746"/>
      <c r="AP131" s="748"/>
      <c r="AQ131" s="749"/>
      <c r="AR131" s="749"/>
      <c r="AS131" s="749"/>
      <c r="AT131" s="750"/>
      <c r="AU131" s="272"/>
      <c r="AV131" s="272"/>
      <c r="AW131" s="272"/>
      <c r="AX131" s="709" t="s">
        <v>480</v>
      </c>
      <c r="AY131" s="710"/>
      <c r="AZ131" s="710"/>
      <c r="BA131" s="710"/>
      <c r="BB131" s="710"/>
      <c r="BC131" s="710"/>
      <c r="BD131" s="710"/>
      <c r="BE131" s="711"/>
      <c r="BF131" s="712">
        <v>206.8</v>
      </c>
      <c r="BG131" s="713"/>
      <c r="BH131" s="713"/>
      <c r="BI131" s="713"/>
      <c r="BJ131" s="713"/>
      <c r="BK131" s="713"/>
      <c r="BL131" s="714"/>
      <c r="BM131" s="712">
        <v>400</v>
      </c>
      <c r="BN131" s="713"/>
      <c r="BO131" s="713"/>
      <c r="BP131" s="713"/>
      <c r="BQ131" s="713"/>
      <c r="BR131" s="713"/>
      <c r="BS131" s="714"/>
      <c r="BT131" s="715"/>
      <c r="BU131" s="716"/>
      <c r="BV131" s="716"/>
      <c r="BW131" s="716"/>
      <c r="BX131" s="716"/>
      <c r="BY131" s="716"/>
      <c r="BZ131" s="717"/>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x14ac:dyDescent="0.2">
      <c r="A132" s="718" t="s">
        <v>481</v>
      </c>
      <c r="B132" s="719"/>
      <c r="C132" s="719"/>
      <c r="D132" s="719"/>
      <c r="E132" s="719"/>
      <c r="F132" s="719"/>
      <c r="G132" s="719"/>
      <c r="H132" s="719"/>
      <c r="I132" s="719"/>
      <c r="J132" s="719"/>
      <c r="K132" s="719"/>
      <c r="L132" s="719"/>
      <c r="M132" s="719"/>
      <c r="N132" s="719"/>
      <c r="O132" s="719"/>
      <c r="P132" s="719"/>
      <c r="Q132" s="719"/>
      <c r="R132" s="719"/>
      <c r="S132" s="719"/>
      <c r="T132" s="719"/>
      <c r="U132" s="719"/>
      <c r="V132" s="722" t="s">
        <v>482</v>
      </c>
      <c r="W132" s="722"/>
      <c r="X132" s="722"/>
      <c r="Y132" s="722"/>
      <c r="Z132" s="723"/>
      <c r="AA132" s="724">
        <v>9.9316544100000002</v>
      </c>
      <c r="AB132" s="725"/>
      <c r="AC132" s="725"/>
      <c r="AD132" s="725"/>
      <c r="AE132" s="726"/>
      <c r="AF132" s="727">
        <v>10.043399470000001</v>
      </c>
      <c r="AG132" s="725"/>
      <c r="AH132" s="725"/>
      <c r="AI132" s="725"/>
      <c r="AJ132" s="726"/>
      <c r="AK132" s="727">
        <v>9.7043728869999999</v>
      </c>
      <c r="AL132" s="725"/>
      <c r="AM132" s="725"/>
      <c r="AN132" s="725"/>
      <c r="AO132" s="726"/>
      <c r="AP132" s="728"/>
      <c r="AQ132" s="729"/>
      <c r="AR132" s="729"/>
      <c r="AS132" s="729"/>
      <c r="AT132" s="730"/>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x14ac:dyDescent="0.25">
      <c r="A133" s="720"/>
      <c r="B133" s="721"/>
      <c r="C133" s="721"/>
      <c r="D133" s="721"/>
      <c r="E133" s="721"/>
      <c r="F133" s="721"/>
      <c r="G133" s="721"/>
      <c r="H133" s="721"/>
      <c r="I133" s="721"/>
      <c r="J133" s="721"/>
      <c r="K133" s="721"/>
      <c r="L133" s="721"/>
      <c r="M133" s="721"/>
      <c r="N133" s="721"/>
      <c r="O133" s="721"/>
      <c r="P133" s="721"/>
      <c r="Q133" s="721"/>
      <c r="R133" s="721"/>
      <c r="S133" s="721"/>
      <c r="T133" s="721"/>
      <c r="U133" s="721"/>
      <c r="V133" s="701" t="s">
        <v>483</v>
      </c>
      <c r="W133" s="701"/>
      <c r="X133" s="701"/>
      <c r="Y133" s="701"/>
      <c r="Z133" s="702"/>
      <c r="AA133" s="703">
        <v>11</v>
      </c>
      <c r="AB133" s="704"/>
      <c r="AC133" s="704"/>
      <c r="AD133" s="704"/>
      <c r="AE133" s="705"/>
      <c r="AF133" s="703">
        <v>10.199999999999999</v>
      </c>
      <c r="AG133" s="704"/>
      <c r="AH133" s="704"/>
      <c r="AI133" s="704"/>
      <c r="AJ133" s="705"/>
      <c r="AK133" s="703">
        <v>9.8000000000000007</v>
      </c>
      <c r="AL133" s="704"/>
      <c r="AM133" s="704"/>
      <c r="AN133" s="704"/>
      <c r="AO133" s="705"/>
      <c r="AP133" s="706"/>
      <c r="AQ133" s="707"/>
      <c r="AR133" s="707"/>
      <c r="AS133" s="707"/>
      <c r="AT133" s="708"/>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x14ac:dyDescent="0.2">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x14ac:dyDescent="0.2">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x14ac:dyDescent="0.2"/>
  </sheetData>
  <sheetProtection algorithmName="SHA-512" hashValue="wH2WwR0SOugxu68FNcHgax3mMnn7YWi5OWtg4TM9b+06mwpkbbse3tbi2t8V+Yb9Xj2B8T7IVWxM+81RirBV4w==" saltValue="DDEoRvwryma+e9JKINkpN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80" zoomScaleNormal="85" zoomScaleSheetLayoutView="80" workbookViewId="0"/>
  </sheetViews>
  <sheetFormatPr defaultColWidth="0" defaultRowHeight="13.5" customHeight="1" zeroHeight="1" x14ac:dyDescent="0.2"/>
  <cols>
    <col min="1" max="2" width="2.7265625" style="279" customWidth="1"/>
    <col min="3" max="120" width="2.7265625" style="278" customWidth="1"/>
    <col min="121" max="16384" width="9" style="278" hidden="1"/>
  </cols>
  <sheetData>
    <row r="1" spans="2:2" ht="13" x14ac:dyDescent="0.2">
      <c r="B1" s="27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8" t="s">
        <v>484</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vl0Z2/MBsnvbdRwLcmzxAmJijW+5NPKUL1Dh9lgI5hJjqUddLHHrJO/M1IRm/WOHqmLuqpnChejjJBTjFAGByA==" saltValue="Y1RLei/4nFEwOKrO08ZZ2g==" spinCount="100000" sheet="1" objects="1" scenarios="1"/>
  <dataConsolidate/>
  <phoneticPr fontId="2"/>
  <printOptions horizontalCentered="1" verticalCentered="1"/>
  <pageMargins left="0" right="0" top="0" bottom="0" header="0" footer="0"/>
  <pageSetup paperSize="9" scale="30" orientation="portrait"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328125" style="279" customWidth="1"/>
    <col min="117" max="16384" width="9" style="278" hidden="1"/>
  </cols>
  <sheetData>
    <row r="1" spans="1:116" ht="13" x14ac:dyDescent="0.2">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x14ac:dyDescent="0.2">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x14ac:dyDescent="0.2">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x14ac:dyDescent="0.2">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x14ac:dyDescent="0.2">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x14ac:dyDescent="0.2">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x14ac:dyDescent="0.2">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x14ac:dyDescent="0.2">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x14ac:dyDescent="0.2">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x14ac:dyDescent="0.2">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x14ac:dyDescent="0.2">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x14ac:dyDescent="0.2">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x14ac:dyDescent="0.2">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x14ac:dyDescent="0.2">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x14ac:dyDescent="0.2">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x14ac:dyDescent="0.2">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x14ac:dyDescent="0.2">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x14ac:dyDescent="0.2">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x14ac:dyDescent="0.2">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x14ac:dyDescent="0.2">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x14ac:dyDescent="0.2">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x14ac:dyDescent="0.2">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x14ac:dyDescent="0.2">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x14ac:dyDescent="0.2">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x14ac:dyDescent="0.2">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x14ac:dyDescent="0.2">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x14ac:dyDescent="0.2">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x14ac:dyDescent="0.2">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x14ac:dyDescent="0.2">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x14ac:dyDescent="0.2">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x14ac:dyDescent="0.2">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x14ac:dyDescent="0.2">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x14ac:dyDescent="0.2">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x14ac:dyDescent="0.2">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x14ac:dyDescent="0.2">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x14ac:dyDescent="0.2">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x14ac:dyDescent="0.2">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x14ac:dyDescent="0.2">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x14ac:dyDescent="0.2">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x14ac:dyDescent="0.2">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x14ac:dyDescent="0.2">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x14ac:dyDescent="0.2">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x14ac:dyDescent="0.2">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x14ac:dyDescent="0.2">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x14ac:dyDescent="0.2">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x14ac:dyDescent="0.2">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x14ac:dyDescent="0.2">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x14ac:dyDescent="0.2">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x14ac:dyDescent="0.2">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x14ac:dyDescent="0.2">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x14ac:dyDescent="0.2">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x14ac:dyDescent="0.2">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x14ac:dyDescent="0.2">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x14ac:dyDescent="0.2">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x14ac:dyDescent="0.2">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x14ac:dyDescent="0.2">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x14ac:dyDescent="0.2">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x14ac:dyDescent="0.2">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x14ac:dyDescent="0.2">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x14ac:dyDescent="0.2">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x14ac:dyDescent="0.2">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x14ac:dyDescent="0.2">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x14ac:dyDescent="0.2">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x14ac:dyDescent="0.2">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x14ac:dyDescent="0.2">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x14ac:dyDescent="0.2">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x14ac:dyDescent="0.2">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x14ac:dyDescent="0.2">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x14ac:dyDescent="0.2">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x14ac:dyDescent="0.2">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x14ac:dyDescent="0.2">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x14ac:dyDescent="0.2">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x14ac:dyDescent="0.2">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x14ac:dyDescent="0.2">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x14ac:dyDescent="0.2">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x14ac:dyDescent="0.2">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x14ac:dyDescent="0.2">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x14ac:dyDescent="0.2">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x14ac:dyDescent="0.2">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x14ac:dyDescent="0.2">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x14ac:dyDescent="0.2">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x14ac:dyDescent="0.2">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x14ac:dyDescent="0.2">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x14ac:dyDescent="0.2">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x14ac:dyDescent="0.2">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x14ac:dyDescent="0.2">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x14ac:dyDescent="0.2">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x14ac:dyDescent="0.2">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x14ac:dyDescent="0.2">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485</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JzDYe7u27HAeqh/Gb8Tk2Oz9f9aZc/P/sTT4QMjyRWsOg6mGj/wqOCXHRgO7CyMtjTgCKmGiNSq4NEQ+yxPwg==" saltValue="kRVEkr3VihqyIOMikiQtZ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x14ac:dyDescent="0.2">
      <c r="AS1" s="283"/>
      <c r="AT1" s="283"/>
    </row>
    <row r="2" spans="1:46" ht="13" x14ac:dyDescent="0.2">
      <c r="AS2" s="283"/>
      <c r="AT2" s="283"/>
    </row>
    <row r="3" spans="1:46" ht="13" x14ac:dyDescent="0.2">
      <c r="AS3" s="283"/>
      <c r="AT3" s="283"/>
    </row>
    <row r="4" spans="1:46" ht="13" x14ac:dyDescent="0.2">
      <c r="AS4" s="283"/>
      <c r="AT4" s="283"/>
    </row>
    <row r="5" spans="1:46" ht="16.5" x14ac:dyDescent="0.2">
      <c r="A5" s="284" t="s">
        <v>486</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x14ac:dyDescent="0.2">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487</v>
      </c>
      <c r="AL6" s="288"/>
      <c r="AM6" s="288"/>
      <c r="AN6" s="288"/>
      <c r="AO6" s="283"/>
      <c r="AP6" s="283"/>
      <c r="AQ6" s="283"/>
      <c r="AR6" s="283"/>
    </row>
    <row r="7" spans="1:46" ht="13" x14ac:dyDescent="0.2">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48" t="s">
        <v>488</v>
      </c>
      <c r="AP7" s="293"/>
      <c r="AQ7" s="294" t="s">
        <v>489</v>
      </c>
      <c r="AR7" s="295"/>
    </row>
    <row r="8" spans="1:46" ht="13" x14ac:dyDescent="0.2">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49"/>
      <c r="AP8" s="299" t="s">
        <v>490</v>
      </c>
      <c r="AQ8" s="300" t="s">
        <v>491</v>
      </c>
      <c r="AR8" s="301" t="s">
        <v>492</v>
      </c>
    </row>
    <row r="9" spans="1:46" ht="13" x14ac:dyDescent="0.2">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42" t="s">
        <v>493</v>
      </c>
      <c r="AL9" s="1143"/>
      <c r="AM9" s="1143"/>
      <c r="AN9" s="1144"/>
      <c r="AO9" s="302">
        <v>318258448</v>
      </c>
      <c r="AP9" s="302">
        <v>108392</v>
      </c>
      <c r="AQ9" s="303">
        <v>85403</v>
      </c>
      <c r="AR9" s="304">
        <v>26.9</v>
      </c>
    </row>
    <row r="10" spans="1:46" ht="13" x14ac:dyDescent="0.2">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42" t="s">
        <v>494</v>
      </c>
      <c r="AL10" s="1143"/>
      <c r="AM10" s="1143"/>
      <c r="AN10" s="1144"/>
      <c r="AO10" s="302">
        <v>577385</v>
      </c>
      <c r="AP10" s="302">
        <v>197</v>
      </c>
      <c r="AQ10" s="303">
        <v>187</v>
      </c>
      <c r="AR10" s="304">
        <v>5.3</v>
      </c>
    </row>
    <row r="11" spans="1:46" ht="13.5" customHeight="1" x14ac:dyDescent="0.2">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42" t="s">
        <v>495</v>
      </c>
      <c r="AL11" s="1143"/>
      <c r="AM11" s="1143"/>
      <c r="AN11" s="1144"/>
      <c r="AO11" s="302" t="s">
        <v>496</v>
      </c>
      <c r="AP11" s="302" t="s">
        <v>496</v>
      </c>
      <c r="AQ11" s="303">
        <v>439</v>
      </c>
      <c r="AR11" s="304" t="s">
        <v>496</v>
      </c>
    </row>
    <row r="12" spans="1:46" ht="13.5" customHeight="1" x14ac:dyDescent="0.2">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42" t="s">
        <v>497</v>
      </c>
      <c r="AL12" s="1143"/>
      <c r="AM12" s="1143"/>
      <c r="AN12" s="1144"/>
      <c r="AO12" s="302" t="s">
        <v>496</v>
      </c>
      <c r="AP12" s="302" t="s">
        <v>496</v>
      </c>
      <c r="AQ12" s="303" t="s">
        <v>496</v>
      </c>
      <c r="AR12" s="304" t="s">
        <v>496</v>
      </c>
    </row>
    <row r="13" spans="1:46" ht="13.5" customHeight="1" x14ac:dyDescent="0.2">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42" t="s">
        <v>498</v>
      </c>
      <c r="AL13" s="1143"/>
      <c r="AM13" s="1143"/>
      <c r="AN13" s="1144"/>
      <c r="AO13" s="302">
        <v>61472</v>
      </c>
      <c r="AP13" s="302">
        <v>21</v>
      </c>
      <c r="AQ13" s="303">
        <v>18</v>
      </c>
      <c r="AR13" s="304">
        <v>16.7</v>
      </c>
    </row>
    <row r="14" spans="1:46" ht="13.5" customHeight="1" x14ac:dyDescent="0.2">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42" t="s">
        <v>499</v>
      </c>
      <c r="AL14" s="1143"/>
      <c r="AM14" s="1143"/>
      <c r="AN14" s="1144"/>
      <c r="AO14" s="302">
        <v>3763424</v>
      </c>
      <c r="AP14" s="302">
        <v>1282</v>
      </c>
      <c r="AQ14" s="303">
        <v>1001</v>
      </c>
      <c r="AR14" s="304">
        <v>28.1</v>
      </c>
    </row>
    <row r="15" spans="1:46" ht="13" x14ac:dyDescent="0.2">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42" t="s">
        <v>500</v>
      </c>
      <c r="AL15" s="1143"/>
      <c r="AM15" s="1143"/>
      <c r="AN15" s="1144"/>
      <c r="AO15" s="302">
        <v>-28784314</v>
      </c>
      <c r="AP15" s="302">
        <v>-9803</v>
      </c>
      <c r="AQ15" s="303">
        <v>-7401</v>
      </c>
      <c r="AR15" s="304">
        <v>32.5</v>
      </c>
    </row>
    <row r="16" spans="1:46" ht="13" x14ac:dyDescent="0.2">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34" t="s">
        <v>155</v>
      </c>
      <c r="AL16" s="1135"/>
      <c r="AM16" s="1135"/>
      <c r="AN16" s="1136"/>
      <c r="AO16" s="302">
        <v>293876415</v>
      </c>
      <c r="AP16" s="302">
        <v>100088</v>
      </c>
      <c r="AQ16" s="303">
        <v>79646</v>
      </c>
      <c r="AR16" s="304">
        <v>25.7</v>
      </c>
    </row>
    <row r="17" spans="1:46" ht="13" x14ac:dyDescent="0.2">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x14ac:dyDescent="0.2">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x14ac:dyDescent="0.2">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501</v>
      </c>
      <c r="AL19" s="283"/>
      <c r="AM19" s="283"/>
      <c r="AN19" s="283"/>
      <c r="AO19" s="283"/>
      <c r="AP19" s="283"/>
      <c r="AQ19" s="283"/>
      <c r="AR19" s="283"/>
    </row>
    <row r="20" spans="1:46" ht="13" x14ac:dyDescent="0.2">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502</v>
      </c>
      <c r="AP20" s="313" t="s">
        <v>503</v>
      </c>
      <c r="AQ20" s="314" t="s">
        <v>504</v>
      </c>
      <c r="AR20" s="315"/>
    </row>
    <row r="21" spans="1:46" s="321" customFormat="1" ht="13" x14ac:dyDescent="0.2">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45" t="s">
        <v>505</v>
      </c>
      <c r="AL21" s="1146"/>
      <c r="AM21" s="1146"/>
      <c r="AN21" s="1147"/>
      <c r="AO21" s="317">
        <v>1110.28</v>
      </c>
      <c r="AP21" s="318">
        <v>878.91</v>
      </c>
      <c r="AQ21" s="319">
        <v>231.37</v>
      </c>
      <c r="AR21" s="288"/>
      <c r="AS21" s="320"/>
      <c r="AT21" s="316"/>
    </row>
    <row r="22" spans="1:46" s="321" customFormat="1" ht="13" x14ac:dyDescent="0.2">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45" t="s">
        <v>506</v>
      </c>
      <c r="AL22" s="1146"/>
      <c r="AM22" s="1146"/>
      <c r="AN22" s="1147"/>
      <c r="AO22" s="322">
        <v>101</v>
      </c>
      <c r="AP22" s="323">
        <v>100.4</v>
      </c>
      <c r="AQ22" s="324">
        <v>0.6</v>
      </c>
      <c r="AR22" s="308"/>
      <c r="AS22" s="320"/>
      <c r="AT22" s="316"/>
    </row>
    <row r="23" spans="1:46" s="321" customFormat="1" ht="13" x14ac:dyDescent="0.2">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x14ac:dyDescent="0.2">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x14ac:dyDescent="0.2">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x14ac:dyDescent="0.2">
      <c r="A26" s="288" t="s">
        <v>507</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x14ac:dyDescent="0.2">
      <c r="A27" s="329"/>
      <c r="AO27" s="283"/>
      <c r="AP27" s="283"/>
      <c r="AQ27" s="283"/>
      <c r="AR27" s="283"/>
      <c r="AS27" s="283"/>
      <c r="AT27" s="283"/>
    </row>
    <row r="28" spans="1:46" ht="16.5" x14ac:dyDescent="0.2">
      <c r="A28" s="284" t="s">
        <v>508</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x14ac:dyDescent="0.2">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509</v>
      </c>
      <c r="AL29" s="288"/>
      <c r="AM29" s="288"/>
      <c r="AN29" s="288"/>
      <c r="AO29" s="283"/>
      <c r="AP29" s="283"/>
      <c r="AQ29" s="283"/>
      <c r="AR29" s="283"/>
      <c r="AS29" s="331"/>
    </row>
    <row r="30" spans="1:46" ht="13" x14ac:dyDescent="0.2">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48" t="s">
        <v>488</v>
      </c>
      <c r="AP30" s="293"/>
      <c r="AQ30" s="294" t="s">
        <v>489</v>
      </c>
      <c r="AR30" s="295"/>
    </row>
    <row r="31" spans="1:46" ht="13" x14ac:dyDescent="0.2">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49"/>
      <c r="AP31" s="299" t="s">
        <v>490</v>
      </c>
      <c r="AQ31" s="300" t="s">
        <v>491</v>
      </c>
      <c r="AR31" s="301" t="s">
        <v>492</v>
      </c>
    </row>
    <row r="32" spans="1:46" ht="27" customHeight="1" x14ac:dyDescent="0.2">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31" t="s">
        <v>510</v>
      </c>
      <c r="AL32" s="1132"/>
      <c r="AM32" s="1132"/>
      <c r="AN32" s="1133"/>
      <c r="AO32" s="302">
        <v>126274264</v>
      </c>
      <c r="AP32" s="302">
        <v>43006</v>
      </c>
      <c r="AQ32" s="303">
        <v>26912</v>
      </c>
      <c r="AR32" s="304">
        <v>59.8</v>
      </c>
    </row>
    <row r="33" spans="1:46" ht="13.5" customHeight="1" x14ac:dyDescent="0.2">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31" t="s">
        <v>511</v>
      </c>
      <c r="AL33" s="1132"/>
      <c r="AM33" s="1132"/>
      <c r="AN33" s="1133"/>
      <c r="AO33" s="302">
        <v>5221076</v>
      </c>
      <c r="AP33" s="302">
        <v>1778</v>
      </c>
      <c r="AQ33" s="303">
        <v>2365</v>
      </c>
      <c r="AR33" s="304">
        <v>-24.8</v>
      </c>
    </row>
    <row r="34" spans="1:46" ht="27" customHeight="1" x14ac:dyDescent="0.2">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31" t="s">
        <v>512</v>
      </c>
      <c r="AL34" s="1132"/>
      <c r="AM34" s="1132"/>
      <c r="AN34" s="1133"/>
      <c r="AO34" s="302">
        <v>19022420</v>
      </c>
      <c r="AP34" s="302">
        <v>6479</v>
      </c>
      <c r="AQ34" s="303">
        <v>18453</v>
      </c>
      <c r="AR34" s="304">
        <v>-64.900000000000006</v>
      </c>
    </row>
    <row r="35" spans="1:46" ht="27" customHeight="1" x14ac:dyDescent="0.2">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31" t="s">
        <v>513</v>
      </c>
      <c r="AL35" s="1132"/>
      <c r="AM35" s="1132"/>
      <c r="AN35" s="1133"/>
      <c r="AO35" s="302">
        <v>2742250</v>
      </c>
      <c r="AP35" s="302">
        <v>934</v>
      </c>
      <c r="AQ35" s="303">
        <v>957</v>
      </c>
      <c r="AR35" s="304">
        <v>-2.4</v>
      </c>
    </row>
    <row r="36" spans="1:46" ht="27" customHeight="1" x14ac:dyDescent="0.2">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31" t="s">
        <v>514</v>
      </c>
      <c r="AL36" s="1132"/>
      <c r="AM36" s="1132"/>
      <c r="AN36" s="1133"/>
      <c r="AO36" s="302" t="s">
        <v>496</v>
      </c>
      <c r="AP36" s="302" t="s">
        <v>496</v>
      </c>
      <c r="AQ36" s="303">
        <v>59</v>
      </c>
      <c r="AR36" s="304" t="s">
        <v>496</v>
      </c>
    </row>
    <row r="37" spans="1:46" ht="13.5" customHeight="1" x14ac:dyDescent="0.2">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31" t="s">
        <v>515</v>
      </c>
      <c r="AL37" s="1132"/>
      <c r="AM37" s="1132"/>
      <c r="AN37" s="1133"/>
      <c r="AO37" s="302">
        <v>1505881</v>
      </c>
      <c r="AP37" s="302">
        <v>513</v>
      </c>
      <c r="AQ37" s="303">
        <v>548</v>
      </c>
      <c r="AR37" s="304">
        <v>-6.4</v>
      </c>
    </row>
    <row r="38" spans="1:46" ht="27" customHeight="1" x14ac:dyDescent="0.2">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28" t="s">
        <v>516</v>
      </c>
      <c r="AL38" s="1129"/>
      <c r="AM38" s="1129"/>
      <c r="AN38" s="1130"/>
      <c r="AO38" s="332" t="s">
        <v>496</v>
      </c>
      <c r="AP38" s="332" t="s">
        <v>496</v>
      </c>
      <c r="AQ38" s="333">
        <v>0</v>
      </c>
      <c r="AR38" s="324" t="s">
        <v>496</v>
      </c>
      <c r="AS38" s="331"/>
    </row>
    <row r="39" spans="1:46" ht="13" x14ac:dyDescent="0.2">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28" t="s">
        <v>517</v>
      </c>
      <c r="AL39" s="1129"/>
      <c r="AM39" s="1129"/>
      <c r="AN39" s="1130"/>
      <c r="AO39" s="302">
        <v>-5972893</v>
      </c>
      <c r="AP39" s="302">
        <v>-2034</v>
      </c>
      <c r="AQ39" s="303">
        <v>-1814</v>
      </c>
      <c r="AR39" s="304">
        <v>12.1</v>
      </c>
      <c r="AS39" s="331"/>
    </row>
    <row r="40" spans="1:46" ht="27" customHeight="1" x14ac:dyDescent="0.2">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31" t="s">
        <v>518</v>
      </c>
      <c r="AL40" s="1132"/>
      <c r="AM40" s="1132"/>
      <c r="AN40" s="1133"/>
      <c r="AO40" s="302">
        <v>-96109461</v>
      </c>
      <c r="AP40" s="302">
        <v>-32733</v>
      </c>
      <c r="AQ40" s="303">
        <v>-28598</v>
      </c>
      <c r="AR40" s="304">
        <v>14.5</v>
      </c>
      <c r="AS40" s="331"/>
    </row>
    <row r="41" spans="1:46" ht="13" x14ac:dyDescent="0.2">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34" t="s">
        <v>519</v>
      </c>
      <c r="AL41" s="1135"/>
      <c r="AM41" s="1135"/>
      <c r="AN41" s="1136"/>
      <c r="AO41" s="302">
        <v>52683537</v>
      </c>
      <c r="AP41" s="302">
        <v>17943</v>
      </c>
      <c r="AQ41" s="303">
        <v>18881</v>
      </c>
      <c r="AR41" s="304">
        <v>-5</v>
      </c>
      <c r="AS41" s="331"/>
    </row>
    <row r="42" spans="1:46" ht="13" x14ac:dyDescent="0.2">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x14ac:dyDescent="0.2">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x14ac:dyDescent="0.2">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x14ac:dyDescent="0.2">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x14ac:dyDescent="0.2">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x14ac:dyDescent="0.2">
      <c r="A47" s="337" t="s">
        <v>520</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x14ac:dyDescent="0.2">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521</v>
      </c>
      <c r="AL48" s="338"/>
      <c r="AM48" s="338"/>
      <c r="AN48" s="338"/>
      <c r="AO48" s="338"/>
      <c r="AP48" s="338"/>
      <c r="AQ48" s="339"/>
      <c r="AR48" s="338"/>
    </row>
    <row r="49" spans="1:44" ht="13.5" customHeight="1" x14ac:dyDescent="0.2">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37" t="s">
        <v>488</v>
      </c>
      <c r="AN49" s="1139" t="s">
        <v>522</v>
      </c>
      <c r="AO49" s="1140"/>
      <c r="AP49" s="1140"/>
      <c r="AQ49" s="1140"/>
      <c r="AR49" s="1141"/>
    </row>
    <row r="50" spans="1:44" ht="13" x14ac:dyDescent="0.2">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38"/>
      <c r="AN50" s="344" t="s">
        <v>523</v>
      </c>
      <c r="AO50" s="345" t="s">
        <v>524</v>
      </c>
      <c r="AP50" s="346" t="s">
        <v>525</v>
      </c>
      <c r="AQ50" s="347" t="s">
        <v>526</v>
      </c>
      <c r="AR50" s="348" t="s">
        <v>527</v>
      </c>
    </row>
    <row r="51" spans="1:44" ht="13" x14ac:dyDescent="0.2">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528</v>
      </c>
      <c r="AL51" s="341"/>
      <c r="AM51" s="349">
        <v>159493808</v>
      </c>
      <c r="AN51" s="350">
        <v>53490</v>
      </c>
      <c r="AO51" s="351">
        <v>8.8000000000000007</v>
      </c>
      <c r="AP51" s="352">
        <v>35216</v>
      </c>
      <c r="AQ51" s="353">
        <v>2.4</v>
      </c>
      <c r="AR51" s="354">
        <v>6.4</v>
      </c>
    </row>
    <row r="52" spans="1:44" ht="13" x14ac:dyDescent="0.2">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529</v>
      </c>
      <c r="AM52" s="357">
        <v>38377756</v>
      </c>
      <c r="AN52" s="358">
        <v>12871</v>
      </c>
      <c r="AO52" s="359">
        <v>32</v>
      </c>
      <c r="AP52" s="360">
        <v>12644</v>
      </c>
      <c r="AQ52" s="361">
        <v>15.8</v>
      </c>
      <c r="AR52" s="362">
        <v>16.2</v>
      </c>
    </row>
    <row r="53" spans="1:44" ht="13" x14ac:dyDescent="0.2">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530</v>
      </c>
      <c r="AL53" s="341"/>
      <c r="AM53" s="349">
        <v>143058705</v>
      </c>
      <c r="AN53" s="350">
        <v>48164</v>
      </c>
      <c r="AO53" s="351">
        <v>-10</v>
      </c>
      <c r="AP53" s="352">
        <v>36736</v>
      </c>
      <c r="AQ53" s="353">
        <v>4.3</v>
      </c>
      <c r="AR53" s="354">
        <v>-14.3</v>
      </c>
    </row>
    <row r="54" spans="1:44" ht="13" x14ac:dyDescent="0.2">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529</v>
      </c>
      <c r="AM54" s="357">
        <v>29968400</v>
      </c>
      <c r="AN54" s="358">
        <v>10090</v>
      </c>
      <c r="AO54" s="359">
        <v>-21.6</v>
      </c>
      <c r="AP54" s="360">
        <v>13410</v>
      </c>
      <c r="AQ54" s="361">
        <v>6.1</v>
      </c>
      <c r="AR54" s="362">
        <v>-27.7</v>
      </c>
    </row>
    <row r="55" spans="1:44" ht="13" x14ac:dyDescent="0.2">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531</v>
      </c>
      <c r="AL55" s="341"/>
      <c r="AM55" s="349">
        <v>154121409</v>
      </c>
      <c r="AN55" s="350">
        <v>52060</v>
      </c>
      <c r="AO55" s="351">
        <v>8.1</v>
      </c>
      <c r="AP55" s="352">
        <v>38259</v>
      </c>
      <c r="AQ55" s="353">
        <v>4.0999999999999996</v>
      </c>
      <c r="AR55" s="354">
        <v>4</v>
      </c>
    </row>
    <row r="56" spans="1:44" ht="13" x14ac:dyDescent="0.2">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529</v>
      </c>
      <c r="AM56" s="357">
        <v>35344441</v>
      </c>
      <c r="AN56" s="358">
        <v>11939</v>
      </c>
      <c r="AO56" s="359">
        <v>18.3</v>
      </c>
      <c r="AP56" s="360">
        <v>13379</v>
      </c>
      <c r="AQ56" s="361">
        <v>-0.2</v>
      </c>
      <c r="AR56" s="362">
        <v>18.5</v>
      </c>
    </row>
    <row r="57" spans="1:44" ht="13" x14ac:dyDescent="0.2">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532</v>
      </c>
      <c r="AL57" s="341"/>
      <c r="AM57" s="349">
        <v>144688516</v>
      </c>
      <c r="AN57" s="350">
        <v>49029</v>
      </c>
      <c r="AO57" s="351">
        <v>-5.8</v>
      </c>
      <c r="AP57" s="352">
        <v>39075</v>
      </c>
      <c r="AQ57" s="353">
        <v>2.1</v>
      </c>
      <c r="AR57" s="354">
        <v>-7.9</v>
      </c>
    </row>
    <row r="58" spans="1:44" ht="13" x14ac:dyDescent="0.2">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529</v>
      </c>
      <c r="AM58" s="357">
        <v>36676418</v>
      </c>
      <c r="AN58" s="358">
        <v>12428</v>
      </c>
      <c r="AO58" s="359">
        <v>4.0999999999999996</v>
      </c>
      <c r="AP58" s="360">
        <v>13441</v>
      </c>
      <c r="AQ58" s="361">
        <v>0.5</v>
      </c>
      <c r="AR58" s="362">
        <v>3.6</v>
      </c>
    </row>
    <row r="59" spans="1:44" ht="13" x14ac:dyDescent="0.2">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533</v>
      </c>
      <c r="AL59" s="341"/>
      <c r="AM59" s="349">
        <v>146576131</v>
      </c>
      <c r="AN59" s="350">
        <v>49921</v>
      </c>
      <c r="AO59" s="351">
        <v>1.8</v>
      </c>
      <c r="AP59" s="352">
        <v>39072</v>
      </c>
      <c r="AQ59" s="353">
        <v>0</v>
      </c>
      <c r="AR59" s="354">
        <v>1.8</v>
      </c>
    </row>
    <row r="60" spans="1:44" ht="13" x14ac:dyDescent="0.2">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529</v>
      </c>
      <c r="AM60" s="357">
        <v>37374867</v>
      </c>
      <c r="AN60" s="358">
        <v>12729</v>
      </c>
      <c r="AO60" s="359">
        <v>2.4</v>
      </c>
      <c r="AP60" s="360">
        <v>14106</v>
      </c>
      <c r="AQ60" s="361">
        <v>4.9000000000000004</v>
      </c>
      <c r="AR60" s="362">
        <v>-2.5</v>
      </c>
    </row>
    <row r="61" spans="1:44" ht="13" x14ac:dyDescent="0.2">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534</v>
      </c>
      <c r="AL61" s="363"/>
      <c r="AM61" s="364">
        <v>149587714</v>
      </c>
      <c r="AN61" s="365">
        <v>50533</v>
      </c>
      <c r="AO61" s="366">
        <v>0.6</v>
      </c>
      <c r="AP61" s="367">
        <v>37672</v>
      </c>
      <c r="AQ61" s="368">
        <v>2.6</v>
      </c>
      <c r="AR61" s="354">
        <v>-2</v>
      </c>
    </row>
    <row r="62" spans="1:44" ht="13" x14ac:dyDescent="0.2">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529</v>
      </c>
      <c r="AM62" s="357">
        <v>35548376</v>
      </c>
      <c r="AN62" s="358">
        <v>12011</v>
      </c>
      <c r="AO62" s="359">
        <v>7</v>
      </c>
      <c r="AP62" s="360">
        <v>13396</v>
      </c>
      <c r="AQ62" s="361">
        <v>5.4</v>
      </c>
      <c r="AR62" s="362">
        <v>1.6</v>
      </c>
    </row>
    <row r="63" spans="1:44" ht="13" x14ac:dyDescent="0.2">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x14ac:dyDescent="0.2">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x14ac:dyDescent="0.2">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x14ac:dyDescent="0.2">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x14ac:dyDescent="0.2">
      <c r="AK67" s="283"/>
      <c r="AL67" s="283"/>
      <c r="AM67" s="283"/>
      <c r="AN67" s="283"/>
      <c r="AO67" s="283"/>
      <c r="AP67" s="283"/>
      <c r="AQ67" s="283"/>
      <c r="AR67" s="283"/>
      <c r="AS67" s="283"/>
      <c r="AT67" s="283"/>
    </row>
    <row r="68" spans="1:46" ht="13.5" hidden="1" customHeight="1" x14ac:dyDescent="0.2">
      <c r="AK68" s="283"/>
      <c r="AL68" s="283"/>
      <c r="AM68" s="283"/>
      <c r="AN68" s="283"/>
      <c r="AO68" s="283"/>
      <c r="AP68" s="283"/>
      <c r="AQ68" s="283"/>
      <c r="AR68" s="283"/>
    </row>
    <row r="69" spans="1:46" ht="13.5" hidden="1" customHeight="1" x14ac:dyDescent="0.2">
      <c r="AK69" s="283"/>
      <c r="AL69" s="283"/>
      <c r="AM69" s="283"/>
      <c r="AN69" s="283"/>
      <c r="AO69" s="283"/>
      <c r="AP69" s="283"/>
      <c r="AQ69" s="283"/>
      <c r="AR69" s="283"/>
    </row>
    <row r="70" spans="1:46" ht="13" hidden="1" x14ac:dyDescent="0.2">
      <c r="AK70" s="283"/>
      <c r="AL70" s="283"/>
      <c r="AM70" s="283"/>
      <c r="AN70" s="283"/>
      <c r="AO70" s="283"/>
      <c r="AP70" s="283"/>
      <c r="AQ70" s="283"/>
      <c r="AR70" s="283"/>
    </row>
    <row r="71" spans="1:46" ht="13" hidden="1" x14ac:dyDescent="0.2">
      <c r="AK71" s="283"/>
      <c r="AL71" s="283"/>
      <c r="AM71" s="283"/>
      <c r="AN71" s="283"/>
      <c r="AO71" s="283"/>
      <c r="AP71" s="283"/>
      <c r="AQ71" s="283"/>
      <c r="AR71" s="283"/>
    </row>
    <row r="72" spans="1:46" ht="13" hidden="1" x14ac:dyDescent="0.2">
      <c r="AK72" s="283"/>
      <c r="AL72" s="283"/>
      <c r="AM72" s="283"/>
      <c r="AN72" s="283"/>
      <c r="AO72" s="283"/>
      <c r="AP72" s="283"/>
      <c r="AQ72" s="283"/>
      <c r="AR72" s="283"/>
    </row>
    <row r="73" spans="1:46" ht="13" hidden="1" x14ac:dyDescent="0.2">
      <c r="AK73" s="283"/>
      <c r="AL73" s="283"/>
      <c r="AM73" s="283"/>
      <c r="AN73" s="283"/>
      <c r="AO73" s="283"/>
      <c r="AP73" s="283"/>
      <c r="AQ73" s="283"/>
      <c r="AR73" s="283"/>
    </row>
    <row r="74" spans="1:46" ht="13" hidden="1" x14ac:dyDescent="0.2"/>
  </sheetData>
  <sheetProtection algorithmName="SHA-512" hashValue="hwsUp47u29rh9NpbmhEgRhGT6ciiq2D4qTmuesUWwJEywhjauwh3NEkQzaL02ztfbp58b9aBEhsP+PHrdE5YkA==" saltValue="+rni4XJ2mMJ+Al+RMPvAh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53125" style="279" customWidth="1"/>
    <col min="126"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c r="DC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c r="DU9" s="27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8"/>
    </row>
    <row r="18" spans="2:125" ht="13" x14ac:dyDescent="0.2"/>
    <row r="19" spans="2:125" ht="13" x14ac:dyDescent="0.2"/>
    <row r="20" spans="2:125" ht="13" x14ac:dyDescent="0.2">
      <c r="DU20" s="278"/>
    </row>
    <row r="21" spans="2:125" ht="13" x14ac:dyDescent="0.2">
      <c r="DU21" s="27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8"/>
    </row>
    <row r="29" spans="2:125" ht="13" x14ac:dyDescent="0.2"/>
    <row r="30" spans="2:125" ht="13" x14ac:dyDescent="0.2">
      <c r="B30" s="278"/>
    </row>
    <row r="31" spans="2:125" ht="13" x14ac:dyDescent="0.2"/>
    <row r="32" spans="2:125" ht="13" x14ac:dyDescent="0.2"/>
    <row r="33" spans="3:125" ht="13" x14ac:dyDescent="0.2">
      <c r="G33" s="278"/>
      <c r="I33" s="278"/>
    </row>
    <row r="34" spans="3:125" ht="13" x14ac:dyDescent="0.2">
      <c r="C34" s="278"/>
      <c r="P34" s="278"/>
      <c r="R34" s="278"/>
      <c r="DD34" s="278"/>
    </row>
    <row r="35" spans="3:125" ht="13" x14ac:dyDescent="0.2">
      <c r="D35" s="278"/>
      <c r="E35" s="278"/>
      <c r="DC35" s="278"/>
      <c r="DF35" s="278"/>
      <c r="DP35" s="278"/>
      <c r="DQ35" s="278"/>
      <c r="DR35" s="278"/>
      <c r="DS35" s="278"/>
      <c r="DT35" s="278"/>
      <c r="DU35" s="278"/>
    </row>
    <row r="36" spans="3:125" ht="13" x14ac:dyDescent="0.2">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x14ac:dyDescent="0.2">
      <c r="DU37" s="278"/>
    </row>
    <row r="38" spans="3:125" ht="13" x14ac:dyDescent="0.2">
      <c r="DT38" s="278"/>
      <c r="DU38" s="278"/>
    </row>
    <row r="39" spans="3:125" ht="13" x14ac:dyDescent="0.2"/>
    <row r="40" spans="3:125" ht="13" x14ac:dyDescent="0.2">
      <c r="DD40" s="278"/>
    </row>
    <row r="41" spans="3:125" ht="13" x14ac:dyDescent="0.2">
      <c r="R41" s="278"/>
    </row>
    <row r="42" spans="3:125" ht="13" x14ac:dyDescent="0.2">
      <c r="DC42" s="278"/>
      <c r="DF42" s="278"/>
    </row>
    <row r="43" spans="3:125" ht="13" x14ac:dyDescent="0.2">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x14ac:dyDescent="0.2">
      <c r="DU44" s="278"/>
    </row>
    <row r="45" spans="3:125" ht="13" x14ac:dyDescent="0.2"/>
    <row r="46" spans="3:125" ht="13" x14ac:dyDescent="0.2"/>
    <row r="47" spans="3:125" ht="13" x14ac:dyDescent="0.2"/>
    <row r="48" spans="3:125" ht="13" x14ac:dyDescent="0.2">
      <c r="DT48" s="278"/>
      <c r="DU48" s="278"/>
    </row>
    <row r="49" spans="120:125" ht="13" x14ac:dyDescent="0.2"/>
    <row r="50" spans="120:125" ht="13" x14ac:dyDescent="0.2">
      <c r="DU50" s="278"/>
    </row>
    <row r="51" spans="120:125" ht="13" x14ac:dyDescent="0.2">
      <c r="DP51" s="278"/>
      <c r="DQ51" s="278"/>
      <c r="DR51" s="278"/>
      <c r="DS51" s="278"/>
      <c r="DT51" s="278"/>
      <c r="DU51" s="278"/>
    </row>
    <row r="52" spans="120:125" ht="13" x14ac:dyDescent="0.2"/>
    <row r="53" spans="120:125" ht="13" x14ac:dyDescent="0.2"/>
    <row r="54" spans="120:125" ht="13" x14ac:dyDescent="0.2">
      <c r="DU54" s="278"/>
    </row>
    <row r="55" spans="120:125" ht="13" x14ac:dyDescent="0.2"/>
    <row r="56" spans="120:125" ht="13" x14ac:dyDescent="0.2"/>
    <row r="57" spans="120:125" ht="13" x14ac:dyDescent="0.2"/>
    <row r="58" spans="120:125" ht="13" x14ac:dyDescent="0.2">
      <c r="DU58" s="278"/>
    </row>
    <row r="59" spans="120:125" ht="13" x14ac:dyDescent="0.2"/>
    <row r="60" spans="120:125" ht="13" x14ac:dyDescent="0.2"/>
    <row r="61" spans="120:125" ht="13" x14ac:dyDescent="0.2"/>
    <row r="62" spans="120:125" ht="13" x14ac:dyDescent="0.2"/>
    <row r="63" spans="120:125" ht="13" x14ac:dyDescent="0.2">
      <c r="DU63" s="278"/>
    </row>
    <row r="64" spans="120:125" ht="13" x14ac:dyDescent="0.2">
      <c r="DT64" s="278"/>
      <c r="DU64" s="278"/>
    </row>
    <row r="65" spans="123:125" ht="13" x14ac:dyDescent="0.2"/>
    <row r="66" spans="123:125" ht="13" x14ac:dyDescent="0.2"/>
    <row r="67" spans="123:125" ht="13" x14ac:dyDescent="0.2"/>
    <row r="68" spans="123:125" ht="13" x14ac:dyDescent="0.2"/>
    <row r="69" spans="123:125" ht="13" x14ac:dyDescent="0.2">
      <c r="DS69" s="278"/>
      <c r="DT69" s="278"/>
      <c r="DU69" s="27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8"/>
    </row>
    <row r="83" spans="112:125" ht="13" x14ac:dyDescent="0.2">
      <c r="DI83" s="278"/>
      <c r="DJ83" s="278"/>
      <c r="DK83" s="278"/>
      <c r="DL83" s="278"/>
      <c r="DM83" s="278"/>
      <c r="DN83" s="278"/>
      <c r="DO83" s="278"/>
      <c r="DP83" s="278"/>
      <c r="DQ83" s="278"/>
      <c r="DR83" s="278"/>
      <c r="DS83" s="278"/>
      <c r="DT83" s="278"/>
      <c r="DU83" s="278"/>
    </row>
    <row r="84" spans="112:125" ht="13" x14ac:dyDescent="0.2"/>
    <row r="85" spans="112:125" ht="13" x14ac:dyDescent="0.2"/>
    <row r="86" spans="112:125" ht="13" x14ac:dyDescent="0.2"/>
    <row r="87" spans="112:125" ht="13" x14ac:dyDescent="0.2"/>
    <row r="88" spans="112:125" ht="13" x14ac:dyDescent="0.2">
      <c r="DU88" s="27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8"/>
      <c r="DT94" s="278"/>
      <c r="DU94" s="278"/>
    </row>
    <row r="95" spans="112:125" ht="13.5" customHeight="1" x14ac:dyDescent="0.2">
      <c r="DU95" s="27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8"/>
    </row>
    <row r="102" spans="124:125" ht="13.5" customHeight="1" x14ac:dyDescent="0.2"/>
    <row r="103" spans="124:125" ht="13.5" customHeight="1" x14ac:dyDescent="0.2"/>
    <row r="104" spans="124:125" ht="13.5" customHeight="1" x14ac:dyDescent="0.2">
      <c r="DT104" s="278"/>
      <c r="DU104" s="2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8" t="s">
        <v>535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8"/>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ohW4BT+hjldkoBwsE6BsUqC4izLnh6CZAOu6QwVNt5iBKFbtpiSmgrFZ1jhGPEMrgEwWdy18c1Q3gUiF/QSGw==" saltValue="PyYDMq/1NR8p8jB7vErek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53125" style="279" customWidth="1"/>
    <col min="126" max="154" width="0" style="278" hidden="1" customWidth="1"/>
    <col min="155" max="16384" width="9" style="278" hidden="1"/>
  </cols>
  <sheetData>
    <row r="1" spans="1:125"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x14ac:dyDescent="0.2">
      <c r="B2" s="278"/>
    </row>
    <row r="3" spans="1:125" ht="13" x14ac:dyDescent="0.2">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x14ac:dyDescent="0.2"/>
    <row r="33" spans="2:8" ht="13" x14ac:dyDescent="0.2">
      <c r="G33" s="278"/>
    </row>
    <row r="34" spans="2:8" ht="13" x14ac:dyDescent="0.2">
      <c r="C34" s="278"/>
    </row>
    <row r="35" spans="2:8" ht="13" x14ac:dyDescent="0.2">
      <c r="B35" s="278"/>
      <c r="D35" s="278"/>
      <c r="E35" s="278"/>
    </row>
    <row r="36" spans="2:8" ht="13" x14ac:dyDescent="0.2">
      <c r="F36" s="278"/>
      <c r="H36" s="27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536</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LUx1wEMDIsXAJ89GiDOofr7n+T7ni4LTG48t79JThnTlIYBMuB+v0g1jPy08uUpVXdRtWw6qt8xe+dfOVe0iQ==" saltValue="zPR3W9bDcb7HfaWRG73pH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371" t="s">
        <v>537</v>
      </c>
      <c r="G46" s="372" t="s">
        <v>538</v>
      </c>
      <c r="H46" s="372" t="s">
        <v>539</v>
      </c>
      <c r="I46" s="372" t="s">
        <v>540</v>
      </c>
      <c r="J46" s="373" t="s">
        <v>541</v>
      </c>
    </row>
    <row r="47" spans="2:10" ht="57.75" customHeight="1" x14ac:dyDescent="0.2">
      <c r="B47" s="7"/>
      <c r="C47" s="1150" t="s">
        <v>3</v>
      </c>
      <c r="D47" s="1150"/>
      <c r="E47" s="1151"/>
      <c r="F47" s="374">
        <v>2.94</v>
      </c>
      <c r="G47" s="375">
        <v>2.88</v>
      </c>
      <c r="H47" s="375">
        <v>2.89</v>
      </c>
      <c r="I47" s="375">
        <v>2.87</v>
      </c>
      <c r="J47" s="376">
        <v>3.31</v>
      </c>
    </row>
    <row r="48" spans="2:10" ht="57.75" customHeight="1" x14ac:dyDescent="0.2">
      <c r="B48" s="8"/>
      <c r="C48" s="1152" t="s">
        <v>4</v>
      </c>
      <c r="D48" s="1152"/>
      <c r="E48" s="1153"/>
      <c r="F48" s="377">
        <v>0.92</v>
      </c>
      <c r="G48" s="378">
        <v>1.46</v>
      </c>
      <c r="H48" s="378">
        <v>1.06</v>
      </c>
      <c r="I48" s="378">
        <v>1.1000000000000001</v>
      </c>
      <c r="J48" s="379">
        <v>1.08</v>
      </c>
    </row>
    <row r="49" spans="2:10" ht="57.75" customHeight="1" thickBot="1" x14ac:dyDescent="0.25">
      <c r="B49" s="9"/>
      <c r="C49" s="1154" t="s">
        <v>5</v>
      </c>
      <c r="D49" s="1154"/>
      <c r="E49" s="1155"/>
      <c r="F49" s="380">
        <v>2.84</v>
      </c>
      <c r="G49" s="381">
        <v>0.56000000000000005</v>
      </c>
      <c r="H49" s="381">
        <v>0.01</v>
      </c>
      <c r="I49" s="381">
        <v>0.87</v>
      </c>
      <c r="J49" s="382">
        <v>1.4</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AfNO1L160GNMUleEyy/o0cU4Ftsv0lf3srvn1h/7cweP6ypTurygEbPzXOSweD7Cj4oNi5J9/LUloVTRm8OXkg==" saltValue="bnOGoXz0JKmJq4+3qPjsU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3">
      <c r="A33" s="10"/>
      <c r="B33" s="13" t="s">
        <v>7</v>
      </c>
      <c r="C33" s="14"/>
      <c r="D33" s="14"/>
      <c r="E33" s="15" t="s">
        <v>2</v>
      </c>
      <c r="F33" s="16" t="s">
        <v>537</v>
      </c>
      <c r="G33" s="17" t="s">
        <v>538</v>
      </c>
      <c r="H33" s="17" t="s">
        <v>539</v>
      </c>
      <c r="I33" s="17" t="s">
        <v>540</v>
      </c>
      <c r="J33" s="18" t="s">
        <v>541</v>
      </c>
      <c r="K33" s="10"/>
      <c r="L33" s="10"/>
      <c r="M33" s="10"/>
      <c r="N33" s="10"/>
      <c r="O33" s="10"/>
      <c r="P33" s="10"/>
    </row>
    <row r="34" spans="1:16" ht="39" customHeight="1" x14ac:dyDescent="0.2">
      <c r="A34" s="10"/>
      <c r="B34" s="19"/>
      <c r="C34" s="1162" t="s">
        <v>542</v>
      </c>
      <c r="D34" s="1162"/>
      <c r="E34" s="1163"/>
      <c r="F34" s="20">
        <v>2.1</v>
      </c>
      <c r="G34" s="21">
        <v>2.0499999999999998</v>
      </c>
      <c r="H34" s="21">
        <v>2.44</v>
      </c>
      <c r="I34" s="21">
        <v>2.56</v>
      </c>
      <c r="J34" s="22">
        <v>2.89</v>
      </c>
      <c r="K34" s="10"/>
      <c r="L34" s="10"/>
      <c r="M34" s="10"/>
      <c r="N34" s="10"/>
      <c r="O34" s="10"/>
      <c r="P34" s="10"/>
    </row>
    <row r="35" spans="1:16" ht="39" customHeight="1" x14ac:dyDescent="0.2">
      <c r="A35" s="10"/>
      <c r="B35" s="23"/>
      <c r="C35" s="1156" t="s">
        <v>543</v>
      </c>
      <c r="D35" s="1157"/>
      <c r="E35" s="1158"/>
      <c r="F35" s="24">
        <v>2.2799999999999998</v>
      </c>
      <c r="G35" s="25">
        <v>2.17</v>
      </c>
      <c r="H35" s="25">
        <v>2.4300000000000002</v>
      </c>
      <c r="I35" s="25">
        <v>2.65</v>
      </c>
      <c r="J35" s="26">
        <v>2.77</v>
      </c>
      <c r="K35" s="10"/>
      <c r="L35" s="10"/>
      <c r="M35" s="10"/>
      <c r="N35" s="10"/>
      <c r="O35" s="10"/>
      <c r="P35" s="10"/>
    </row>
    <row r="36" spans="1:16" ht="39" customHeight="1" x14ac:dyDescent="0.2">
      <c r="A36" s="10"/>
      <c r="B36" s="23"/>
      <c r="C36" s="1156" t="s">
        <v>544</v>
      </c>
      <c r="D36" s="1157"/>
      <c r="E36" s="1158"/>
      <c r="F36" s="24" t="s">
        <v>496</v>
      </c>
      <c r="G36" s="25" t="s">
        <v>496</v>
      </c>
      <c r="H36" s="25" t="s">
        <v>496</v>
      </c>
      <c r="I36" s="25" t="s">
        <v>496</v>
      </c>
      <c r="J36" s="26">
        <v>2.2000000000000002</v>
      </c>
      <c r="K36" s="10"/>
      <c r="L36" s="10"/>
      <c r="M36" s="10"/>
      <c r="N36" s="10"/>
      <c r="O36" s="10"/>
      <c r="P36" s="10"/>
    </row>
    <row r="37" spans="1:16" ht="39" customHeight="1" x14ac:dyDescent="0.2">
      <c r="A37" s="10"/>
      <c r="B37" s="23"/>
      <c r="C37" s="1156" t="s">
        <v>545</v>
      </c>
      <c r="D37" s="1157"/>
      <c r="E37" s="1158"/>
      <c r="F37" s="24">
        <v>1.08</v>
      </c>
      <c r="G37" s="25">
        <v>1.1399999999999999</v>
      </c>
      <c r="H37" s="25">
        <v>1.22</v>
      </c>
      <c r="I37" s="25">
        <v>1.28</v>
      </c>
      <c r="J37" s="26">
        <v>1.1599999999999999</v>
      </c>
      <c r="K37" s="10"/>
      <c r="L37" s="10"/>
      <c r="M37" s="10"/>
      <c r="N37" s="10"/>
      <c r="O37" s="10"/>
      <c r="P37" s="10"/>
    </row>
    <row r="38" spans="1:16" ht="39" customHeight="1" x14ac:dyDescent="0.2">
      <c r="A38" s="10"/>
      <c r="B38" s="23"/>
      <c r="C38" s="1156" t="s">
        <v>546</v>
      </c>
      <c r="D38" s="1157"/>
      <c r="E38" s="1158"/>
      <c r="F38" s="24">
        <v>0.78</v>
      </c>
      <c r="G38" s="25">
        <v>1.2</v>
      </c>
      <c r="H38" s="25">
        <v>1.08</v>
      </c>
      <c r="I38" s="25">
        <v>1.02</v>
      </c>
      <c r="J38" s="26">
        <v>1.08</v>
      </c>
      <c r="K38" s="10"/>
      <c r="L38" s="10"/>
      <c r="M38" s="10"/>
      <c r="N38" s="10"/>
      <c r="O38" s="10"/>
      <c r="P38" s="10"/>
    </row>
    <row r="39" spans="1:16" ht="39" customHeight="1" x14ac:dyDescent="0.2">
      <c r="A39" s="10"/>
      <c r="B39" s="23"/>
      <c r="C39" s="1156" t="s">
        <v>547</v>
      </c>
      <c r="D39" s="1157"/>
      <c r="E39" s="1158"/>
      <c r="F39" s="24">
        <v>1.2</v>
      </c>
      <c r="G39" s="25">
        <v>1.17</v>
      </c>
      <c r="H39" s="25">
        <v>1.1399999999999999</v>
      </c>
      <c r="I39" s="25">
        <v>0.91</v>
      </c>
      <c r="J39" s="26">
        <v>0.95</v>
      </c>
      <c r="K39" s="10"/>
      <c r="L39" s="10"/>
      <c r="M39" s="10"/>
      <c r="N39" s="10"/>
      <c r="O39" s="10"/>
      <c r="P39" s="10"/>
    </row>
    <row r="40" spans="1:16" ht="39" customHeight="1" x14ac:dyDescent="0.2">
      <c r="A40" s="10"/>
      <c r="B40" s="23"/>
      <c r="C40" s="1156" t="s">
        <v>548</v>
      </c>
      <c r="D40" s="1157"/>
      <c r="E40" s="1158"/>
      <c r="F40" s="24">
        <v>0.25</v>
      </c>
      <c r="G40" s="25">
        <v>0.41</v>
      </c>
      <c r="H40" s="25">
        <v>0.42</v>
      </c>
      <c r="I40" s="25">
        <v>0.35</v>
      </c>
      <c r="J40" s="26">
        <v>0.35</v>
      </c>
      <c r="K40" s="10"/>
      <c r="L40" s="10"/>
      <c r="M40" s="10"/>
      <c r="N40" s="10"/>
      <c r="O40" s="10"/>
      <c r="P40" s="10"/>
    </row>
    <row r="41" spans="1:16" ht="39" customHeight="1" x14ac:dyDescent="0.2">
      <c r="A41" s="10"/>
      <c r="B41" s="23"/>
      <c r="C41" s="1156" t="s">
        <v>549</v>
      </c>
      <c r="D41" s="1157"/>
      <c r="E41" s="1158"/>
      <c r="F41" s="24">
        <v>0.26</v>
      </c>
      <c r="G41" s="25">
        <v>0.17</v>
      </c>
      <c r="H41" s="25">
        <v>0.13</v>
      </c>
      <c r="I41" s="25">
        <v>0.28999999999999998</v>
      </c>
      <c r="J41" s="26">
        <v>0.3</v>
      </c>
      <c r="K41" s="10"/>
      <c r="L41" s="10"/>
      <c r="M41" s="10"/>
      <c r="N41" s="10"/>
      <c r="O41" s="10"/>
      <c r="P41" s="10"/>
    </row>
    <row r="42" spans="1:16" ht="39" customHeight="1" x14ac:dyDescent="0.2">
      <c r="A42" s="10"/>
      <c r="B42" s="27"/>
      <c r="C42" s="1156" t="s">
        <v>550</v>
      </c>
      <c r="D42" s="1157"/>
      <c r="E42" s="1158"/>
      <c r="F42" s="24" t="s">
        <v>496</v>
      </c>
      <c r="G42" s="25" t="s">
        <v>496</v>
      </c>
      <c r="H42" s="25" t="s">
        <v>496</v>
      </c>
      <c r="I42" s="25" t="s">
        <v>496</v>
      </c>
      <c r="J42" s="26" t="s">
        <v>496</v>
      </c>
      <c r="K42" s="10"/>
      <c r="L42" s="10"/>
      <c r="M42" s="10"/>
      <c r="N42" s="10"/>
      <c r="O42" s="10"/>
      <c r="P42" s="10"/>
    </row>
    <row r="43" spans="1:16" ht="39" customHeight="1" thickBot="1" x14ac:dyDescent="0.25">
      <c r="A43" s="10"/>
      <c r="B43" s="28"/>
      <c r="C43" s="1159" t="s">
        <v>551</v>
      </c>
      <c r="D43" s="1160"/>
      <c r="E43" s="1161"/>
      <c r="F43" s="29">
        <v>0.6</v>
      </c>
      <c r="G43" s="30">
        <v>0.7</v>
      </c>
      <c r="H43" s="30">
        <v>0.74</v>
      </c>
      <c r="I43" s="30">
        <v>0.71</v>
      </c>
      <c r="J43" s="31">
        <v>0.7</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Cydpe2Ns6xU/gvZUtGH9e/ey5U2d+41J+hAL4TM4tbd/fbaXhNPZS35vk7kIJC+lrXy70FSgn00aPAtNYH7j6Q==" saltValue="IzGR+jA9w2ED86y2FPV6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2</v>
      </c>
      <c r="K44" s="43" t="s">
        <v>537</v>
      </c>
      <c r="L44" s="44" t="s">
        <v>538</v>
      </c>
      <c r="M44" s="44" t="s">
        <v>539</v>
      </c>
      <c r="N44" s="44" t="s">
        <v>540</v>
      </c>
      <c r="O44" s="45" t="s">
        <v>541</v>
      </c>
      <c r="P44" s="36"/>
      <c r="Q44" s="36"/>
      <c r="R44" s="36"/>
      <c r="S44" s="36"/>
      <c r="T44" s="36"/>
      <c r="U44" s="36"/>
    </row>
    <row r="45" spans="1:21" ht="30.75" customHeight="1" x14ac:dyDescent="0.2">
      <c r="A45" s="36"/>
      <c r="B45" s="1182" t="s">
        <v>10</v>
      </c>
      <c r="C45" s="1183"/>
      <c r="D45" s="46"/>
      <c r="E45" s="1188" t="s">
        <v>11</v>
      </c>
      <c r="F45" s="1188"/>
      <c r="G45" s="1188"/>
      <c r="H45" s="1188"/>
      <c r="I45" s="1188"/>
      <c r="J45" s="1189"/>
      <c r="K45" s="47">
        <v>124392</v>
      </c>
      <c r="L45" s="48">
        <v>120394</v>
      </c>
      <c r="M45" s="48">
        <v>126249</v>
      </c>
      <c r="N45" s="48">
        <v>124825</v>
      </c>
      <c r="O45" s="49">
        <v>126274</v>
      </c>
      <c r="P45" s="36"/>
      <c r="Q45" s="36"/>
      <c r="R45" s="36"/>
      <c r="S45" s="36"/>
      <c r="T45" s="36"/>
      <c r="U45" s="36"/>
    </row>
    <row r="46" spans="1:21" ht="30.75" customHeight="1" x14ac:dyDescent="0.2">
      <c r="A46" s="36"/>
      <c r="B46" s="1184"/>
      <c r="C46" s="1185"/>
      <c r="D46" s="50"/>
      <c r="E46" s="1166" t="s">
        <v>12</v>
      </c>
      <c r="F46" s="1166"/>
      <c r="G46" s="1166"/>
      <c r="H46" s="1166"/>
      <c r="I46" s="1166"/>
      <c r="J46" s="1167"/>
      <c r="K46" s="51">
        <v>5988</v>
      </c>
      <c r="L46" s="52">
        <v>7965</v>
      </c>
      <c r="M46" s="52">
        <v>7202</v>
      </c>
      <c r="N46" s="52">
        <v>7465</v>
      </c>
      <c r="O46" s="53">
        <v>5221</v>
      </c>
      <c r="P46" s="36"/>
      <c r="Q46" s="36"/>
      <c r="R46" s="36"/>
      <c r="S46" s="36"/>
      <c r="T46" s="36"/>
      <c r="U46" s="36"/>
    </row>
    <row r="47" spans="1:21" ht="30.75" customHeight="1" x14ac:dyDescent="0.2">
      <c r="A47" s="36"/>
      <c r="B47" s="1184"/>
      <c r="C47" s="1185"/>
      <c r="D47" s="50"/>
      <c r="E47" s="1166" t="s">
        <v>13</v>
      </c>
      <c r="F47" s="1166"/>
      <c r="G47" s="1166"/>
      <c r="H47" s="1166"/>
      <c r="I47" s="1166"/>
      <c r="J47" s="1167"/>
      <c r="K47" s="51">
        <v>18591</v>
      </c>
      <c r="L47" s="52">
        <v>19053</v>
      </c>
      <c r="M47" s="52">
        <v>17273</v>
      </c>
      <c r="N47" s="52">
        <v>19378</v>
      </c>
      <c r="O47" s="53">
        <v>19022</v>
      </c>
      <c r="P47" s="36"/>
      <c r="Q47" s="36"/>
      <c r="R47" s="36"/>
      <c r="S47" s="36"/>
      <c r="T47" s="36"/>
      <c r="U47" s="36"/>
    </row>
    <row r="48" spans="1:21" ht="30.75" customHeight="1" x14ac:dyDescent="0.2">
      <c r="A48" s="36"/>
      <c r="B48" s="1184"/>
      <c r="C48" s="1185"/>
      <c r="D48" s="50"/>
      <c r="E48" s="1166" t="s">
        <v>14</v>
      </c>
      <c r="F48" s="1166"/>
      <c r="G48" s="1166"/>
      <c r="H48" s="1166"/>
      <c r="I48" s="1166"/>
      <c r="J48" s="1167"/>
      <c r="K48" s="51">
        <v>6177</v>
      </c>
      <c r="L48" s="52">
        <v>4564</v>
      </c>
      <c r="M48" s="52">
        <v>3052</v>
      </c>
      <c r="N48" s="52">
        <v>3098</v>
      </c>
      <c r="O48" s="53">
        <v>2742</v>
      </c>
      <c r="P48" s="36"/>
      <c r="Q48" s="36"/>
      <c r="R48" s="36"/>
      <c r="S48" s="36"/>
      <c r="T48" s="36"/>
      <c r="U48" s="36"/>
    </row>
    <row r="49" spans="1:21" ht="30.75" customHeight="1" x14ac:dyDescent="0.2">
      <c r="A49" s="36"/>
      <c r="B49" s="1184"/>
      <c r="C49" s="1185"/>
      <c r="D49" s="50"/>
      <c r="E49" s="1166" t="s">
        <v>15</v>
      </c>
      <c r="F49" s="1166"/>
      <c r="G49" s="1166"/>
      <c r="H49" s="1166"/>
      <c r="I49" s="1166"/>
      <c r="J49" s="1167"/>
      <c r="K49" s="51" t="s">
        <v>496</v>
      </c>
      <c r="L49" s="52" t="s">
        <v>496</v>
      </c>
      <c r="M49" s="52" t="s">
        <v>496</v>
      </c>
      <c r="N49" s="52" t="s">
        <v>496</v>
      </c>
      <c r="O49" s="53" t="s">
        <v>496</v>
      </c>
      <c r="P49" s="36"/>
      <c r="Q49" s="36"/>
      <c r="R49" s="36"/>
      <c r="S49" s="36"/>
      <c r="T49" s="36"/>
      <c r="U49" s="36"/>
    </row>
    <row r="50" spans="1:21" ht="30.75" customHeight="1" x14ac:dyDescent="0.2">
      <c r="A50" s="36"/>
      <c r="B50" s="1184"/>
      <c r="C50" s="1185"/>
      <c r="D50" s="50"/>
      <c r="E50" s="1166" t="s">
        <v>16</v>
      </c>
      <c r="F50" s="1166"/>
      <c r="G50" s="1166"/>
      <c r="H50" s="1166"/>
      <c r="I50" s="1166"/>
      <c r="J50" s="1167"/>
      <c r="K50" s="51">
        <v>6489</v>
      </c>
      <c r="L50" s="52">
        <v>4158</v>
      </c>
      <c r="M50" s="52">
        <v>3901</v>
      </c>
      <c r="N50" s="52">
        <v>2400</v>
      </c>
      <c r="O50" s="53">
        <v>1506</v>
      </c>
      <c r="P50" s="36"/>
      <c r="Q50" s="36"/>
      <c r="R50" s="36"/>
      <c r="S50" s="36"/>
      <c r="T50" s="36"/>
      <c r="U50" s="36"/>
    </row>
    <row r="51" spans="1:21" ht="30.75" customHeight="1" x14ac:dyDescent="0.2">
      <c r="A51" s="36"/>
      <c r="B51" s="1186"/>
      <c r="C51" s="1187"/>
      <c r="D51" s="54"/>
      <c r="E51" s="1166" t="s">
        <v>17</v>
      </c>
      <c r="F51" s="1166"/>
      <c r="G51" s="1166"/>
      <c r="H51" s="1166"/>
      <c r="I51" s="1166"/>
      <c r="J51" s="1167"/>
      <c r="K51" s="51">
        <v>4</v>
      </c>
      <c r="L51" s="52">
        <v>3</v>
      </c>
      <c r="M51" s="52" t="s">
        <v>496</v>
      </c>
      <c r="N51" s="52" t="s">
        <v>496</v>
      </c>
      <c r="O51" s="53" t="s">
        <v>496</v>
      </c>
      <c r="P51" s="36"/>
      <c r="Q51" s="36"/>
      <c r="R51" s="36"/>
      <c r="S51" s="36"/>
      <c r="T51" s="36"/>
      <c r="U51" s="36"/>
    </row>
    <row r="52" spans="1:21" ht="30.75" customHeight="1" x14ac:dyDescent="0.2">
      <c r="A52" s="36"/>
      <c r="B52" s="1164" t="s">
        <v>18</v>
      </c>
      <c r="C52" s="1165"/>
      <c r="D52" s="54"/>
      <c r="E52" s="1166" t="s">
        <v>19</v>
      </c>
      <c r="F52" s="1166"/>
      <c r="G52" s="1166"/>
      <c r="H52" s="1166"/>
      <c r="I52" s="1166"/>
      <c r="J52" s="1167"/>
      <c r="K52" s="51">
        <v>95137</v>
      </c>
      <c r="L52" s="52">
        <v>97941</v>
      </c>
      <c r="M52" s="52">
        <v>104073</v>
      </c>
      <c r="N52" s="52">
        <v>102677</v>
      </c>
      <c r="O52" s="53">
        <v>102082</v>
      </c>
      <c r="P52" s="36"/>
      <c r="Q52" s="36"/>
      <c r="R52" s="36"/>
      <c r="S52" s="36"/>
      <c r="T52" s="36"/>
      <c r="U52" s="36"/>
    </row>
    <row r="53" spans="1:21" ht="30.75" customHeight="1" thickBot="1" x14ac:dyDescent="0.25">
      <c r="A53" s="36"/>
      <c r="B53" s="1168" t="s">
        <v>20</v>
      </c>
      <c r="C53" s="1169"/>
      <c r="D53" s="55"/>
      <c r="E53" s="1170" t="s">
        <v>21</v>
      </c>
      <c r="F53" s="1170"/>
      <c r="G53" s="1170"/>
      <c r="H53" s="1170"/>
      <c r="I53" s="1170"/>
      <c r="J53" s="1171"/>
      <c r="K53" s="56">
        <v>66504</v>
      </c>
      <c r="L53" s="57">
        <v>58196</v>
      </c>
      <c r="M53" s="57">
        <v>53604</v>
      </c>
      <c r="N53" s="57">
        <v>54489</v>
      </c>
      <c r="O53" s="58">
        <v>52683</v>
      </c>
      <c r="P53" s="36"/>
      <c r="Q53" s="36"/>
      <c r="R53" s="36"/>
      <c r="S53" s="36"/>
      <c r="T53" s="36"/>
      <c r="U53" s="36"/>
    </row>
    <row r="54" spans="1:21" ht="24" customHeight="1" thickBot="1" x14ac:dyDescent="0.3">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x14ac:dyDescent="0.3">
      <c r="A55" s="36"/>
      <c r="B55" s="60"/>
      <c r="C55" s="61"/>
      <c r="D55" s="61"/>
      <c r="E55" s="62"/>
      <c r="F55" s="62"/>
      <c r="G55" s="62"/>
      <c r="H55" s="62"/>
      <c r="I55" s="62"/>
      <c r="J55" s="63" t="s">
        <v>2</v>
      </c>
      <c r="K55" s="64" t="s">
        <v>552</v>
      </c>
      <c r="L55" s="65" t="s">
        <v>553</v>
      </c>
      <c r="M55" s="65" t="s">
        <v>554</v>
      </c>
      <c r="N55" s="65" t="s">
        <v>555</v>
      </c>
      <c r="O55" s="66" t="s">
        <v>556</v>
      </c>
      <c r="P55" s="36"/>
      <c r="Q55" s="36"/>
      <c r="R55" s="36"/>
      <c r="S55" s="36"/>
      <c r="T55" s="36"/>
      <c r="U55" s="36"/>
    </row>
    <row r="56" spans="1:21" ht="30.75" customHeight="1" x14ac:dyDescent="0.2">
      <c r="A56" s="36"/>
      <c r="B56" s="1172" t="s">
        <v>23</v>
      </c>
      <c r="C56" s="1173"/>
      <c r="D56" s="1176" t="s">
        <v>24</v>
      </c>
      <c r="E56" s="1177"/>
      <c r="F56" s="1177"/>
      <c r="G56" s="1177"/>
      <c r="H56" s="1177"/>
      <c r="I56" s="1177"/>
      <c r="J56" s="1178"/>
      <c r="K56" s="67">
        <v>45866</v>
      </c>
      <c r="L56" s="68">
        <v>54181</v>
      </c>
      <c r="M56" s="68">
        <v>52480</v>
      </c>
      <c r="N56" s="68">
        <v>42772</v>
      </c>
      <c r="O56" s="69">
        <v>46648</v>
      </c>
      <c r="P56" s="36"/>
      <c r="Q56" s="36"/>
      <c r="R56" s="36"/>
      <c r="S56" s="36"/>
      <c r="T56" s="36"/>
      <c r="U56" s="36"/>
    </row>
    <row r="57" spans="1:21" ht="30.75" customHeight="1" thickBot="1" x14ac:dyDescent="0.25">
      <c r="A57" s="36"/>
      <c r="B57" s="1174"/>
      <c r="C57" s="1175"/>
      <c r="D57" s="1179" t="s">
        <v>25</v>
      </c>
      <c r="E57" s="1180"/>
      <c r="F57" s="1180"/>
      <c r="G57" s="1180"/>
      <c r="H57" s="1180"/>
      <c r="I57" s="1180"/>
      <c r="J57" s="1181"/>
      <c r="K57" s="70">
        <v>83729</v>
      </c>
      <c r="L57" s="71">
        <v>88059</v>
      </c>
      <c r="M57" s="71">
        <v>81196</v>
      </c>
      <c r="N57" s="71">
        <v>75821</v>
      </c>
      <c r="O57" s="72">
        <v>73632</v>
      </c>
      <c r="P57" s="36"/>
      <c r="Q57" s="36"/>
      <c r="R57" s="36"/>
      <c r="S57" s="36"/>
      <c r="T57" s="36"/>
      <c r="U57" s="36"/>
    </row>
    <row r="58" spans="1:21" ht="17.25" customHeight="1" x14ac:dyDescent="0.2">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x14ac:dyDescent="0.2">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x14ac:dyDescent="0.25">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DvKa1dYJyueiMePT7KHHGGar6lkqmqel9O0d9bfsr2pDXZ/dpkmL53L7Cct8g8Szx5cp431bzornrtjlTnkWgw==" saltValue="0hVw8CitXbkcQUfxbHxB3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headerFooter alignWithMargins="0">
    <oddFooter>&amp;C&amp;P/&amp;N</oddFooter>
  </headerFooter>
  <rowBreaks count="1" manualBreakCount="1">
    <brk id="60"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8" t="s">
        <v>8</v>
      </c>
    </row>
    <row r="40" spans="2:13" ht="27.75" customHeight="1" thickBot="1" x14ac:dyDescent="0.3">
      <c r="B40" s="79" t="s">
        <v>9</v>
      </c>
      <c r="C40" s="80"/>
      <c r="D40" s="80"/>
      <c r="E40" s="81"/>
      <c r="F40" s="81"/>
      <c r="G40" s="81"/>
      <c r="H40" s="82" t="s">
        <v>2</v>
      </c>
      <c r="I40" s="383" t="s">
        <v>537</v>
      </c>
      <c r="J40" s="384" t="s">
        <v>538</v>
      </c>
      <c r="K40" s="384" t="s">
        <v>539</v>
      </c>
      <c r="L40" s="384" t="s">
        <v>540</v>
      </c>
      <c r="M40" s="385" t="s">
        <v>541</v>
      </c>
    </row>
    <row r="41" spans="2:13" ht="27.75" customHeight="1" x14ac:dyDescent="0.2">
      <c r="B41" s="1202" t="s">
        <v>28</v>
      </c>
      <c r="C41" s="1203"/>
      <c r="D41" s="83"/>
      <c r="E41" s="1204" t="s">
        <v>29</v>
      </c>
      <c r="F41" s="1204"/>
      <c r="G41" s="1204"/>
      <c r="H41" s="1205"/>
      <c r="I41" s="386">
        <v>2221064</v>
      </c>
      <c r="J41" s="387">
        <v>2250008</v>
      </c>
      <c r="K41" s="387">
        <v>2235564</v>
      </c>
      <c r="L41" s="387">
        <v>2229066</v>
      </c>
      <c r="M41" s="388">
        <v>2222030</v>
      </c>
    </row>
    <row r="42" spans="2:13" ht="27.75" customHeight="1" x14ac:dyDescent="0.2">
      <c r="B42" s="1192"/>
      <c r="C42" s="1193"/>
      <c r="D42" s="84"/>
      <c r="E42" s="1196" t="s">
        <v>30</v>
      </c>
      <c r="F42" s="1196"/>
      <c r="G42" s="1196"/>
      <c r="H42" s="1197"/>
      <c r="I42" s="389">
        <v>45498</v>
      </c>
      <c r="J42" s="390">
        <v>39997</v>
      </c>
      <c r="K42" s="390">
        <v>35569</v>
      </c>
      <c r="L42" s="390">
        <v>31630</v>
      </c>
      <c r="M42" s="391">
        <v>28767</v>
      </c>
    </row>
    <row r="43" spans="2:13" ht="27.75" customHeight="1" x14ac:dyDescent="0.2">
      <c r="B43" s="1192"/>
      <c r="C43" s="1193"/>
      <c r="D43" s="84"/>
      <c r="E43" s="1196" t="s">
        <v>31</v>
      </c>
      <c r="F43" s="1196"/>
      <c r="G43" s="1196"/>
      <c r="H43" s="1197"/>
      <c r="I43" s="389">
        <v>128914</v>
      </c>
      <c r="J43" s="390">
        <v>123354</v>
      </c>
      <c r="K43" s="390">
        <v>123329</v>
      </c>
      <c r="L43" s="390">
        <v>114955</v>
      </c>
      <c r="M43" s="391">
        <v>103975</v>
      </c>
    </row>
    <row r="44" spans="2:13" ht="27.75" customHeight="1" x14ac:dyDescent="0.2">
      <c r="B44" s="1192"/>
      <c r="C44" s="1193"/>
      <c r="D44" s="84"/>
      <c r="E44" s="1196" t="s">
        <v>32</v>
      </c>
      <c r="F44" s="1196"/>
      <c r="G44" s="1196"/>
      <c r="H44" s="1197"/>
      <c r="I44" s="389" t="s">
        <v>496</v>
      </c>
      <c r="J44" s="390" t="s">
        <v>496</v>
      </c>
      <c r="K44" s="390" t="s">
        <v>496</v>
      </c>
      <c r="L44" s="390" t="s">
        <v>496</v>
      </c>
      <c r="M44" s="391" t="s">
        <v>496</v>
      </c>
    </row>
    <row r="45" spans="2:13" ht="27.75" customHeight="1" x14ac:dyDescent="0.2">
      <c r="B45" s="1192"/>
      <c r="C45" s="1193"/>
      <c r="D45" s="84"/>
      <c r="E45" s="1196" t="s">
        <v>33</v>
      </c>
      <c r="F45" s="1196"/>
      <c r="G45" s="1196"/>
      <c r="H45" s="1197"/>
      <c r="I45" s="389">
        <v>300673</v>
      </c>
      <c r="J45" s="390">
        <v>298050</v>
      </c>
      <c r="K45" s="390">
        <v>288852</v>
      </c>
      <c r="L45" s="390">
        <v>265494</v>
      </c>
      <c r="M45" s="391">
        <v>261165</v>
      </c>
    </row>
    <row r="46" spans="2:13" ht="27.75" customHeight="1" x14ac:dyDescent="0.2">
      <c r="B46" s="1192"/>
      <c r="C46" s="1193"/>
      <c r="D46" s="85"/>
      <c r="E46" s="1206" t="s">
        <v>34</v>
      </c>
      <c r="F46" s="1206"/>
      <c r="G46" s="1206"/>
      <c r="H46" s="1207"/>
      <c r="I46" s="389">
        <v>1232</v>
      </c>
      <c r="J46" s="390">
        <v>821</v>
      </c>
      <c r="K46" s="390">
        <v>915</v>
      </c>
      <c r="L46" s="390">
        <v>643</v>
      </c>
      <c r="M46" s="391">
        <v>527</v>
      </c>
    </row>
    <row r="47" spans="2:13" ht="27.75" customHeight="1" x14ac:dyDescent="0.2">
      <c r="B47" s="1192"/>
      <c r="C47" s="1193"/>
      <c r="D47" s="86"/>
      <c r="E47" s="1208" t="s">
        <v>35</v>
      </c>
      <c r="F47" s="1209"/>
      <c r="G47" s="1209"/>
      <c r="H47" s="1210"/>
      <c r="I47" s="389" t="s">
        <v>496</v>
      </c>
      <c r="J47" s="390" t="s">
        <v>496</v>
      </c>
      <c r="K47" s="390" t="s">
        <v>496</v>
      </c>
      <c r="L47" s="390" t="s">
        <v>496</v>
      </c>
      <c r="M47" s="391" t="s">
        <v>496</v>
      </c>
    </row>
    <row r="48" spans="2:13" ht="27.75" customHeight="1" x14ac:dyDescent="0.2">
      <c r="B48" s="1192"/>
      <c r="C48" s="1193"/>
      <c r="D48" s="84"/>
      <c r="E48" s="1196" t="s">
        <v>36</v>
      </c>
      <c r="F48" s="1196"/>
      <c r="G48" s="1196"/>
      <c r="H48" s="1197"/>
      <c r="I48" s="389" t="s">
        <v>496</v>
      </c>
      <c r="J48" s="390" t="s">
        <v>496</v>
      </c>
      <c r="K48" s="390" t="s">
        <v>496</v>
      </c>
      <c r="L48" s="390" t="s">
        <v>496</v>
      </c>
      <c r="M48" s="391" t="s">
        <v>496</v>
      </c>
    </row>
    <row r="49" spans="2:13" ht="27.75" customHeight="1" x14ac:dyDescent="0.2">
      <c r="B49" s="1194"/>
      <c r="C49" s="1195"/>
      <c r="D49" s="84"/>
      <c r="E49" s="1196" t="s">
        <v>37</v>
      </c>
      <c r="F49" s="1196"/>
      <c r="G49" s="1196"/>
      <c r="H49" s="1197"/>
      <c r="I49" s="389" t="s">
        <v>496</v>
      </c>
      <c r="J49" s="390" t="s">
        <v>496</v>
      </c>
      <c r="K49" s="390" t="s">
        <v>496</v>
      </c>
      <c r="L49" s="390" t="s">
        <v>496</v>
      </c>
      <c r="M49" s="391" t="s">
        <v>496</v>
      </c>
    </row>
    <row r="50" spans="2:13" ht="27.75" customHeight="1" x14ac:dyDescent="0.2">
      <c r="B50" s="1190" t="s">
        <v>38</v>
      </c>
      <c r="C50" s="1191"/>
      <c r="D50" s="87"/>
      <c r="E50" s="1196" t="s">
        <v>39</v>
      </c>
      <c r="F50" s="1196"/>
      <c r="G50" s="1196"/>
      <c r="H50" s="1197"/>
      <c r="I50" s="389">
        <v>105687</v>
      </c>
      <c r="J50" s="390">
        <v>132377</v>
      </c>
      <c r="K50" s="390">
        <v>140508</v>
      </c>
      <c r="L50" s="390">
        <v>145152</v>
      </c>
      <c r="M50" s="391">
        <v>166170</v>
      </c>
    </row>
    <row r="51" spans="2:13" ht="27.75" customHeight="1" x14ac:dyDescent="0.2">
      <c r="B51" s="1192"/>
      <c r="C51" s="1193"/>
      <c r="D51" s="84"/>
      <c r="E51" s="1196" t="s">
        <v>40</v>
      </c>
      <c r="F51" s="1196"/>
      <c r="G51" s="1196"/>
      <c r="H51" s="1197"/>
      <c r="I51" s="389">
        <v>116743</v>
      </c>
      <c r="J51" s="390">
        <v>131095</v>
      </c>
      <c r="K51" s="390">
        <v>122732</v>
      </c>
      <c r="L51" s="390">
        <v>113974</v>
      </c>
      <c r="M51" s="391">
        <v>106052</v>
      </c>
    </row>
    <row r="52" spans="2:13" ht="27.75" customHeight="1" x14ac:dyDescent="0.2">
      <c r="B52" s="1194"/>
      <c r="C52" s="1195"/>
      <c r="D52" s="84"/>
      <c r="E52" s="1196" t="s">
        <v>41</v>
      </c>
      <c r="F52" s="1196"/>
      <c r="G52" s="1196"/>
      <c r="H52" s="1197"/>
      <c r="I52" s="389">
        <v>1210967</v>
      </c>
      <c r="J52" s="390">
        <v>1226809</v>
      </c>
      <c r="K52" s="390">
        <v>1228023</v>
      </c>
      <c r="L52" s="390">
        <v>1225111</v>
      </c>
      <c r="M52" s="391">
        <v>1221026</v>
      </c>
    </row>
    <row r="53" spans="2:13" ht="27.75" customHeight="1" thickBot="1" x14ac:dyDescent="0.25">
      <c r="B53" s="1198" t="s">
        <v>42</v>
      </c>
      <c r="C53" s="1199"/>
      <c r="D53" s="88"/>
      <c r="E53" s="1200" t="s">
        <v>43</v>
      </c>
      <c r="F53" s="1200"/>
      <c r="G53" s="1200"/>
      <c r="H53" s="1201"/>
      <c r="I53" s="392">
        <v>1263983</v>
      </c>
      <c r="J53" s="393">
        <v>1221950</v>
      </c>
      <c r="K53" s="393">
        <v>1192965</v>
      </c>
      <c r="L53" s="393">
        <v>1157550</v>
      </c>
      <c r="M53" s="394">
        <v>1123216</v>
      </c>
    </row>
    <row r="54" spans="2:13" ht="27.75" customHeight="1" x14ac:dyDescent="0.2">
      <c r="B54" s="89"/>
      <c r="C54" s="89"/>
      <c r="D54" s="89"/>
      <c r="E54" s="90"/>
      <c r="F54" s="90"/>
      <c r="G54" s="90"/>
      <c r="H54" s="90"/>
      <c r="I54" s="91"/>
      <c r="J54" s="91"/>
      <c r="K54" s="91"/>
      <c r="L54" s="91"/>
      <c r="M54" s="91"/>
    </row>
    <row r="55" spans="2:13" ht="12.75" customHeight="1" x14ac:dyDescent="0.2"/>
    <row r="56" spans="2:13" ht="12.75" hidden="1" customHeight="1" x14ac:dyDescent="0.2"/>
    <row r="57" spans="2:13" ht="12.75" hidden="1" customHeight="1" x14ac:dyDescent="0.2"/>
    <row r="58" spans="2:13" ht="12.75" hidden="1" customHeight="1" x14ac:dyDescent="0.2"/>
    <row r="59" spans="2:13" ht="13" hidden="1" x14ac:dyDescent="0.2"/>
    <row r="60" spans="2:13" ht="13" hidden="1" x14ac:dyDescent="0.2"/>
    <row r="61" spans="2:13" ht="13" hidden="1" x14ac:dyDescent="0.2"/>
    <row r="62" spans="2:13" ht="13" hidden="1" x14ac:dyDescent="0.2"/>
    <row r="63" spans="2:13" ht="13" hidden="1" x14ac:dyDescent="0.2"/>
    <row r="64" spans="2:13" ht="13" hidden="1" x14ac:dyDescent="0.2"/>
    <row r="65" ht="13"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xHpe6i1gUGvFhlLfGRQgu/0ln5RrzdhX8uusOgJzCJ9f6ClHu7/9p5Y2fn/3sncuZg7EfWSak56qML459JY2bg==" saltValue="uw4AWUHhokJVU5cfUG0fM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2" t="s">
        <v>44</v>
      </c>
    </row>
    <row r="54" spans="2:8" ht="29.25" customHeight="1" thickBot="1" x14ac:dyDescent="0.35">
      <c r="B54" s="93" t="s">
        <v>1</v>
      </c>
      <c r="C54" s="94"/>
      <c r="D54" s="94"/>
      <c r="E54" s="95" t="s">
        <v>2</v>
      </c>
      <c r="F54" s="96" t="s">
        <v>539</v>
      </c>
      <c r="G54" s="96" t="s">
        <v>540</v>
      </c>
      <c r="H54" s="97" t="s">
        <v>541</v>
      </c>
    </row>
    <row r="55" spans="2:8" ht="52.5" customHeight="1" x14ac:dyDescent="0.2">
      <c r="B55" s="98"/>
      <c r="C55" s="1219" t="s">
        <v>45</v>
      </c>
      <c r="D55" s="1219"/>
      <c r="E55" s="1220"/>
      <c r="F55" s="99">
        <v>18303</v>
      </c>
      <c r="G55" s="99">
        <v>18305</v>
      </c>
      <c r="H55" s="100">
        <v>21173</v>
      </c>
    </row>
    <row r="56" spans="2:8" ht="52.5" customHeight="1" x14ac:dyDescent="0.2">
      <c r="B56" s="101"/>
      <c r="C56" s="1221" t="s">
        <v>46</v>
      </c>
      <c r="D56" s="1221"/>
      <c r="E56" s="1222"/>
      <c r="F56" s="102">
        <v>47195</v>
      </c>
      <c r="G56" s="102">
        <v>47203</v>
      </c>
      <c r="H56" s="103">
        <v>47223</v>
      </c>
    </row>
    <row r="57" spans="2:8" ht="53.25" customHeight="1" x14ac:dyDescent="0.2">
      <c r="B57" s="101"/>
      <c r="C57" s="1223" t="s">
        <v>47</v>
      </c>
      <c r="D57" s="1223"/>
      <c r="E57" s="1224"/>
      <c r="F57" s="104">
        <v>49019</v>
      </c>
      <c r="G57" s="104">
        <v>45528</v>
      </c>
      <c r="H57" s="105">
        <v>54724</v>
      </c>
    </row>
    <row r="58" spans="2:8" ht="45.75" customHeight="1" x14ac:dyDescent="0.2">
      <c r="B58" s="106"/>
      <c r="C58" s="1211" t="s">
        <v>593</v>
      </c>
      <c r="D58" s="1212"/>
      <c r="E58" s="1213"/>
      <c r="F58" s="107">
        <v>0</v>
      </c>
      <c r="G58" s="107">
        <v>0</v>
      </c>
      <c r="H58" s="108">
        <v>8885</v>
      </c>
    </row>
    <row r="59" spans="2:8" ht="45.75" customHeight="1" x14ac:dyDescent="0.2">
      <c r="B59" s="106"/>
      <c r="C59" s="1211" t="s">
        <v>594</v>
      </c>
      <c r="D59" s="1212"/>
      <c r="E59" s="1213"/>
      <c r="F59" s="107">
        <v>5917</v>
      </c>
      <c r="G59" s="107">
        <v>5801</v>
      </c>
      <c r="H59" s="108">
        <v>7888</v>
      </c>
    </row>
    <row r="60" spans="2:8" ht="45.75" customHeight="1" x14ac:dyDescent="0.2">
      <c r="B60" s="106"/>
      <c r="C60" s="1211" t="s">
        <v>595</v>
      </c>
      <c r="D60" s="1212"/>
      <c r="E60" s="1213"/>
      <c r="F60" s="107">
        <v>6508</v>
      </c>
      <c r="G60" s="107">
        <v>8108</v>
      </c>
      <c r="H60" s="108">
        <v>7563</v>
      </c>
    </row>
    <row r="61" spans="2:8" ht="45.75" customHeight="1" x14ac:dyDescent="0.2">
      <c r="B61" s="106"/>
      <c r="C61" s="1211" t="s">
        <v>596</v>
      </c>
      <c r="D61" s="1212"/>
      <c r="E61" s="1213"/>
      <c r="F61" s="107">
        <v>7001</v>
      </c>
      <c r="G61" s="107">
        <v>7001</v>
      </c>
      <c r="H61" s="108">
        <v>7002</v>
      </c>
    </row>
    <row r="62" spans="2:8" ht="45.75" customHeight="1" thickBot="1" x14ac:dyDescent="0.25">
      <c r="B62" s="109"/>
      <c r="C62" s="1214" t="s">
        <v>597</v>
      </c>
      <c r="D62" s="1215"/>
      <c r="E62" s="1216"/>
      <c r="F62" s="110">
        <v>3291</v>
      </c>
      <c r="G62" s="110">
        <v>3535</v>
      </c>
      <c r="H62" s="111">
        <v>3795</v>
      </c>
    </row>
    <row r="63" spans="2:8" ht="52.5" customHeight="1" thickBot="1" x14ac:dyDescent="0.25">
      <c r="B63" s="112"/>
      <c r="C63" s="1217" t="s">
        <v>48</v>
      </c>
      <c r="D63" s="1217"/>
      <c r="E63" s="1218"/>
      <c r="F63" s="113">
        <v>114517</v>
      </c>
      <c r="G63" s="113">
        <v>111037</v>
      </c>
      <c r="H63" s="114">
        <v>123120</v>
      </c>
    </row>
    <row r="64" spans="2:8" ht="15" customHeight="1" x14ac:dyDescent="0.2"/>
    <row r="65" ht="0" hidden="1" customHeight="1" x14ac:dyDescent="0.2"/>
    <row r="66" ht="0" hidden="1" customHeight="1" x14ac:dyDescent="0.2"/>
  </sheetData>
  <sheetProtection algorithmName="SHA-512" hashValue="7yx+zWRcoLEB1qduCvs80+AU5+46SDqcjV412FyU/cupMi4nrCA7Pk95eTSuQVhOAE/w70sBSzjr1GPeIArAwg==" saltValue="lNDa3egWoVlIV/kRQYKu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2"/>
  <cols>
    <col min="1" max="1" width="6.36328125" style="1227" customWidth="1"/>
    <col min="2" max="107" width="2.453125" style="1227" customWidth="1"/>
    <col min="108" max="108" width="6.08984375" style="1235" customWidth="1"/>
    <col min="109" max="109" width="5.90625" style="1234"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25"/>
      <c r="B1" s="1226"/>
      <c r="DD1" s="1227"/>
      <c r="DE1" s="1227"/>
    </row>
    <row r="2" spans="1:143" ht="25.5" customHeight="1" x14ac:dyDescent="0.2">
      <c r="A2" s="1228"/>
      <c r="C2" s="1228"/>
      <c r="O2" s="1228"/>
      <c r="P2" s="1228"/>
      <c r="Q2" s="1228"/>
      <c r="R2" s="1228"/>
      <c r="S2" s="1228"/>
      <c r="T2" s="1228"/>
      <c r="U2" s="1228"/>
      <c r="V2" s="1228"/>
      <c r="W2" s="1228"/>
      <c r="X2" s="1228"/>
      <c r="Y2" s="1228"/>
      <c r="Z2" s="1228"/>
      <c r="AA2" s="1228"/>
      <c r="AB2" s="1228"/>
      <c r="AC2" s="1228"/>
      <c r="AD2" s="1228"/>
      <c r="AE2" s="1228"/>
      <c r="AF2" s="1228"/>
      <c r="AG2" s="1228"/>
      <c r="AH2" s="1228"/>
      <c r="AI2" s="1228"/>
      <c r="AU2" s="1228"/>
      <c r="BG2" s="1228"/>
      <c r="BS2" s="1228"/>
      <c r="CE2" s="1228"/>
      <c r="CQ2" s="1228"/>
      <c r="DD2" s="1227"/>
      <c r="DE2" s="1227"/>
    </row>
    <row r="3" spans="1:143" ht="25.5" customHeight="1" x14ac:dyDescent="0.2">
      <c r="A3" s="1228"/>
      <c r="C3" s="1228"/>
      <c r="O3" s="1228"/>
      <c r="P3" s="1228"/>
      <c r="Q3" s="1228"/>
      <c r="R3" s="1228"/>
      <c r="S3" s="1228"/>
      <c r="T3" s="1228"/>
      <c r="U3" s="1228"/>
      <c r="V3" s="1228"/>
      <c r="W3" s="1228"/>
      <c r="X3" s="1228"/>
      <c r="Y3" s="1228"/>
      <c r="Z3" s="1228"/>
      <c r="AA3" s="1228"/>
      <c r="AB3" s="1228"/>
      <c r="AC3" s="1228"/>
      <c r="AD3" s="1228"/>
      <c r="AE3" s="1228"/>
      <c r="AF3" s="1228"/>
      <c r="AG3" s="1228"/>
      <c r="AH3" s="1228"/>
      <c r="AI3" s="1228"/>
      <c r="AU3" s="1228"/>
      <c r="BG3" s="1228"/>
      <c r="BS3" s="1228"/>
      <c r="CE3" s="1228"/>
      <c r="CQ3" s="1228"/>
      <c r="DD3" s="1227"/>
      <c r="DE3" s="1227"/>
    </row>
    <row r="4" spans="1:143" s="278" customFormat="1" ht="13" x14ac:dyDescent="0.2">
      <c r="A4" s="1228"/>
      <c r="B4" s="1228"/>
      <c r="C4" s="1228"/>
      <c r="D4" s="1228"/>
      <c r="E4" s="1228"/>
      <c r="F4" s="1228"/>
      <c r="G4" s="1228"/>
      <c r="H4" s="1228"/>
      <c r="I4" s="1228"/>
      <c r="J4" s="1228"/>
      <c r="K4" s="1228"/>
      <c r="L4" s="1228"/>
      <c r="M4" s="1228"/>
      <c r="N4" s="1228"/>
      <c r="O4" s="1228"/>
      <c r="P4" s="1228"/>
      <c r="Q4" s="1228"/>
      <c r="R4" s="1228"/>
      <c r="S4" s="1228"/>
      <c r="T4" s="1228"/>
      <c r="U4" s="1228"/>
      <c r="V4" s="1228"/>
      <c r="W4" s="1228"/>
      <c r="X4" s="1228"/>
      <c r="Y4" s="1228"/>
      <c r="Z4" s="1228"/>
      <c r="AA4" s="1228"/>
      <c r="AB4" s="1228"/>
      <c r="AC4" s="1228"/>
      <c r="AD4" s="1228"/>
      <c r="AE4" s="1228"/>
      <c r="AF4" s="1228"/>
      <c r="AG4" s="1228"/>
      <c r="AH4" s="1228"/>
      <c r="AI4" s="1228"/>
      <c r="AJ4" s="1228"/>
      <c r="AK4" s="1228"/>
      <c r="AL4" s="1228"/>
      <c r="AM4" s="1228"/>
      <c r="AN4" s="1228"/>
      <c r="AO4" s="1228"/>
      <c r="AP4" s="1228"/>
      <c r="AQ4" s="1228"/>
      <c r="AR4" s="1228"/>
      <c r="AS4" s="1228"/>
      <c r="AT4" s="1228"/>
      <c r="AU4" s="1228"/>
      <c r="AV4" s="1228"/>
      <c r="AW4" s="1228"/>
      <c r="AX4" s="1228"/>
      <c r="AY4" s="1228"/>
      <c r="AZ4" s="1228"/>
      <c r="BA4" s="1228"/>
      <c r="BB4" s="1228"/>
      <c r="BC4" s="1228"/>
      <c r="BD4" s="1228"/>
      <c r="BE4" s="1228"/>
      <c r="BF4" s="1228"/>
      <c r="BG4" s="1228"/>
      <c r="BH4" s="1228"/>
      <c r="BI4" s="1228"/>
      <c r="BJ4" s="1228"/>
      <c r="BK4" s="1228"/>
      <c r="BL4" s="1228"/>
      <c r="BM4" s="1228"/>
      <c r="BN4" s="1228"/>
      <c r="BO4" s="1228"/>
      <c r="BP4" s="1228"/>
      <c r="BQ4" s="1228"/>
      <c r="BR4" s="1228"/>
      <c r="BS4" s="1228"/>
      <c r="BT4" s="1228"/>
      <c r="BU4" s="1228"/>
      <c r="BV4" s="1228"/>
      <c r="BW4" s="1228"/>
      <c r="BX4" s="1228"/>
      <c r="BY4" s="1228"/>
      <c r="BZ4" s="1228"/>
      <c r="CA4" s="1228"/>
      <c r="CB4" s="1228"/>
      <c r="CC4" s="1228"/>
      <c r="CD4" s="1228"/>
      <c r="CE4" s="1228"/>
      <c r="CF4" s="1228"/>
      <c r="CG4" s="1228"/>
      <c r="CH4" s="1228"/>
      <c r="CI4" s="1228"/>
      <c r="CJ4" s="1228"/>
      <c r="CK4" s="1228"/>
      <c r="CL4" s="1228"/>
      <c r="CM4" s="1228"/>
      <c r="CN4" s="1228"/>
      <c r="CO4" s="1228"/>
      <c r="CP4" s="1228"/>
      <c r="CQ4" s="1228"/>
      <c r="CR4" s="1228"/>
      <c r="CS4" s="1228"/>
      <c r="CT4" s="1228"/>
      <c r="CU4" s="1228"/>
      <c r="CV4" s="1228"/>
      <c r="CW4" s="1228"/>
      <c r="CX4" s="1228"/>
      <c r="CY4" s="1228"/>
      <c r="CZ4" s="1228"/>
      <c r="DA4" s="1228"/>
      <c r="DB4" s="1228"/>
      <c r="DC4" s="1228"/>
      <c r="DD4" s="1228"/>
      <c r="DE4" s="1228"/>
      <c r="DF4" s="279"/>
      <c r="DG4" s="279"/>
      <c r="DH4" s="279"/>
      <c r="DI4" s="279"/>
      <c r="DJ4" s="279"/>
      <c r="DK4" s="279"/>
      <c r="DL4" s="279"/>
      <c r="DM4" s="279"/>
      <c r="DN4" s="279"/>
      <c r="DO4" s="279"/>
      <c r="DP4" s="279"/>
      <c r="DQ4" s="279"/>
      <c r="DR4" s="279"/>
      <c r="DS4" s="279"/>
      <c r="DT4" s="279"/>
      <c r="DU4" s="279"/>
      <c r="DV4" s="279"/>
      <c r="DW4" s="279"/>
    </row>
    <row r="5" spans="1:143" s="278" customFormat="1" ht="13" x14ac:dyDescent="0.2">
      <c r="A5" s="1228"/>
      <c r="B5" s="1228"/>
      <c r="C5" s="1228"/>
      <c r="D5" s="1228"/>
      <c r="E5" s="1228"/>
      <c r="F5" s="1228"/>
      <c r="G5" s="1228"/>
      <c r="H5" s="1228"/>
      <c r="I5" s="1228"/>
      <c r="J5" s="1228"/>
      <c r="K5" s="1228"/>
      <c r="L5" s="1228"/>
      <c r="M5" s="1228"/>
      <c r="N5" s="1228"/>
      <c r="O5" s="1228"/>
      <c r="P5" s="1228"/>
      <c r="Q5" s="1228"/>
      <c r="R5" s="1228"/>
      <c r="S5" s="1228"/>
      <c r="T5" s="1228"/>
      <c r="U5" s="1228"/>
      <c r="V5" s="1228"/>
      <c r="W5" s="1228"/>
      <c r="X5" s="1228"/>
      <c r="Y5" s="1228"/>
      <c r="Z5" s="1228"/>
      <c r="AA5" s="1228"/>
      <c r="AB5" s="1228"/>
      <c r="AC5" s="1228"/>
      <c r="AD5" s="1228"/>
      <c r="AE5" s="1228"/>
      <c r="AF5" s="1228"/>
      <c r="AG5" s="1228"/>
      <c r="AH5" s="1228"/>
      <c r="AI5" s="1228"/>
      <c r="AJ5" s="1228"/>
      <c r="AK5" s="1228"/>
      <c r="AL5" s="1228"/>
      <c r="AM5" s="1228"/>
      <c r="AN5" s="1228"/>
      <c r="AO5" s="1228"/>
      <c r="AP5" s="1228"/>
      <c r="AQ5" s="1228"/>
      <c r="AR5" s="1228"/>
      <c r="AS5" s="1228"/>
      <c r="AT5" s="1228"/>
      <c r="AU5" s="1228"/>
      <c r="AV5" s="1228"/>
      <c r="AW5" s="1228"/>
      <c r="AX5" s="1228"/>
      <c r="AY5" s="1228"/>
      <c r="AZ5" s="1228"/>
      <c r="BA5" s="1228"/>
      <c r="BB5" s="1228"/>
      <c r="BC5" s="1228"/>
      <c r="BD5" s="1228"/>
      <c r="BE5" s="1228"/>
      <c r="BF5" s="1228"/>
      <c r="BG5" s="1228"/>
      <c r="BH5" s="1228"/>
      <c r="BI5" s="1228"/>
      <c r="BJ5" s="1228"/>
      <c r="BK5" s="1228"/>
      <c r="BL5" s="1228"/>
      <c r="BM5" s="1228"/>
      <c r="BN5" s="1228"/>
      <c r="BO5" s="1228"/>
      <c r="BP5" s="1228"/>
      <c r="BQ5" s="1228"/>
      <c r="BR5" s="1228"/>
      <c r="BS5" s="1228"/>
      <c r="BT5" s="1228"/>
      <c r="BU5" s="1228"/>
      <c r="BV5" s="1228"/>
      <c r="BW5" s="1228"/>
      <c r="BX5" s="1228"/>
      <c r="BY5" s="1228"/>
      <c r="BZ5" s="1228"/>
      <c r="CA5" s="1228"/>
      <c r="CB5" s="1228"/>
      <c r="CC5" s="1228"/>
      <c r="CD5" s="1228"/>
      <c r="CE5" s="1228"/>
      <c r="CF5" s="1228"/>
      <c r="CG5" s="1228"/>
      <c r="CH5" s="1228"/>
      <c r="CI5" s="1228"/>
      <c r="CJ5" s="1228"/>
      <c r="CK5" s="1228"/>
      <c r="CL5" s="1228"/>
      <c r="CM5" s="1228"/>
      <c r="CN5" s="1228"/>
      <c r="CO5" s="1228"/>
      <c r="CP5" s="1228"/>
      <c r="CQ5" s="1228"/>
      <c r="CR5" s="1228"/>
      <c r="CS5" s="1228"/>
      <c r="CT5" s="1228"/>
      <c r="CU5" s="1228"/>
      <c r="CV5" s="1228"/>
      <c r="CW5" s="1228"/>
      <c r="CX5" s="1228"/>
      <c r="CY5" s="1228"/>
      <c r="CZ5" s="1228"/>
      <c r="DA5" s="1228"/>
      <c r="DB5" s="1228"/>
      <c r="DC5" s="1228"/>
      <c r="DD5" s="1228"/>
      <c r="DE5" s="1228"/>
      <c r="DF5" s="279"/>
      <c r="DG5" s="279"/>
      <c r="DH5" s="279"/>
      <c r="DI5" s="279"/>
      <c r="DJ5" s="279"/>
      <c r="DK5" s="279"/>
      <c r="DL5" s="279"/>
      <c r="DM5" s="279"/>
      <c r="DN5" s="279"/>
      <c r="DO5" s="279"/>
      <c r="DP5" s="279"/>
      <c r="DQ5" s="279"/>
      <c r="DR5" s="279"/>
      <c r="DS5" s="279"/>
      <c r="DT5" s="279"/>
      <c r="DU5" s="279"/>
      <c r="DV5" s="279"/>
      <c r="DW5" s="279"/>
    </row>
    <row r="6" spans="1:143" s="278" customFormat="1" ht="13" x14ac:dyDescent="0.2">
      <c r="A6" s="1228"/>
      <c r="B6" s="1228"/>
      <c r="C6" s="1228"/>
      <c r="D6" s="1228"/>
      <c r="E6" s="1228"/>
      <c r="F6" s="1228"/>
      <c r="G6" s="1228"/>
      <c r="H6" s="1228"/>
      <c r="I6" s="1228"/>
      <c r="J6" s="1228"/>
      <c r="K6" s="1228"/>
      <c r="L6" s="1228"/>
      <c r="M6" s="1228"/>
      <c r="N6" s="1228"/>
      <c r="O6" s="1228"/>
      <c r="P6" s="1228"/>
      <c r="Q6" s="1228"/>
      <c r="R6" s="1228"/>
      <c r="S6" s="1228"/>
      <c r="T6" s="1228"/>
      <c r="U6" s="1228"/>
      <c r="V6" s="1228"/>
      <c r="W6" s="1228"/>
      <c r="X6" s="1228"/>
      <c r="Y6" s="1228"/>
      <c r="Z6" s="1228"/>
      <c r="AA6" s="1228"/>
      <c r="AB6" s="1228"/>
      <c r="AC6" s="1228"/>
      <c r="AD6" s="1228"/>
      <c r="AE6" s="1228"/>
      <c r="AF6" s="1228"/>
      <c r="AG6" s="1228"/>
      <c r="AH6" s="1228"/>
      <c r="AI6" s="1228"/>
      <c r="AJ6" s="1228"/>
      <c r="AK6" s="1228"/>
      <c r="AL6" s="1228"/>
      <c r="AM6" s="1228"/>
      <c r="AN6" s="1228"/>
      <c r="AO6" s="1228"/>
      <c r="AP6" s="1228"/>
      <c r="AQ6" s="1228"/>
      <c r="AR6" s="1228"/>
      <c r="AS6" s="1228"/>
      <c r="AT6" s="1228"/>
      <c r="AU6" s="1228"/>
      <c r="AV6" s="1228"/>
      <c r="AW6" s="1228"/>
      <c r="AX6" s="1228"/>
      <c r="AY6" s="1228"/>
      <c r="AZ6" s="1228"/>
      <c r="BA6" s="1228"/>
      <c r="BB6" s="1228"/>
      <c r="BC6" s="1228"/>
      <c r="BD6" s="1228"/>
      <c r="BE6" s="1228"/>
      <c r="BF6" s="1228"/>
      <c r="BG6" s="1228"/>
      <c r="BH6" s="1228"/>
      <c r="BI6" s="1228"/>
      <c r="BJ6" s="1228"/>
      <c r="BK6" s="1228"/>
      <c r="BL6" s="1228"/>
      <c r="BM6" s="1228"/>
      <c r="BN6" s="1228"/>
      <c r="BO6" s="1228"/>
      <c r="BP6" s="1228"/>
      <c r="BQ6" s="1228"/>
      <c r="BR6" s="1228"/>
      <c r="BS6" s="1228"/>
      <c r="BT6" s="1228"/>
      <c r="BU6" s="1228"/>
      <c r="BV6" s="1228"/>
      <c r="BW6" s="1228"/>
      <c r="BX6" s="1228"/>
      <c r="BY6" s="1228"/>
      <c r="BZ6" s="1228"/>
      <c r="CA6" s="1228"/>
      <c r="CB6" s="1228"/>
      <c r="CC6" s="1228"/>
      <c r="CD6" s="1228"/>
      <c r="CE6" s="1228"/>
      <c r="CF6" s="1228"/>
      <c r="CG6" s="1228"/>
      <c r="CH6" s="1228"/>
      <c r="CI6" s="1228"/>
      <c r="CJ6" s="1228"/>
      <c r="CK6" s="1228"/>
      <c r="CL6" s="1228"/>
      <c r="CM6" s="1228"/>
      <c r="CN6" s="1228"/>
      <c r="CO6" s="1228"/>
      <c r="CP6" s="1228"/>
      <c r="CQ6" s="1228"/>
      <c r="CR6" s="1228"/>
      <c r="CS6" s="1228"/>
      <c r="CT6" s="1228"/>
      <c r="CU6" s="1228"/>
      <c r="CV6" s="1228"/>
      <c r="CW6" s="1228"/>
      <c r="CX6" s="1228"/>
      <c r="CY6" s="1228"/>
      <c r="CZ6" s="1228"/>
      <c r="DA6" s="1228"/>
      <c r="DB6" s="1228"/>
      <c r="DC6" s="1228"/>
      <c r="DD6" s="1228"/>
      <c r="DE6" s="1228"/>
      <c r="DF6" s="279"/>
      <c r="DG6" s="279"/>
      <c r="DH6" s="279"/>
      <c r="DI6" s="279"/>
      <c r="DJ6" s="279"/>
      <c r="DK6" s="279"/>
      <c r="DL6" s="279"/>
      <c r="DM6" s="279"/>
      <c r="DN6" s="279"/>
      <c r="DO6" s="279"/>
      <c r="DP6" s="279"/>
      <c r="DQ6" s="279"/>
      <c r="DR6" s="279"/>
      <c r="DS6" s="279"/>
      <c r="DT6" s="279"/>
      <c r="DU6" s="279"/>
      <c r="DV6" s="279"/>
      <c r="DW6" s="279"/>
    </row>
    <row r="7" spans="1:143" s="278" customFormat="1" ht="13" x14ac:dyDescent="0.2">
      <c r="A7" s="1228"/>
      <c r="B7" s="1228"/>
      <c r="C7" s="1228"/>
      <c r="D7" s="1228"/>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8"/>
      <c r="AG7" s="1228"/>
      <c r="AH7" s="1228"/>
      <c r="AI7" s="1228"/>
      <c r="AJ7" s="1228"/>
      <c r="AK7" s="1228"/>
      <c r="AL7" s="1228"/>
      <c r="AM7" s="1228"/>
      <c r="AN7" s="1228"/>
      <c r="AO7" s="1228"/>
      <c r="AP7" s="1228"/>
      <c r="AQ7" s="1228"/>
      <c r="AR7" s="1228"/>
      <c r="AS7" s="1228"/>
      <c r="AT7" s="1228"/>
      <c r="AU7" s="1228"/>
      <c r="AV7" s="1228"/>
      <c r="AW7" s="1228"/>
      <c r="AX7" s="1228"/>
      <c r="AY7" s="1228"/>
      <c r="AZ7" s="1228"/>
      <c r="BA7" s="1228"/>
      <c r="BB7" s="1228"/>
      <c r="BC7" s="1228"/>
      <c r="BD7" s="1228"/>
      <c r="BE7" s="1228"/>
      <c r="BF7" s="1228"/>
      <c r="BG7" s="1228"/>
      <c r="BH7" s="1228"/>
      <c r="BI7" s="1228"/>
      <c r="BJ7" s="1228"/>
      <c r="BK7" s="1228"/>
      <c r="BL7" s="1228"/>
      <c r="BM7" s="1228"/>
      <c r="BN7" s="1228"/>
      <c r="BO7" s="1228"/>
      <c r="BP7" s="1228"/>
      <c r="BQ7" s="1228"/>
      <c r="BR7" s="1228"/>
      <c r="BS7" s="1228"/>
      <c r="BT7" s="1228"/>
      <c r="BU7" s="1228"/>
      <c r="BV7" s="1228"/>
      <c r="BW7" s="1228"/>
      <c r="BX7" s="1228"/>
      <c r="BY7" s="1228"/>
      <c r="BZ7" s="1228"/>
      <c r="CA7" s="1228"/>
      <c r="CB7" s="1228"/>
      <c r="CC7" s="1228"/>
      <c r="CD7" s="1228"/>
      <c r="CE7" s="1228"/>
      <c r="CF7" s="1228"/>
      <c r="CG7" s="1228"/>
      <c r="CH7" s="1228"/>
      <c r="CI7" s="1228"/>
      <c r="CJ7" s="1228"/>
      <c r="CK7" s="1228"/>
      <c r="CL7" s="1228"/>
      <c r="CM7" s="1228"/>
      <c r="CN7" s="1228"/>
      <c r="CO7" s="1228"/>
      <c r="CP7" s="1228"/>
      <c r="CQ7" s="1228"/>
      <c r="CR7" s="1228"/>
      <c r="CS7" s="1228"/>
      <c r="CT7" s="1228"/>
      <c r="CU7" s="1228"/>
      <c r="CV7" s="1228"/>
      <c r="CW7" s="1228"/>
      <c r="CX7" s="1228"/>
      <c r="CY7" s="1228"/>
      <c r="CZ7" s="1228"/>
      <c r="DA7" s="1228"/>
      <c r="DB7" s="1228"/>
      <c r="DC7" s="1228"/>
      <c r="DD7" s="1228"/>
      <c r="DE7" s="1228"/>
      <c r="DF7" s="279"/>
      <c r="DG7" s="279"/>
      <c r="DH7" s="279"/>
      <c r="DI7" s="279"/>
      <c r="DJ7" s="279"/>
      <c r="DK7" s="279"/>
      <c r="DL7" s="279"/>
      <c r="DM7" s="279"/>
      <c r="DN7" s="279"/>
      <c r="DO7" s="279"/>
      <c r="DP7" s="279"/>
      <c r="DQ7" s="279"/>
      <c r="DR7" s="279"/>
      <c r="DS7" s="279"/>
      <c r="DT7" s="279"/>
      <c r="DU7" s="279"/>
      <c r="DV7" s="279"/>
      <c r="DW7" s="279"/>
    </row>
    <row r="8" spans="1:143" s="278" customFormat="1" ht="13" x14ac:dyDescent="0.2">
      <c r="A8" s="1228"/>
      <c r="B8" s="1228"/>
      <c r="C8" s="1228"/>
      <c r="D8" s="1228"/>
      <c r="E8" s="1228"/>
      <c r="F8" s="1228"/>
      <c r="G8" s="1228"/>
      <c r="H8" s="1228"/>
      <c r="I8" s="1228"/>
      <c r="J8" s="1228"/>
      <c r="K8" s="1228"/>
      <c r="L8" s="1228"/>
      <c r="M8" s="1228"/>
      <c r="N8" s="1228"/>
      <c r="O8" s="1228"/>
      <c r="P8" s="1228"/>
      <c r="Q8" s="1228"/>
      <c r="R8" s="1228"/>
      <c r="S8" s="1228"/>
      <c r="T8" s="1228"/>
      <c r="U8" s="1228"/>
      <c r="V8" s="1228"/>
      <c r="W8" s="1228"/>
      <c r="X8" s="1228"/>
      <c r="Y8" s="1228"/>
      <c r="Z8" s="1228"/>
      <c r="AA8" s="1228"/>
      <c r="AB8" s="1228"/>
      <c r="AC8" s="1228"/>
      <c r="AD8" s="1228"/>
      <c r="AE8" s="1228"/>
      <c r="AF8" s="1228"/>
      <c r="AG8" s="1228"/>
      <c r="AH8" s="1228"/>
      <c r="AI8" s="1228"/>
      <c r="AJ8" s="1228"/>
      <c r="AK8" s="1228"/>
      <c r="AL8" s="1228"/>
      <c r="AM8" s="1228"/>
      <c r="AN8" s="1228"/>
      <c r="AO8" s="1228"/>
      <c r="AP8" s="1228"/>
      <c r="AQ8" s="1228"/>
      <c r="AR8" s="1228"/>
      <c r="AS8" s="1228"/>
      <c r="AT8" s="1228"/>
      <c r="AU8" s="1228"/>
      <c r="AV8" s="1228"/>
      <c r="AW8" s="1228"/>
      <c r="AX8" s="1228"/>
      <c r="AY8" s="1228"/>
      <c r="AZ8" s="1228"/>
      <c r="BA8" s="1228"/>
      <c r="BB8" s="1228"/>
      <c r="BC8" s="1228"/>
      <c r="BD8" s="1228"/>
      <c r="BE8" s="1228"/>
      <c r="BF8" s="1228"/>
      <c r="BG8" s="1228"/>
      <c r="BH8" s="1228"/>
      <c r="BI8" s="1228"/>
      <c r="BJ8" s="1228"/>
      <c r="BK8" s="1228"/>
      <c r="BL8" s="1228"/>
      <c r="BM8" s="1228"/>
      <c r="BN8" s="1228"/>
      <c r="BO8" s="1228"/>
      <c r="BP8" s="1228"/>
      <c r="BQ8" s="1228"/>
      <c r="BR8" s="1228"/>
      <c r="BS8" s="1228"/>
      <c r="BT8" s="1228"/>
      <c r="BU8" s="1228"/>
      <c r="BV8" s="1228"/>
      <c r="BW8" s="1228"/>
      <c r="BX8" s="1228"/>
      <c r="BY8" s="1228"/>
      <c r="BZ8" s="1228"/>
      <c r="CA8" s="1228"/>
      <c r="CB8" s="1228"/>
      <c r="CC8" s="1228"/>
      <c r="CD8" s="1228"/>
      <c r="CE8" s="1228"/>
      <c r="CF8" s="1228"/>
      <c r="CG8" s="1228"/>
      <c r="CH8" s="1228"/>
      <c r="CI8" s="1228"/>
      <c r="CJ8" s="1228"/>
      <c r="CK8" s="1228"/>
      <c r="CL8" s="1228"/>
      <c r="CM8" s="1228"/>
      <c r="CN8" s="1228"/>
      <c r="CO8" s="1228"/>
      <c r="CP8" s="1228"/>
      <c r="CQ8" s="1228"/>
      <c r="CR8" s="1228"/>
      <c r="CS8" s="1228"/>
      <c r="CT8" s="1228"/>
      <c r="CU8" s="1228"/>
      <c r="CV8" s="1228"/>
      <c r="CW8" s="1228"/>
      <c r="CX8" s="1228"/>
      <c r="CY8" s="1228"/>
      <c r="CZ8" s="1228"/>
      <c r="DA8" s="1228"/>
      <c r="DB8" s="1228"/>
      <c r="DC8" s="1228"/>
      <c r="DD8" s="1228"/>
      <c r="DE8" s="1228"/>
      <c r="DF8" s="279"/>
      <c r="DG8" s="279"/>
      <c r="DH8" s="279"/>
      <c r="DI8" s="279"/>
      <c r="DJ8" s="279"/>
      <c r="DK8" s="279"/>
      <c r="DL8" s="279"/>
      <c r="DM8" s="279"/>
      <c r="DN8" s="279"/>
      <c r="DO8" s="279"/>
      <c r="DP8" s="279"/>
      <c r="DQ8" s="279"/>
      <c r="DR8" s="279"/>
      <c r="DS8" s="279"/>
      <c r="DT8" s="279"/>
      <c r="DU8" s="279"/>
      <c r="DV8" s="279"/>
      <c r="DW8" s="279"/>
    </row>
    <row r="9" spans="1:143" s="278" customFormat="1" ht="13" x14ac:dyDescent="0.2">
      <c r="A9" s="1228"/>
      <c r="B9" s="1228"/>
      <c r="C9" s="1228"/>
      <c r="D9" s="1228"/>
      <c r="E9" s="1228"/>
      <c r="F9" s="1228"/>
      <c r="G9" s="1228"/>
      <c r="H9" s="1228"/>
      <c r="I9" s="1228"/>
      <c r="J9" s="1228"/>
      <c r="K9" s="1228"/>
      <c r="L9" s="1228"/>
      <c r="M9" s="1228"/>
      <c r="N9" s="1228"/>
      <c r="O9" s="1228"/>
      <c r="P9" s="1228"/>
      <c r="Q9" s="1228"/>
      <c r="R9" s="1228"/>
      <c r="S9" s="1228"/>
      <c r="T9" s="1228"/>
      <c r="U9" s="1228"/>
      <c r="V9" s="1228"/>
      <c r="W9" s="1228"/>
      <c r="X9" s="1228"/>
      <c r="Y9" s="1228"/>
      <c r="Z9" s="1228"/>
      <c r="AA9" s="1228"/>
      <c r="AB9" s="1228"/>
      <c r="AC9" s="1228"/>
      <c r="AD9" s="1228"/>
      <c r="AE9" s="1228"/>
      <c r="AF9" s="1228"/>
      <c r="AG9" s="1228"/>
      <c r="AH9" s="1228"/>
      <c r="AI9" s="1228"/>
      <c r="AJ9" s="1228"/>
      <c r="AK9" s="1228"/>
      <c r="AL9" s="1228"/>
      <c r="AM9" s="1228"/>
      <c r="AN9" s="1228"/>
      <c r="AO9" s="1228"/>
      <c r="AP9" s="1228"/>
      <c r="AQ9" s="1228"/>
      <c r="AR9" s="1228"/>
      <c r="AS9" s="1228"/>
      <c r="AT9" s="1228"/>
      <c r="AU9" s="1228"/>
      <c r="AV9" s="1228"/>
      <c r="AW9" s="1228"/>
      <c r="AX9" s="1228"/>
      <c r="AY9" s="1228"/>
      <c r="AZ9" s="1228"/>
      <c r="BA9" s="1228"/>
      <c r="BB9" s="1228"/>
      <c r="BC9" s="1228"/>
      <c r="BD9" s="1228"/>
      <c r="BE9" s="1228"/>
      <c r="BF9" s="1228"/>
      <c r="BG9" s="1228"/>
      <c r="BH9" s="1228"/>
      <c r="BI9" s="1228"/>
      <c r="BJ9" s="1228"/>
      <c r="BK9" s="1228"/>
      <c r="BL9" s="1228"/>
      <c r="BM9" s="1228"/>
      <c r="BN9" s="1228"/>
      <c r="BO9" s="1228"/>
      <c r="BP9" s="1228"/>
      <c r="BQ9" s="1228"/>
      <c r="BR9" s="1228"/>
      <c r="BS9" s="1228"/>
      <c r="BT9" s="1228"/>
      <c r="BU9" s="1228"/>
      <c r="BV9" s="1228"/>
      <c r="BW9" s="1228"/>
      <c r="BX9" s="1228"/>
      <c r="BY9" s="1228"/>
      <c r="BZ9" s="1228"/>
      <c r="CA9" s="1228"/>
      <c r="CB9" s="1228"/>
      <c r="CC9" s="1228"/>
      <c r="CD9" s="1228"/>
      <c r="CE9" s="1228"/>
      <c r="CF9" s="1228"/>
      <c r="CG9" s="1228"/>
      <c r="CH9" s="1228"/>
      <c r="CI9" s="1228"/>
      <c r="CJ9" s="1228"/>
      <c r="CK9" s="1228"/>
      <c r="CL9" s="1228"/>
      <c r="CM9" s="1228"/>
      <c r="CN9" s="1228"/>
      <c r="CO9" s="1228"/>
      <c r="CP9" s="1228"/>
      <c r="CQ9" s="1228"/>
      <c r="CR9" s="1228"/>
      <c r="CS9" s="1228"/>
      <c r="CT9" s="1228"/>
      <c r="CU9" s="1228"/>
      <c r="CV9" s="1228"/>
      <c r="CW9" s="1228"/>
      <c r="CX9" s="1228"/>
      <c r="CY9" s="1228"/>
      <c r="CZ9" s="1228"/>
      <c r="DA9" s="1228"/>
      <c r="DB9" s="1228"/>
      <c r="DC9" s="1228"/>
      <c r="DD9" s="1228"/>
      <c r="DE9" s="1228"/>
      <c r="DF9" s="279"/>
      <c r="DG9" s="279"/>
      <c r="DH9" s="279"/>
      <c r="DI9" s="279"/>
      <c r="DJ9" s="279"/>
      <c r="DK9" s="279"/>
      <c r="DL9" s="279"/>
      <c r="DM9" s="279"/>
      <c r="DN9" s="279"/>
      <c r="DO9" s="279"/>
      <c r="DP9" s="279"/>
      <c r="DQ9" s="279"/>
      <c r="DR9" s="279"/>
      <c r="DS9" s="279"/>
      <c r="DT9" s="279"/>
      <c r="DU9" s="279"/>
      <c r="DV9" s="279"/>
      <c r="DW9" s="279"/>
    </row>
    <row r="10" spans="1:143" s="278" customFormat="1" ht="13" x14ac:dyDescent="0.2">
      <c r="A10" s="1228"/>
      <c r="B10" s="1228"/>
      <c r="C10" s="1228"/>
      <c r="D10" s="1228"/>
      <c r="E10" s="1228"/>
      <c r="F10" s="1228"/>
      <c r="G10" s="1228"/>
      <c r="H10" s="1228"/>
      <c r="I10" s="1228"/>
      <c r="J10" s="1228"/>
      <c r="K10" s="1228"/>
      <c r="L10" s="1228"/>
      <c r="M10" s="1228"/>
      <c r="N10" s="1228"/>
      <c r="O10" s="1228"/>
      <c r="P10" s="1228"/>
      <c r="Q10" s="1228"/>
      <c r="R10" s="1228"/>
      <c r="S10" s="1228"/>
      <c r="T10" s="1228"/>
      <c r="U10" s="1228"/>
      <c r="V10" s="1228"/>
      <c r="W10" s="1228"/>
      <c r="X10" s="1228"/>
      <c r="Y10" s="1228"/>
      <c r="Z10" s="1228"/>
      <c r="AA10" s="1228"/>
      <c r="AB10" s="1228"/>
      <c r="AC10" s="1228"/>
      <c r="AD10" s="1228"/>
      <c r="AE10" s="1228"/>
      <c r="AF10" s="1228"/>
      <c r="AG10" s="1228"/>
      <c r="AH10" s="1228"/>
      <c r="AI10" s="1228"/>
      <c r="AJ10" s="1228"/>
      <c r="AK10" s="1228"/>
      <c r="AL10" s="1228"/>
      <c r="AM10" s="1228"/>
      <c r="AN10" s="1228"/>
      <c r="AO10" s="1228"/>
      <c r="AP10" s="1228"/>
      <c r="AQ10" s="1228"/>
      <c r="AR10" s="1228"/>
      <c r="AS10" s="1228"/>
      <c r="AT10" s="1228"/>
      <c r="AU10" s="1228"/>
      <c r="AV10" s="1228"/>
      <c r="AW10" s="1228"/>
      <c r="AX10" s="1228"/>
      <c r="AY10" s="1228"/>
      <c r="AZ10" s="1228"/>
      <c r="BA10" s="1228"/>
      <c r="BB10" s="1228"/>
      <c r="BC10" s="1228"/>
      <c r="BD10" s="1228"/>
      <c r="BE10" s="1228"/>
      <c r="BF10" s="1228"/>
      <c r="BG10" s="1228"/>
      <c r="BH10" s="1228"/>
      <c r="BI10" s="1228"/>
      <c r="BJ10" s="1228"/>
      <c r="BK10" s="1228"/>
      <c r="BL10" s="1228"/>
      <c r="BM10" s="1228"/>
      <c r="BN10" s="1228"/>
      <c r="BO10" s="1228"/>
      <c r="BP10" s="1228"/>
      <c r="BQ10" s="1228"/>
      <c r="BR10" s="1228"/>
      <c r="BS10" s="1228"/>
      <c r="BT10" s="1228"/>
      <c r="BU10" s="1228"/>
      <c r="BV10" s="1228"/>
      <c r="BW10" s="1228"/>
      <c r="BX10" s="1228"/>
      <c r="BY10" s="1228"/>
      <c r="BZ10" s="1228"/>
      <c r="CA10" s="1228"/>
      <c r="CB10" s="1228"/>
      <c r="CC10" s="1228"/>
      <c r="CD10" s="1228"/>
      <c r="CE10" s="1228"/>
      <c r="CF10" s="1228"/>
      <c r="CG10" s="1228"/>
      <c r="CH10" s="1228"/>
      <c r="CI10" s="1228"/>
      <c r="CJ10" s="1228"/>
      <c r="CK10" s="1228"/>
      <c r="CL10" s="1228"/>
      <c r="CM10" s="1228"/>
      <c r="CN10" s="1228"/>
      <c r="CO10" s="1228"/>
      <c r="CP10" s="1228"/>
      <c r="CQ10" s="1228"/>
      <c r="CR10" s="1228"/>
      <c r="CS10" s="1228"/>
      <c r="CT10" s="1228"/>
      <c r="CU10" s="1228"/>
      <c r="CV10" s="1228"/>
      <c r="CW10" s="1228"/>
      <c r="CX10" s="1228"/>
      <c r="CY10" s="1228"/>
      <c r="CZ10" s="1228"/>
      <c r="DA10" s="1228"/>
      <c r="DB10" s="1228"/>
      <c r="DC10" s="1228"/>
      <c r="DD10" s="1228"/>
      <c r="DE10" s="1228"/>
      <c r="DF10" s="279"/>
      <c r="DG10" s="279"/>
      <c r="DH10" s="279"/>
      <c r="DI10" s="279"/>
      <c r="DJ10" s="279"/>
      <c r="DK10" s="279"/>
      <c r="DL10" s="279"/>
      <c r="DM10" s="279"/>
      <c r="DN10" s="279"/>
      <c r="DO10" s="279"/>
      <c r="DP10" s="279"/>
      <c r="DQ10" s="279"/>
      <c r="DR10" s="279"/>
      <c r="DS10" s="279"/>
      <c r="DT10" s="279"/>
      <c r="DU10" s="279"/>
      <c r="DV10" s="279"/>
      <c r="DW10" s="279"/>
      <c r="EM10" s="278" t="s">
        <v>598</v>
      </c>
    </row>
    <row r="11" spans="1:143" s="278" customFormat="1" ht="13" x14ac:dyDescent="0.2">
      <c r="A11" s="1228"/>
      <c r="B11" s="1228"/>
      <c r="C11" s="1228"/>
      <c r="D11" s="1228"/>
      <c r="E11" s="1228"/>
      <c r="F11" s="1228"/>
      <c r="G11" s="1228"/>
      <c r="H11" s="1228"/>
      <c r="I11" s="1228"/>
      <c r="J11" s="1228"/>
      <c r="K11" s="1228"/>
      <c r="L11" s="1228"/>
      <c r="M11" s="1228"/>
      <c r="N11" s="1228"/>
      <c r="O11" s="1228"/>
      <c r="P11" s="1228"/>
      <c r="Q11" s="1228"/>
      <c r="R11" s="1228"/>
      <c r="S11" s="1228"/>
      <c r="T11" s="1228"/>
      <c r="U11" s="1228"/>
      <c r="V11" s="1228"/>
      <c r="W11" s="1228"/>
      <c r="X11" s="1228"/>
      <c r="Y11" s="1228"/>
      <c r="Z11" s="1228"/>
      <c r="AA11" s="1228"/>
      <c r="AB11" s="1228"/>
      <c r="AC11" s="1228"/>
      <c r="AD11" s="1228"/>
      <c r="AE11" s="1228"/>
      <c r="AF11" s="1228"/>
      <c r="AG11" s="1228"/>
      <c r="AH11" s="1228"/>
      <c r="AI11" s="1228"/>
      <c r="AJ11" s="1228"/>
      <c r="AK11" s="1228"/>
      <c r="AL11" s="1228"/>
      <c r="AM11" s="1228"/>
      <c r="AN11" s="1228"/>
      <c r="AO11" s="1228"/>
      <c r="AP11" s="1228"/>
      <c r="AQ11" s="1228"/>
      <c r="AR11" s="1228"/>
      <c r="AS11" s="1228"/>
      <c r="AT11" s="1228"/>
      <c r="AU11" s="1228"/>
      <c r="AV11" s="1228"/>
      <c r="AW11" s="1228"/>
      <c r="AX11" s="1228"/>
      <c r="AY11" s="1228"/>
      <c r="AZ11" s="1228"/>
      <c r="BA11" s="1228"/>
      <c r="BB11" s="1228"/>
      <c r="BC11" s="1228"/>
      <c r="BD11" s="1228"/>
      <c r="BE11" s="1228"/>
      <c r="BF11" s="1228"/>
      <c r="BG11" s="1228"/>
      <c r="BH11" s="1228"/>
      <c r="BI11" s="1228"/>
      <c r="BJ11" s="1228"/>
      <c r="BK11" s="1228"/>
      <c r="BL11" s="1228"/>
      <c r="BM11" s="1228"/>
      <c r="BN11" s="1228"/>
      <c r="BO11" s="1228"/>
      <c r="BP11" s="1228"/>
      <c r="BQ11" s="1228"/>
      <c r="BR11" s="1228"/>
      <c r="BS11" s="1228"/>
      <c r="BT11" s="1228"/>
      <c r="BU11" s="1228"/>
      <c r="BV11" s="1228"/>
      <c r="BW11" s="1228"/>
      <c r="BX11" s="1228"/>
      <c r="BY11" s="1228"/>
      <c r="BZ11" s="1228"/>
      <c r="CA11" s="1228"/>
      <c r="CB11" s="1228"/>
      <c r="CC11" s="1228"/>
      <c r="CD11" s="1228"/>
      <c r="CE11" s="1228"/>
      <c r="CF11" s="1228"/>
      <c r="CG11" s="1228"/>
      <c r="CH11" s="1228"/>
      <c r="CI11" s="1228"/>
      <c r="CJ11" s="1228"/>
      <c r="CK11" s="1228"/>
      <c r="CL11" s="1228"/>
      <c r="CM11" s="1228"/>
      <c r="CN11" s="1228"/>
      <c r="CO11" s="1228"/>
      <c r="CP11" s="1228"/>
      <c r="CQ11" s="1228"/>
      <c r="CR11" s="1228"/>
      <c r="CS11" s="1228"/>
      <c r="CT11" s="1228"/>
      <c r="CU11" s="1228"/>
      <c r="CV11" s="1228"/>
      <c r="CW11" s="1228"/>
      <c r="CX11" s="1228"/>
      <c r="CY11" s="1228"/>
      <c r="CZ11" s="1228"/>
      <c r="DA11" s="1228"/>
      <c r="DB11" s="1228"/>
      <c r="DC11" s="1228"/>
      <c r="DD11" s="1228"/>
      <c r="DE11" s="1228"/>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x14ac:dyDescent="0.2">
      <c r="A12" s="1228"/>
      <c r="B12" s="1228"/>
      <c r="C12" s="1228"/>
      <c r="D12" s="1228"/>
      <c r="E12" s="1228"/>
      <c r="F12" s="1228"/>
      <c r="G12" s="1228"/>
      <c r="H12" s="1228"/>
      <c r="I12" s="1228"/>
      <c r="J12" s="1228"/>
      <c r="K12" s="1228"/>
      <c r="L12" s="1228"/>
      <c r="M12" s="1228"/>
      <c r="N12" s="1228"/>
      <c r="O12" s="1228"/>
      <c r="P12" s="1228"/>
      <c r="Q12" s="1228"/>
      <c r="R12" s="1228"/>
      <c r="S12" s="1228"/>
      <c r="T12" s="1228"/>
      <c r="U12" s="1228"/>
      <c r="V12" s="1228"/>
      <c r="W12" s="1228"/>
      <c r="X12" s="1228"/>
      <c r="Y12" s="1228"/>
      <c r="Z12" s="1228"/>
      <c r="AA12" s="1228"/>
      <c r="AB12" s="1228"/>
      <c r="AC12" s="1228"/>
      <c r="AD12" s="1228"/>
      <c r="AE12" s="1228"/>
      <c r="AF12" s="1228"/>
      <c r="AG12" s="1228"/>
      <c r="AH12" s="1228"/>
      <c r="AI12" s="1228"/>
      <c r="AJ12" s="1228"/>
      <c r="AK12" s="1228"/>
      <c r="AL12" s="1228"/>
      <c r="AM12" s="1228"/>
      <c r="AN12" s="1228"/>
      <c r="AO12" s="1228"/>
      <c r="AP12" s="1228"/>
      <c r="AQ12" s="1228"/>
      <c r="AR12" s="1228"/>
      <c r="AS12" s="1228"/>
      <c r="AT12" s="1228"/>
      <c r="AU12" s="1228"/>
      <c r="AV12" s="1228"/>
      <c r="AW12" s="1228"/>
      <c r="AX12" s="1228"/>
      <c r="AY12" s="1228"/>
      <c r="AZ12" s="1228"/>
      <c r="BA12" s="1228"/>
      <c r="BB12" s="1228"/>
      <c r="BC12" s="1228"/>
      <c r="BD12" s="1228"/>
      <c r="BE12" s="1228"/>
      <c r="BF12" s="1228"/>
      <c r="BG12" s="1228"/>
      <c r="BH12" s="1228"/>
      <c r="BI12" s="1228"/>
      <c r="BJ12" s="1228"/>
      <c r="BK12" s="1228"/>
      <c r="BL12" s="1228"/>
      <c r="BM12" s="1228"/>
      <c r="BN12" s="1228"/>
      <c r="BO12" s="1228"/>
      <c r="BP12" s="1228"/>
      <c r="BQ12" s="1228"/>
      <c r="BR12" s="1228"/>
      <c r="BS12" s="1228"/>
      <c r="BT12" s="1228"/>
      <c r="BU12" s="1228"/>
      <c r="BV12" s="1228"/>
      <c r="BW12" s="1228"/>
      <c r="BX12" s="1228"/>
      <c r="BY12" s="1228"/>
      <c r="BZ12" s="1228"/>
      <c r="CA12" s="1228"/>
      <c r="CB12" s="1228"/>
      <c r="CC12" s="1228"/>
      <c r="CD12" s="1228"/>
      <c r="CE12" s="1228"/>
      <c r="CF12" s="1228"/>
      <c r="CG12" s="1228"/>
      <c r="CH12" s="1228"/>
      <c r="CI12" s="1228"/>
      <c r="CJ12" s="1228"/>
      <c r="CK12" s="1228"/>
      <c r="CL12" s="1228"/>
      <c r="CM12" s="1228"/>
      <c r="CN12" s="1228"/>
      <c r="CO12" s="1228"/>
      <c r="CP12" s="1228"/>
      <c r="CQ12" s="1228"/>
      <c r="CR12" s="1228"/>
      <c r="CS12" s="1228"/>
      <c r="CT12" s="1228"/>
      <c r="CU12" s="1228"/>
      <c r="CV12" s="1228"/>
      <c r="CW12" s="1228"/>
      <c r="CX12" s="1228"/>
      <c r="CY12" s="1228"/>
      <c r="CZ12" s="1228"/>
      <c r="DA12" s="1228"/>
      <c r="DB12" s="1228"/>
      <c r="DC12" s="1228"/>
      <c r="DD12" s="1228"/>
      <c r="DE12" s="1228"/>
      <c r="DF12" s="279"/>
      <c r="DG12" s="279"/>
      <c r="DH12" s="279"/>
      <c r="DI12" s="279"/>
      <c r="DJ12" s="279"/>
      <c r="DK12" s="279"/>
      <c r="DL12" s="279"/>
      <c r="DM12" s="279"/>
      <c r="DN12" s="279"/>
      <c r="DO12" s="279"/>
      <c r="DP12" s="279"/>
      <c r="DQ12" s="279"/>
      <c r="DR12" s="279"/>
      <c r="DS12" s="279"/>
      <c r="DT12" s="279"/>
      <c r="DU12" s="279"/>
      <c r="DV12" s="279"/>
      <c r="DW12" s="279"/>
      <c r="EM12" s="278" t="s">
        <v>598</v>
      </c>
    </row>
    <row r="13" spans="1:143" s="278" customFormat="1" ht="13" x14ac:dyDescent="0.2">
      <c r="A13" s="1228"/>
      <c r="B13" s="1228"/>
      <c r="C13" s="1228"/>
      <c r="D13" s="1228"/>
      <c r="E13" s="1228"/>
      <c r="F13" s="1228"/>
      <c r="G13" s="1228"/>
      <c r="H13" s="1228"/>
      <c r="I13" s="1228"/>
      <c r="J13" s="1228"/>
      <c r="K13" s="1228"/>
      <c r="L13" s="1228"/>
      <c r="M13" s="1228"/>
      <c r="N13" s="1228"/>
      <c r="O13" s="1228"/>
      <c r="P13" s="1228"/>
      <c r="Q13" s="1228"/>
      <c r="R13" s="1228"/>
      <c r="S13" s="1228"/>
      <c r="T13" s="1228"/>
      <c r="U13" s="1228"/>
      <c r="V13" s="1228"/>
      <c r="W13" s="1228"/>
      <c r="X13" s="1228"/>
      <c r="Y13" s="1228"/>
      <c r="Z13" s="1228"/>
      <c r="AA13" s="1228"/>
      <c r="AB13" s="1228"/>
      <c r="AC13" s="1228"/>
      <c r="AD13" s="1228"/>
      <c r="AE13" s="1228"/>
      <c r="AF13" s="1228"/>
      <c r="AG13" s="1228"/>
      <c r="AH13" s="1228"/>
      <c r="AI13" s="1228"/>
      <c r="AJ13" s="1228"/>
      <c r="AK13" s="1228"/>
      <c r="AL13" s="1228"/>
      <c r="AM13" s="1228"/>
      <c r="AN13" s="1228"/>
      <c r="AO13" s="1228"/>
      <c r="AP13" s="1228"/>
      <c r="AQ13" s="1228"/>
      <c r="AR13" s="1228"/>
      <c r="AS13" s="1228"/>
      <c r="AT13" s="1228"/>
      <c r="AU13" s="1228"/>
      <c r="AV13" s="1228"/>
      <c r="AW13" s="1228"/>
      <c r="AX13" s="1228"/>
      <c r="AY13" s="1228"/>
      <c r="AZ13" s="1228"/>
      <c r="BA13" s="1228"/>
      <c r="BB13" s="1228"/>
      <c r="BC13" s="1228"/>
      <c r="BD13" s="1228"/>
      <c r="BE13" s="1228"/>
      <c r="BF13" s="1228"/>
      <c r="BG13" s="1228"/>
      <c r="BH13" s="1228"/>
      <c r="BI13" s="1228"/>
      <c r="BJ13" s="1228"/>
      <c r="BK13" s="1228"/>
      <c r="BL13" s="1228"/>
      <c r="BM13" s="1228"/>
      <c r="BN13" s="1228"/>
      <c r="BO13" s="1228"/>
      <c r="BP13" s="1228"/>
      <c r="BQ13" s="1228"/>
      <c r="BR13" s="1228"/>
      <c r="BS13" s="1228"/>
      <c r="BT13" s="1228"/>
      <c r="BU13" s="1228"/>
      <c r="BV13" s="1228"/>
      <c r="BW13" s="1228"/>
      <c r="BX13" s="1228"/>
      <c r="BY13" s="1228"/>
      <c r="BZ13" s="1228"/>
      <c r="CA13" s="1228"/>
      <c r="CB13" s="1228"/>
      <c r="CC13" s="1228"/>
      <c r="CD13" s="1228"/>
      <c r="CE13" s="1228"/>
      <c r="CF13" s="1228"/>
      <c r="CG13" s="1228"/>
      <c r="CH13" s="1228"/>
      <c r="CI13" s="1228"/>
      <c r="CJ13" s="1228"/>
      <c r="CK13" s="1228"/>
      <c r="CL13" s="1228"/>
      <c r="CM13" s="1228"/>
      <c r="CN13" s="1228"/>
      <c r="CO13" s="1228"/>
      <c r="CP13" s="1228"/>
      <c r="CQ13" s="1228"/>
      <c r="CR13" s="1228"/>
      <c r="CS13" s="1228"/>
      <c r="CT13" s="1228"/>
      <c r="CU13" s="1228"/>
      <c r="CV13" s="1228"/>
      <c r="CW13" s="1228"/>
      <c r="CX13" s="1228"/>
      <c r="CY13" s="1228"/>
      <c r="CZ13" s="1228"/>
      <c r="DA13" s="1228"/>
      <c r="DB13" s="1228"/>
      <c r="DC13" s="1228"/>
      <c r="DD13" s="1228"/>
      <c r="DE13" s="1228"/>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x14ac:dyDescent="0.2">
      <c r="A14" s="1228"/>
      <c r="B14" s="1228"/>
      <c r="C14" s="1228"/>
      <c r="D14" s="1228"/>
      <c r="E14" s="1228"/>
      <c r="F14" s="1228"/>
      <c r="G14" s="1228"/>
      <c r="H14" s="1228"/>
      <c r="I14" s="1228"/>
      <c r="J14" s="1228"/>
      <c r="K14" s="1228"/>
      <c r="L14" s="1228"/>
      <c r="M14" s="1228"/>
      <c r="N14" s="1228"/>
      <c r="O14" s="1228"/>
      <c r="P14" s="1228"/>
      <c r="Q14" s="1228"/>
      <c r="R14" s="1228"/>
      <c r="S14" s="1228"/>
      <c r="T14" s="1228"/>
      <c r="U14" s="1228"/>
      <c r="V14" s="1228"/>
      <c r="W14" s="1228"/>
      <c r="X14" s="1228"/>
      <c r="Y14" s="1228"/>
      <c r="Z14" s="1228"/>
      <c r="AA14" s="1228"/>
      <c r="AB14" s="1228"/>
      <c r="AC14" s="1228"/>
      <c r="AD14" s="1228"/>
      <c r="AE14" s="1228"/>
      <c r="AF14" s="1228"/>
      <c r="AG14" s="1228"/>
      <c r="AH14" s="1228"/>
      <c r="AI14" s="1228"/>
      <c r="AJ14" s="1228"/>
      <c r="AK14" s="1228"/>
      <c r="AL14" s="1228"/>
      <c r="AM14" s="1228"/>
      <c r="AN14" s="1228"/>
      <c r="AO14" s="1228"/>
      <c r="AP14" s="1228"/>
      <c r="AQ14" s="1228"/>
      <c r="AR14" s="1228"/>
      <c r="AS14" s="1228"/>
      <c r="AT14" s="1228"/>
      <c r="AU14" s="1228"/>
      <c r="AV14" s="1228"/>
      <c r="AW14" s="1228"/>
      <c r="AX14" s="1228"/>
      <c r="AY14" s="1228"/>
      <c r="AZ14" s="1228"/>
      <c r="BA14" s="1228"/>
      <c r="BB14" s="1228"/>
      <c r="BC14" s="1228"/>
      <c r="BD14" s="1228"/>
      <c r="BE14" s="1228"/>
      <c r="BF14" s="1228"/>
      <c r="BG14" s="1228"/>
      <c r="BH14" s="1228"/>
      <c r="BI14" s="1228"/>
      <c r="BJ14" s="1228"/>
      <c r="BK14" s="1228"/>
      <c r="BL14" s="1228"/>
      <c r="BM14" s="1228"/>
      <c r="BN14" s="1228"/>
      <c r="BO14" s="1228"/>
      <c r="BP14" s="1228"/>
      <c r="BQ14" s="1228"/>
      <c r="BR14" s="1228"/>
      <c r="BS14" s="1228"/>
      <c r="BT14" s="1228"/>
      <c r="BU14" s="1228"/>
      <c r="BV14" s="1228"/>
      <c r="BW14" s="1228"/>
      <c r="BX14" s="1228"/>
      <c r="BY14" s="1228"/>
      <c r="BZ14" s="1228"/>
      <c r="CA14" s="1228"/>
      <c r="CB14" s="1228"/>
      <c r="CC14" s="1228"/>
      <c r="CD14" s="1228"/>
      <c r="CE14" s="1228"/>
      <c r="CF14" s="1228"/>
      <c r="CG14" s="1228"/>
      <c r="CH14" s="1228"/>
      <c r="CI14" s="1228"/>
      <c r="CJ14" s="1228"/>
      <c r="CK14" s="1228"/>
      <c r="CL14" s="1228"/>
      <c r="CM14" s="1228"/>
      <c r="CN14" s="1228"/>
      <c r="CO14" s="1228"/>
      <c r="CP14" s="1228"/>
      <c r="CQ14" s="1228"/>
      <c r="CR14" s="1228"/>
      <c r="CS14" s="1228"/>
      <c r="CT14" s="1228"/>
      <c r="CU14" s="1228"/>
      <c r="CV14" s="1228"/>
      <c r="CW14" s="1228"/>
      <c r="CX14" s="1228"/>
      <c r="CY14" s="1228"/>
      <c r="CZ14" s="1228"/>
      <c r="DA14" s="1228"/>
      <c r="DB14" s="1228"/>
      <c r="DC14" s="1228"/>
      <c r="DD14" s="1228"/>
      <c r="DE14" s="1228"/>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x14ac:dyDescent="0.2">
      <c r="A15" s="1227"/>
      <c r="B15" s="1228"/>
      <c r="C15" s="1228"/>
      <c r="D15" s="1228"/>
      <c r="E15" s="1228"/>
      <c r="F15" s="1228"/>
      <c r="G15" s="1228"/>
      <c r="H15" s="1228"/>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c r="AK15" s="1228"/>
      <c r="AL15" s="1228"/>
      <c r="AM15" s="1228"/>
      <c r="AN15" s="1228"/>
      <c r="AO15" s="1228"/>
      <c r="AP15" s="1228"/>
      <c r="AQ15" s="1228"/>
      <c r="AR15" s="1228"/>
      <c r="AS15" s="1228"/>
      <c r="AT15" s="1228"/>
      <c r="AU15" s="1228"/>
      <c r="AV15" s="1228"/>
      <c r="AW15" s="1228"/>
      <c r="AX15" s="1228"/>
      <c r="AY15" s="1228"/>
      <c r="AZ15" s="1228"/>
      <c r="BA15" s="1228"/>
      <c r="BB15" s="1228"/>
      <c r="BC15" s="1228"/>
      <c r="BD15" s="1228"/>
      <c r="BE15" s="1228"/>
      <c r="BF15" s="1228"/>
      <c r="BG15" s="1228"/>
      <c r="BH15" s="1228"/>
      <c r="BI15" s="1228"/>
      <c r="BJ15" s="1228"/>
      <c r="BK15" s="1228"/>
      <c r="BL15" s="1228"/>
      <c r="BM15" s="1228"/>
      <c r="BN15" s="1228"/>
      <c r="BO15" s="1228"/>
      <c r="BP15" s="1228"/>
      <c r="BQ15" s="1228"/>
      <c r="BR15" s="1228"/>
      <c r="BS15" s="1228"/>
      <c r="BT15" s="1228"/>
      <c r="BU15" s="1228"/>
      <c r="BV15" s="1228"/>
      <c r="BW15" s="1228"/>
      <c r="BX15" s="1228"/>
      <c r="BY15" s="1228"/>
      <c r="BZ15" s="1228"/>
      <c r="CA15" s="1228"/>
      <c r="CB15" s="1228"/>
      <c r="CC15" s="1228"/>
      <c r="CD15" s="1228"/>
      <c r="CE15" s="1228"/>
      <c r="CF15" s="1228"/>
      <c r="CG15" s="1228"/>
      <c r="CH15" s="1228"/>
      <c r="CI15" s="1228"/>
      <c r="CJ15" s="1228"/>
      <c r="CK15" s="1228"/>
      <c r="CL15" s="1228"/>
      <c r="CM15" s="1228"/>
      <c r="CN15" s="1228"/>
      <c r="CO15" s="1228"/>
      <c r="CP15" s="1228"/>
      <c r="CQ15" s="1228"/>
      <c r="CR15" s="1228"/>
      <c r="CS15" s="1228"/>
      <c r="CT15" s="1228"/>
      <c r="CU15" s="1228"/>
      <c r="CV15" s="1228"/>
      <c r="CW15" s="1228"/>
      <c r="CX15" s="1228"/>
      <c r="CY15" s="1228"/>
      <c r="CZ15" s="1228"/>
      <c r="DA15" s="1228"/>
      <c r="DB15" s="1228"/>
      <c r="DC15" s="1228"/>
      <c r="DD15" s="1228"/>
      <c r="DE15" s="1228"/>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x14ac:dyDescent="0.2">
      <c r="A16" s="1227"/>
      <c r="B16" s="1228"/>
      <c r="C16" s="1228"/>
      <c r="D16" s="1228"/>
      <c r="E16" s="1228"/>
      <c r="F16" s="1228"/>
      <c r="G16" s="1228"/>
      <c r="H16" s="1228"/>
      <c r="I16" s="1228"/>
      <c r="J16" s="1228"/>
      <c r="K16" s="1228"/>
      <c r="L16" s="1228"/>
      <c r="M16" s="1228"/>
      <c r="N16" s="1228"/>
      <c r="O16" s="1228"/>
      <c r="P16" s="1228"/>
      <c r="Q16" s="1228"/>
      <c r="R16" s="1228"/>
      <c r="S16" s="1228"/>
      <c r="T16" s="1228"/>
      <c r="U16" s="1228"/>
      <c r="V16" s="1228"/>
      <c r="W16" s="1228"/>
      <c r="X16" s="1228"/>
      <c r="Y16" s="1228"/>
      <c r="Z16" s="1228"/>
      <c r="AA16" s="1228"/>
      <c r="AB16" s="1228"/>
      <c r="AC16" s="1228"/>
      <c r="AD16" s="1228"/>
      <c r="AE16" s="1228"/>
      <c r="AF16" s="1228"/>
      <c r="AG16" s="1228"/>
      <c r="AH16" s="1228"/>
      <c r="AI16" s="1228"/>
      <c r="AJ16" s="1228"/>
      <c r="AK16" s="1228"/>
      <c r="AL16" s="1228"/>
      <c r="AM16" s="1228"/>
      <c r="AN16" s="1228"/>
      <c r="AO16" s="1228"/>
      <c r="AP16" s="1228"/>
      <c r="AQ16" s="1228"/>
      <c r="AR16" s="1228"/>
      <c r="AS16" s="1228"/>
      <c r="AT16" s="1228"/>
      <c r="AU16" s="1228"/>
      <c r="AV16" s="1228"/>
      <c r="AW16" s="1228"/>
      <c r="AX16" s="1228"/>
      <c r="AY16" s="1228"/>
      <c r="AZ16" s="1228"/>
      <c r="BA16" s="1228"/>
      <c r="BB16" s="1228"/>
      <c r="BC16" s="1228"/>
      <c r="BD16" s="1228"/>
      <c r="BE16" s="1228"/>
      <c r="BF16" s="1228"/>
      <c r="BG16" s="1228"/>
      <c r="BH16" s="1228"/>
      <c r="BI16" s="1228"/>
      <c r="BJ16" s="1228"/>
      <c r="BK16" s="1228"/>
      <c r="BL16" s="1228"/>
      <c r="BM16" s="1228"/>
      <c r="BN16" s="1228"/>
      <c r="BO16" s="1228"/>
      <c r="BP16" s="1228"/>
      <c r="BQ16" s="1228"/>
      <c r="BR16" s="1228"/>
      <c r="BS16" s="1228"/>
      <c r="BT16" s="1228"/>
      <c r="BU16" s="1228"/>
      <c r="BV16" s="1228"/>
      <c r="BW16" s="1228"/>
      <c r="BX16" s="1228"/>
      <c r="BY16" s="1228"/>
      <c r="BZ16" s="1228"/>
      <c r="CA16" s="1228"/>
      <c r="CB16" s="1228"/>
      <c r="CC16" s="1228"/>
      <c r="CD16" s="1228"/>
      <c r="CE16" s="1228"/>
      <c r="CF16" s="1228"/>
      <c r="CG16" s="1228"/>
      <c r="CH16" s="1228"/>
      <c r="CI16" s="1228"/>
      <c r="CJ16" s="1228"/>
      <c r="CK16" s="1228"/>
      <c r="CL16" s="1228"/>
      <c r="CM16" s="1228"/>
      <c r="CN16" s="1228"/>
      <c r="CO16" s="1228"/>
      <c r="CP16" s="1228"/>
      <c r="CQ16" s="1228"/>
      <c r="CR16" s="1228"/>
      <c r="CS16" s="1228"/>
      <c r="CT16" s="1228"/>
      <c r="CU16" s="1228"/>
      <c r="CV16" s="1228"/>
      <c r="CW16" s="1228"/>
      <c r="CX16" s="1228"/>
      <c r="CY16" s="1228"/>
      <c r="CZ16" s="1228"/>
      <c r="DA16" s="1228"/>
      <c r="DB16" s="1228"/>
      <c r="DC16" s="1228"/>
      <c r="DD16" s="1228"/>
      <c r="DE16" s="1228"/>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x14ac:dyDescent="0.2">
      <c r="A17" s="1227"/>
      <c r="B17" s="1228"/>
      <c r="C17" s="1228"/>
      <c r="D17" s="1228"/>
      <c r="E17" s="1228"/>
      <c r="F17" s="1228"/>
      <c r="G17" s="1228"/>
      <c r="H17" s="1228"/>
      <c r="I17" s="1228"/>
      <c r="J17" s="1228"/>
      <c r="K17" s="1228"/>
      <c r="L17" s="1228"/>
      <c r="M17" s="1228"/>
      <c r="N17" s="1228"/>
      <c r="O17" s="1228"/>
      <c r="P17" s="1228"/>
      <c r="Q17" s="1228"/>
      <c r="R17" s="1228"/>
      <c r="S17" s="1228"/>
      <c r="T17" s="1228"/>
      <c r="U17" s="1228"/>
      <c r="V17" s="1228"/>
      <c r="W17" s="1228"/>
      <c r="X17" s="1228"/>
      <c r="Y17" s="1228"/>
      <c r="Z17" s="1228"/>
      <c r="AA17" s="1228"/>
      <c r="AB17" s="1228"/>
      <c r="AC17" s="1228"/>
      <c r="AD17" s="1228"/>
      <c r="AE17" s="1228"/>
      <c r="AF17" s="1228"/>
      <c r="AG17" s="1228"/>
      <c r="AH17" s="1228"/>
      <c r="AI17" s="1228"/>
      <c r="AJ17" s="1228"/>
      <c r="AK17" s="1228"/>
      <c r="AL17" s="1228"/>
      <c r="AM17" s="1228"/>
      <c r="AN17" s="1228"/>
      <c r="AO17" s="1228"/>
      <c r="AP17" s="1228"/>
      <c r="AQ17" s="1228"/>
      <c r="AR17" s="1228"/>
      <c r="AS17" s="1228"/>
      <c r="AT17" s="1228"/>
      <c r="AU17" s="1228"/>
      <c r="AV17" s="1228"/>
      <c r="AW17" s="1228"/>
      <c r="AX17" s="1228"/>
      <c r="AY17" s="1228"/>
      <c r="AZ17" s="1228"/>
      <c r="BA17" s="1228"/>
      <c r="BB17" s="1228"/>
      <c r="BC17" s="1228"/>
      <c r="BD17" s="1228"/>
      <c r="BE17" s="1228"/>
      <c r="BF17" s="1228"/>
      <c r="BG17" s="1228"/>
      <c r="BH17" s="1228"/>
      <c r="BI17" s="1228"/>
      <c r="BJ17" s="1228"/>
      <c r="BK17" s="1228"/>
      <c r="BL17" s="1228"/>
      <c r="BM17" s="1228"/>
      <c r="BN17" s="1228"/>
      <c r="BO17" s="1228"/>
      <c r="BP17" s="1228"/>
      <c r="BQ17" s="1228"/>
      <c r="BR17" s="1228"/>
      <c r="BS17" s="1228"/>
      <c r="BT17" s="1228"/>
      <c r="BU17" s="1228"/>
      <c r="BV17" s="1228"/>
      <c r="BW17" s="1228"/>
      <c r="BX17" s="1228"/>
      <c r="BY17" s="1228"/>
      <c r="BZ17" s="1228"/>
      <c r="CA17" s="1228"/>
      <c r="CB17" s="1228"/>
      <c r="CC17" s="1228"/>
      <c r="CD17" s="1228"/>
      <c r="CE17" s="1228"/>
      <c r="CF17" s="1228"/>
      <c r="CG17" s="1228"/>
      <c r="CH17" s="1228"/>
      <c r="CI17" s="1228"/>
      <c r="CJ17" s="1228"/>
      <c r="CK17" s="1228"/>
      <c r="CL17" s="1228"/>
      <c r="CM17" s="1228"/>
      <c r="CN17" s="1228"/>
      <c r="CO17" s="1228"/>
      <c r="CP17" s="1228"/>
      <c r="CQ17" s="1228"/>
      <c r="CR17" s="1228"/>
      <c r="CS17" s="1228"/>
      <c r="CT17" s="1228"/>
      <c r="CU17" s="1228"/>
      <c r="CV17" s="1228"/>
      <c r="CW17" s="1228"/>
      <c r="CX17" s="1228"/>
      <c r="CY17" s="1228"/>
      <c r="CZ17" s="1228"/>
      <c r="DA17" s="1228"/>
      <c r="DB17" s="1228"/>
      <c r="DC17" s="1228"/>
      <c r="DD17" s="1228"/>
      <c r="DE17" s="1228"/>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x14ac:dyDescent="0.2">
      <c r="A18" s="1227"/>
      <c r="B18" s="1228"/>
      <c r="C18" s="1228"/>
      <c r="D18" s="1228"/>
      <c r="E18" s="1228"/>
      <c r="F18" s="1228"/>
      <c r="G18" s="1228"/>
      <c r="H18" s="1228"/>
      <c r="I18" s="1228"/>
      <c r="J18" s="1228"/>
      <c r="K18" s="1228"/>
      <c r="L18" s="1228"/>
      <c r="M18" s="1228"/>
      <c r="N18" s="1228"/>
      <c r="O18" s="1228"/>
      <c r="P18" s="1228"/>
      <c r="Q18" s="1228"/>
      <c r="R18" s="1228"/>
      <c r="S18" s="1228"/>
      <c r="T18" s="1228"/>
      <c r="U18" s="1228"/>
      <c r="V18" s="1228"/>
      <c r="W18" s="1228"/>
      <c r="X18" s="1228"/>
      <c r="Y18" s="1228"/>
      <c r="Z18" s="1228"/>
      <c r="AA18" s="1228"/>
      <c r="AB18" s="1228"/>
      <c r="AC18" s="1228"/>
      <c r="AD18" s="1228"/>
      <c r="AE18" s="1228"/>
      <c r="AF18" s="1228"/>
      <c r="AG18" s="1228"/>
      <c r="AH18" s="1228"/>
      <c r="AI18" s="1228"/>
      <c r="AJ18" s="1228"/>
      <c r="AK18" s="1228"/>
      <c r="AL18" s="1228"/>
      <c r="AM18" s="1228"/>
      <c r="AN18" s="1228"/>
      <c r="AO18" s="1228"/>
      <c r="AP18" s="1228"/>
      <c r="AQ18" s="1228"/>
      <c r="AR18" s="1228"/>
      <c r="AS18" s="1228"/>
      <c r="AT18" s="1228"/>
      <c r="AU18" s="1228"/>
      <c r="AV18" s="1228"/>
      <c r="AW18" s="1228"/>
      <c r="AX18" s="1228"/>
      <c r="AY18" s="1228"/>
      <c r="AZ18" s="1228"/>
      <c r="BA18" s="1228"/>
      <c r="BB18" s="1228"/>
      <c r="BC18" s="1228"/>
      <c r="BD18" s="1228"/>
      <c r="BE18" s="1228"/>
      <c r="BF18" s="1228"/>
      <c r="BG18" s="1228"/>
      <c r="BH18" s="1228"/>
      <c r="BI18" s="1228"/>
      <c r="BJ18" s="1228"/>
      <c r="BK18" s="1228"/>
      <c r="BL18" s="1228"/>
      <c r="BM18" s="1228"/>
      <c r="BN18" s="1228"/>
      <c r="BO18" s="1228"/>
      <c r="BP18" s="1228"/>
      <c r="BQ18" s="1228"/>
      <c r="BR18" s="1228"/>
      <c r="BS18" s="1228"/>
      <c r="BT18" s="1228"/>
      <c r="BU18" s="1228"/>
      <c r="BV18" s="1228"/>
      <c r="BW18" s="1228"/>
      <c r="BX18" s="1228"/>
      <c r="BY18" s="1228"/>
      <c r="BZ18" s="1228"/>
      <c r="CA18" s="1228"/>
      <c r="CB18" s="1228"/>
      <c r="CC18" s="1228"/>
      <c r="CD18" s="1228"/>
      <c r="CE18" s="1228"/>
      <c r="CF18" s="1228"/>
      <c r="CG18" s="1228"/>
      <c r="CH18" s="1228"/>
      <c r="CI18" s="1228"/>
      <c r="CJ18" s="1228"/>
      <c r="CK18" s="1228"/>
      <c r="CL18" s="1228"/>
      <c r="CM18" s="1228"/>
      <c r="CN18" s="1228"/>
      <c r="CO18" s="1228"/>
      <c r="CP18" s="1228"/>
      <c r="CQ18" s="1228"/>
      <c r="CR18" s="1228"/>
      <c r="CS18" s="1228"/>
      <c r="CT18" s="1228"/>
      <c r="CU18" s="1228"/>
      <c r="CV18" s="1228"/>
      <c r="CW18" s="1228"/>
      <c r="CX18" s="1228"/>
      <c r="CY18" s="1228"/>
      <c r="CZ18" s="1228"/>
      <c r="DA18" s="1228"/>
      <c r="DB18" s="1228"/>
      <c r="DC18" s="1228"/>
      <c r="DD18" s="1228"/>
      <c r="DE18" s="1228"/>
      <c r="DF18" s="279"/>
      <c r="DG18" s="279"/>
      <c r="DH18" s="279"/>
      <c r="DI18" s="279"/>
      <c r="DJ18" s="279"/>
      <c r="DK18" s="279"/>
      <c r="DL18" s="279"/>
      <c r="DM18" s="279"/>
      <c r="DN18" s="279"/>
      <c r="DO18" s="279"/>
      <c r="DP18" s="279"/>
      <c r="DQ18" s="279"/>
      <c r="DR18" s="279"/>
      <c r="DS18" s="279"/>
      <c r="DT18" s="279"/>
      <c r="DU18" s="279"/>
      <c r="DV18" s="279"/>
      <c r="DW18" s="279"/>
    </row>
    <row r="19" spans="1:351" ht="13" x14ac:dyDescent="0.2">
      <c r="DD19" s="1227"/>
      <c r="DE19" s="1227"/>
    </row>
    <row r="20" spans="1:351" ht="13" x14ac:dyDescent="0.2">
      <c r="DD20" s="1227"/>
      <c r="DE20" s="1227"/>
    </row>
    <row r="21" spans="1:351" ht="16.5" x14ac:dyDescent="0.2">
      <c r="B21" s="1229"/>
      <c r="C21" s="1230"/>
      <c r="D21" s="1230"/>
      <c r="E21" s="1230"/>
      <c r="F21" s="1230"/>
      <c r="G21" s="1230"/>
      <c r="H21" s="1230"/>
      <c r="I21" s="1230"/>
      <c r="J21" s="1230"/>
      <c r="K21" s="1230"/>
      <c r="L21" s="1230"/>
      <c r="M21" s="1230"/>
      <c r="N21" s="1231"/>
      <c r="O21" s="1230"/>
      <c r="P21" s="1230"/>
      <c r="Q21" s="1230"/>
      <c r="R21" s="1230"/>
      <c r="S21" s="1230"/>
      <c r="T21" s="1230"/>
      <c r="U21" s="1230"/>
      <c r="V21" s="1230"/>
      <c r="W21" s="1230"/>
      <c r="X21" s="1230"/>
      <c r="Y21" s="1230"/>
      <c r="Z21" s="1230"/>
      <c r="AA21" s="1230"/>
      <c r="AB21" s="1230"/>
      <c r="AC21" s="1230"/>
      <c r="AD21" s="1230"/>
      <c r="AE21" s="1230"/>
      <c r="AF21" s="1230"/>
      <c r="AG21" s="1230"/>
      <c r="AH21" s="1230"/>
      <c r="AI21" s="1230"/>
      <c r="AJ21" s="1230"/>
      <c r="AK21" s="1230"/>
      <c r="AL21" s="1230"/>
      <c r="AM21" s="1230"/>
      <c r="AN21" s="1230"/>
      <c r="AO21" s="1230"/>
      <c r="AP21" s="1230"/>
      <c r="AQ21" s="1230"/>
      <c r="AR21" s="1230"/>
      <c r="AS21" s="1230"/>
      <c r="AT21" s="1231"/>
      <c r="AU21" s="1230"/>
      <c r="AV21" s="1230"/>
      <c r="AW21" s="1230"/>
      <c r="AX21" s="1230"/>
      <c r="AY21" s="1230"/>
      <c r="AZ21" s="1230"/>
      <c r="BA21" s="1230"/>
      <c r="BB21" s="1230"/>
      <c r="BC21" s="1230"/>
      <c r="BD21" s="1230"/>
      <c r="BE21" s="1230"/>
      <c r="BF21" s="1231"/>
      <c r="BG21" s="1230"/>
      <c r="BH21" s="1230"/>
      <c r="BI21" s="1230"/>
      <c r="BJ21" s="1230"/>
      <c r="BK21" s="1230"/>
      <c r="BL21" s="1230"/>
      <c r="BM21" s="1230"/>
      <c r="BN21" s="1230"/>
      <c r="BO21" s="1230"/>
      <c r="BP21" s="1230"/>
      <c r="BQ21" s="1230"/>
      <c r="BR21" s="1231"/>
      <c r="BS21" s="1230"/>
      <c r="BT21" s="1230"/>
      <c r="BU21" s="1230"/>
      <c r="BV21" s="1230"/>
      <c r="BW21" s="1230"/>
      <c r="BX21" s="1230"/>
      <c r="BY21" s="1230"/>
      <c r="BZ21" s="1230"/>
      <c r="CA21" s="1230"/>
      <c r="CB21" s="1230"/>
      <c r="CC21" s="1230"/>
      <c r="CD21" s="1231"/>
      <c r="CE21" s="1230"/>
      <c r="CF21" s="1230"/>
      <c r="CG21" s="1230"/>
      <c r="CH21" s="1230"/>
      <c r="CI21" s="1230"/>
      <c r="CJ21" s="1230"/>
      <c r="CK21" s="1230"/>
      <c r="CL21" s="1230"/>
      <c r="CM21" s="1230"/>
      <c r="CN21" s="1230"/>
      <c r="CO21" s="1230"/>
      <c r="CP21" s="1231"/>
      <c r="CQ21" s="1230"/>
      <c r="CR21" s="1230"/>
      <c r="CS21" s="1230"/>
      <c r="CT21" s="1230"/>
      <c r="CU21" s="1230"/>
      <c r="CV21" s="1230"/>
      <c r="CW21" s="1230"/>
      <c r="CX21" s="1230"/>
      <c r="CY21" s="1230"/>
      <c r="CZ21" s="1230"/>
      <c r="DA21" s="1230"/>
      <c r="DB21" s="1231"/>
      <c r="DC21" s="1230"/>
      <c r="DD21" s="1232"/>
      <c r="DE21" s="1227"/>
      <c r="MM21" s="1233"/>
    </row>
    <row r="22" spans="1:351" ht="16.5" x14ac:dyDescent="0.2">
      <c r="B22" s="1234"/>
      <c r="MM22" s="1233"/>
    </row>
    <row r="23" spans="1:351" ht="13" x14ac:dyDescent="0.2">
      <c r="B23" s="1234"/>
    </row>
    <row r="24" spans="1:351" ht="13" x14ac:dyDescent="0.2">
      <c r="B24" s="1234"/>
    </row>
    <row r="25" spans="1:351" ht="13" x14ac:dyDescent="0.2">
      <c r="B25" s="1234"/>
    </row>
    <row r="26" spans="1:351" ht="13" x14ac:dyDescent="0.2">
      <c r="B26" s="1234"/>
    </row>
    <row r="27" spans="1:351" ht="13" x14ac:dyDescent="0.2">
      <c r="B27" s="1234"/>
    </row>
    <row r="28" spans="1:351" ht="13" x14ac:dyDescent="0.2">
      <c r="B28" s="1234"/>
    </row>
    <row r="29" spans="1:351" ht="13" x14ac:dyDescent="0.2">
      <c r="B29" s="1234"/>
    </row>
    <row r="30" spans="1:351" ht="13" x14ac:dyDescent="0.2">
      <c r="B30" s="1234"/>
    </row>
    <row r="31" spans="1:351" ht="13" x14ac:dyDescent="0.2">
      <c r="B31" s="1234"/>
    </row>
    <row r="32" spans="1:351" ht="13" x14ac:dyDescent="0.2">
      <c r="B32" s="1234"/>
    </row>
    <row r="33" spans="2:109" ht="13" x14ac:dyDescent="0.2">
      <c r="B33" s="1234"/>
    </row>
    <row r="34" spans="2:109" ht="13" x14ac:dyDescent="0.2">
      <c r="B34" s="1234"/>
    </row>
    <row r="35" spans="2:109" ht="13" x14ac:dyDescent="0.2">
      <c r="B35" s="1234"/>
    </row>
    <row r="36" spans="2:109" ht="13" x14ac:dyDescent="0.2">
      <c r="B36" s="1234"/>
    </row>
    <row r="37" spans="2:109" ht="13" x14ac:dyDescent="0.2">
      <c r="B37" s="1234"/>
    </row>
    <row r="38" spans="2:109" ht="13" x14ac:dyDescent="0.2">
      <c r="B38" s="1234"/>
    </row>
    <row r="39" spans="2:109" ht="13" x14ac:dyDescent="0.2">
      <c r="B39" s="1236"/>
      <c r="C39" s="1237"/>
      <c r="D39" s="1237"/>
      <c r="E39" s="1237"/>
      <c r="F39" s="1237"/>
      <c r="G39" s="1237"/>
      <c r="H39" s="1237"/>
      <c r="I39" s="1237"/>
      <c r="J39" s="1237"/>
      <c r="K39" s="1237"/>
      <c r="L39" s="1237"/>
      <c r="M39" s="1237"/>
      <c r="N39" s="1237"/>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c r="CB39" s="1237"/>
      <c r="CC39" s="1237"/>
      <c r="CD39" s="1237"/>
      <c r="CE39" s="1237"/>
      <c r="CF39" s="1237"/>
      <c r="CG39" s="1237"/>
      <c r="CH39" s="1237"/>
      <c r="CI39" s="1237"/>
      <c r="CJ39" s="1237"/>
      <c r="CK39" s="1237"/>
      <c r="CL39" s="1237"/>
      <c r="CM39" s="1237"/>
      <c r="CN39" s="1237"/>
      <c r="CO39" s="1237"/>
      <c r="CP39" s="1237"/>
      <c r="CQ39" s="1237"/>
      <c r="CR39" s="1237"/>
      <c r="CS39" s="1237"/>
      <c r="CT39" s="1237"/>
      <c r="CU39" s="1237"/>
      <c r="CV39" s="1237"/>
      <c r="CW39" s="1237"/>
      <c r="CX39" s="1237"/>
      <c r="CY39" s="1237"/>
      <c r="CZ39" s="1237"/>
      <c r="DA39" s="1237"/>
      <c r="DB39" s="1237"/>
      <c r="DC39" s="1237"/>
      <c r="DD39" s="1238"/>
    </row>
    <row r="40" spans="2:109" ht="13" x14ac:dyDescent="0.2">
      <c r="B40" s="1239"/>
      <c r="DD40" s="1239"/>
      <c r="DE40" s="1227"/>
    </row>
    <row r="41" spans="2:109" ht="16.5" x14ac:dyDescent="0.2">
      <c r="B41" s="1240" t="s">
        <v>599</v>
      </c>
      <c r="C41" s="1230"/>
      <c r="D41" s="1230"/>
      <c r="E41" s="1230"/>
      <c r="F41" s="1230"/>
      <c r="G41" s="1230"/>
      <c r="H41" s="1230"/>
      <c r="I41" s="1230"/>
      <c r="J41" s="1230"/>
      <c r="K41" s="1230"/>
      <c r="L41" s="1230"/>
      <c r="M41" s="1230"/>
      <c r="N41" s="1230"/>
      <c r="O41" s="1230"/>
      <c r="P41" s="1230"/>
      <c r="Q41" s="1230"/>
      <c r="R41" s="1230"/>
      <c r="S41" s="1230"/>
      <c r="T41" s="1230"/>
      <c r="U41" s="1230"/>
      <c r="V41" s="1230"/>
      <c r="W41" s="1230"/>
      <c r="X41" s="1230"/>
      <c r="Y41" s="1230"/>
      <c r="Z41" s="1230"/>
      <c r="AA41" s="1230"/>
      <c r="AB41" s="1230"/>
      <c r="AC41" s="1230"/>
      <c r="AD41" s="1230"/>
      <c r="AE41" s="1230"/>
      <c r="AF41" s="1230"/>
      <c r="AG41" s="1230"/>
      <c r="AH41" s="1230"/>
      <c r="AI41" s="1230"/>
      <c r="AJ41" s="1230"/>
      <c r="AK41" s="1230"/>
      <c r="AL41" s="1230"/>
      <c r="AM41" s="1230"/>
      <c r="AN41" s="1230"/>
      <c r="AO41" s="1230"/>
      <c r="AP41" s="1230"/>
      <c r="AQ41" s="1230"/>
      <c r="AR41" s="1230"/>
      <c r="AS41" s="1230"/>
      <c r="AT41" s="1230"/>
      <c r="AU41" s="1230"/>
      <c r="AV41" s="1230"/>
      <c r="AW41" s="1230"/>
      <c r="AX41" s="1230"/>
      <c r="AY41" s="1230"/>
      <c r="AZ41" s="1230"/>
      <c r="BA41" s="1230"/>
      <c r="BB41" s="1230"/>
      <c r="BC41" s="1230"/>
      <c r="BD41" s="1230"/>
      <c r="BE41" s="1230"/>
      <c r="BF41" s="1230"/>
      <c r="BG41" s="1230"/>
      <c r="BH41" s="1230"/>
      <c r="BI41" s="1230"/>
      <c r="BJ41" s="1230"/>
      <c r="BK41" s="1230"/>
      <c r="BL41" s="1230"/>
      <c r="BM41" s="1230"/>
      <c r="BN41" s="1230"/>
      <c r="BO41" s="1230"/>
      <c r="BP41" s="1230"/>
      <c r="BQ41" s="1230"/>
      <c r="BR41" s="1230"/>
      <c r="BS41" s="1230"/>
      <c r="BT41" s="1230"/>
      <c r="BU41" s="1230"/>
      <c r="BV41" s="1230"/>
      <c r="BW41" s="1230"/>
      <c r="BX41" s="1230"/>
      <c r="BY41" s="1230"/>
      <c r="BZ41" s="1230"/>
      <c r="CA41" s="1230"/>
      <c r="CB41" s="1230"/>
      <c r="CC41" s="1230"/>
      <c r="CD41" s="1230"/>
      <c r="CE41" s="1230"/>
      <c r="CF41" s="1230"/>
      <c r="CG41" s="1230"/>
      <c r="CH41" s="1230"/>
      <c r="CI41" s="1230"/>
      <c r="CJ41" s="1230"/>
      <c r="CK41" s="1230"/>
      <c r="CL41" s="1230"/>
      <c r="CM41" s="1230"/>
      <c r="CN41" s="1230"/>
      <c r="CO41" s="1230"/>
      <c r="CP41" s="1230"/>
      <c r="CQ41" s="1230"/>
      <c r="CR41" s="1230"/>
      <c r="CS41" s="1230"/>
      <c r="CT41" s="1230"/>
      <c r="CU41" s="1230"/>
      <c r="CV41" s="1230"/>
      <c r="CW41" s="1230"/>
      <c r="CX41" s="1230"/>
      <c r="CY41" s="1230"/>
      <c r="CZ41" s="1230"/>
      <c r="DA41" s="1230"/>
      <c r="DB41" s="1230"/>
      <c r="DC41" s="1230"/>
      <c r="DD41" s="1232"/>
    </row>
    <row r="42" spans="2:109" ht="13" x14ac:dyDescent="0.2">
      <c r="B42" s="1234"/>
      <c r="G42" s="1241"/>
      <c r="I42" s="1242"/>
      <c r="J42" s="1242"/>
      <c r="K42" s="1242"/>
      <c r="AM42" s="1241"/>
      <c r="AN42" s="1241" t="s">
        <v>600</v>
      </c>
      <c r="AP42" s="1242"/>
      <c r="AQ42" s="1242"/>
      <c r="AR42" s="1242"/>
      <c r="AY42" s="1241"/>
      <c r="BA42" s="1242"/>
      <c r="BB42" s="1242"/>
      <c r="BC42" s="1242"/>
      <c r="BK42" s="1241"/>
      <c r="BM42" s="1242"/>
      <c r="BN42" s="1242"/>
      <c r="BO42" s="1242"/>
      <c r="BW42" s="1241"/>
      <c r="BY42" s="1242"/>
      <c r="BZ42" s="1242"/>
      <c r="CA42" s="1242"/>
      <c r="CI42" s="1241"/>
      <c r="CK42" s="1242"/>
      <c r="CL42" s="1242"/>
      <c r="CM42" s="1242"/>
      <c r="CU42" s="1241"/>
      <c r="CW42" s="1242"/>
      <c r="CX42" s="1242"/>
      <c r="CY42" s="1242"/>
    </row>
    <row r="43" spans="2:109" ht="13.5" customHeight="1" x14ac:dyDescent="0.2">
      <c r="B43" s="1234"/>
      <c r="AN43" s="1243" t="s">
        <v>601</v>
      </c>
      <c r="AO43" s="1244"/>
      <c r="AP43" s="1244"/>
      <c r="AQ43" s="1244"/>
      <c r="AR43" s="1244"/>
      <c r="AS43" s="1244"/>
      <c r="AT43" s="1244"/>
      <c r="AU43" s="1244"/>
      <c r="AV43" s="1244"/>
      <c r="AW43" s="1244"/>
      <c r="AX43" s="1244"/>
      <c r="AY43" s="1244"/>
      <c r="AZ43" s="1244"/>
      <c r="BA43" s="1244"/>
      <c r="BB43" s="1244"/>
      <c r="BC43" s="1244"/>
      <c r="BD43" s="1244"/>
      <c r="BE43" s="1244"/>
      <c r="BF43" s="1244"/>
      <c r="BG43" s="1244"/>
      <c r="BH43" s="1244"/>
      <c r="BI43" s="1244"/>
      <c r="BJ43" s="1244"/>
      <c r="BK43" s="1244"/>
      <c r="BL43" s="1244"/>
      <c r="BM43" s="1244"/>
      <c r="BN43" s="1244"/>
      <c r="BO43" s="1244"/>
      <c r="BP43" s="1244"/>
      <c r="BQ43" s="1244"/>
      <c r="BR43" s="1244"/>
      <c r="BS43" s="1244"/>
      <c r="BT43" s="1244"/>
      <c r="BU43" s="1244"/>
      <c r="BV43" s="1244"/>
      <c r="BW43" s="1244"/>
      <c r="BX43" s="1244"/>
      <c r="BY43" s="1244"/>
      <c r="BZ43" s="1244"/>
      <c r="CA43" s="1244"/>
      <c r="CB43" s="1244"/>
      <c r="CC43" s="1244"/>
      <c r="CD43" s="1244"/>
      <c r="CE43" s="1244"/>
      <c r="CF43" s="1244"/>
      <c r="CG43" s="1244"/>
      <c r="CH43" s="1244"/>
      <c r="CI43" s="1244"/>
      <c r="CJ43" s="1244"/>
      <c r="CK43" s="1244"/>
      <c r="CL43" s="1244"/>
      <c r="CM43" s="1244"/>
      <c r="CN43" s="1244"/>
      <c r="CO43" s="1244"/>
      <c r="CP43" s="1244"/>
      <c r="CQ43" s="1244"/>
      <c r="CR43" s="1244"/>
      <c r="CS43" s="1244"/>
      <c r="CT43" s="1244"/>
      <c r="CU43" s="1244"/>
      <c r="CV43" s="1244"/>
      <c r="CW43" s="1244"/>
      <c r="CX43" s="1244"/>
      <c r="CY43" s="1244"/>
      <c r="CZ43" s="1244"/>
      <c r="DA43" s="1244"/>
      <c r="DB43" s="1244"/>
      <c r="DC43" s="1245"/>
    </row>
    <row r="44" spans="2:109" ht="13" x14ac:dyDescent="0.2">
      <c r="B44" s="1234"/>
      <c r="AN44" s="1246"/>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8"/>
    </row>
    <row r="45" spans="2:109" ht="13" x14ac:dyDescent="0.2">
      <c r="B45" s="1234"/>
      <c r="AN45" s="1246"/>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8"/>
    </row>
    <row r="46" spans="2:109" ht="13" x14ac:dyDescent="0.2">
      <c r="B46" s="1234"/>
      <c r="AN46" s="1246"/>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8"/>
    </row>
    <row r="47" spans="2:109" ht="13" x14ac:dyDescent="0.2">
      <c r="B47" s="1234"/>
      <c r="AN47" s="1249"/>
      <c r="AO47" s="1250"/>
      <c r="AP47" s="1250"/>
      <c r="AQ47" s="1250"/>
      <c r="AR47" s="1250"/>
      <c r="AS47" s="1250"/>
      <c r="AT47" s="1250"/>
      <c r="AU47" s="1250"/>
      <c r="AV47" s="1250"/>
      <c r="AW47" s="1250"/>
      <c r="AX47" s="1250"/>
      <c r="AY47" s="1250"/>
      <c r="AZ47" s="1250"/>
      <c r="BA47" s="1250"/>
      <c r="BB47" s="1250"/>
      <c r="BC47" s="1250"/>
      <c r="BD47" s="1250"/>
      <c r="BE47" s="1250"/>
      <c r="BF47" s="1250"/>
      <c r="BG47" s="1250"/>
      <c r="BH47" s="1250"/>
      <c r="BI47" s="1250"/>
      <c r="BJ47" s="1250"/>
      <c r="BK47" s="1250"/>
      <c r="BL47" s="1250"/>
      <c r="BM47" s="1250"/>
      <c r="BN47" s="1250"/>
      <c r="BO47" s="1250"/>
      <c r="BP47" s="1250"/>
      <c r="BQ47" s="1250"/>
      <c r="BR47" s="1250"/>
      <c r="BS47" s="1250"/>
      <c r="BT47" s="1250"/>
      <c r="BU47" s="1250"/>
      <c r="BV47" s="1250"/>
      <c r="BW47" s="1250"/>
      <c r="BX47" s="1250"/>
      <c r="BY47" s="1250"/>
      <c r="BZ47" s="1250"/>
      <c r="CA47" s="1250"/>
      <c r="CB47" s="1250"/>
      <c r="CC47" s="1250"/>
      <c r="CD47" s="1250"/>
      <c r="CE47" s="1250"/>
      <c r="CF47" s="1250"/>
      <c r="CG47" s="1250"/>
      <c r="CH47" s="1250"/>
      <c r="CI47" s="1250"/>
      <c r="CJ47" s="1250"/>
      <c r="CK47" s="1250"/>
      <c r="CL47" s="1250"/>
      <c r="CM47" s="1250"/>
      <c r="CN47" s="1250"/>
      <c r="CO47" s="1250"/>
      <c r="CP47" s="1250"/>
      <c r="CQ47" s="1250"/>
      <c r="CR47" s="1250"/>
      <c r="CS47" s="1250"/>
      <c r="CT47" s="1250"/>
      <c r="CU47" s="1250"/>
      <c r="CV47" s="1250"/>
      <c r="CW47" s="1250"/>
      <c r="CX47" s="1250"/>
      <c r="CY47" s="1250"/>
      <c r="CZ47" s="1250"/>
      <c r="DA47" s="1250"/>
      <c r="DB47" s="1250"/>
      <c r="DC47" s="1251"/>
    </row>
    <row r="48" spans="2:109" ht="13" x14ac:dyDescent="0.2">
      <c r="B48" s="1234"/>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 x14ac:dyDescent="0.2">
      <c r="B49" s="1234"/>
      <c r="AN49" s="1227" t="s">
        <v>602</v>
      </c>
    </row>
    <row r="50" spans="1:109" ht="13" x14ac:dyDescent="0.2">
      <c r="B50" s="1234"/>
      <c r="G50" s="1253"/>
      <c r="H50" s="1253"/>
      <c r="I50" s="1253"/>
      <c r="J50" s="1253"/>
      <c r="K50" s="1254"/>
      <c r="L50" s="1254"/>
      <c r="M50" s="1255"/>
      <c r="N50" s="1255"/>
      <c r="AN50" s="1256"/>
      <c r="AO50" s="1257"/>
      <c r="AP50" s="1257"/>
      <c r="AQ50" s="1257"/>
      <c r="AR50" s="1257"/>
      <c r="AS50" s="1257"/>
      <c r="AT50" s="1257"/>
      <c r="AU50" s="1257"/>
      <c r="AV50" s="1257"/>
      <c r="AW50" s="1257"/>
      <c r="AX50" s="1257"/>
      <c r="AY50" s="1257"/>
      <c r="AZ50" s="1257"/>
      <c r="BA50" s="1257"/>
      <c r="BB50" s="1257"/>
      <c r="BC50" s="1257"/>
      <c r="BD50" s="1257"/>
      <c r="BE50" s="1257"/>
      <c r="BF50" s="1257"/>
      <c r="BG50" s="1257"/>
      <c r="BH50" s="1257"/>
      <c r="BI50" s="1257"/>
      <c r="BJ50" s="1257"/>
      <c r="BK50" s="1257"/>
      <c r="BL50" s="1257"/>
      <c r="BM50" s="1257"/>
      <c r="BN50" s="1257"/>
      <c r="BO50" s="1258"/>
      <c r="BP50" s="1259" t="s">
        <v>537</v>
      </c>
      <c r="BQ50" s="1259"/>
      <c r="BR50" s="1259"/>
      <c r="BS50" s="1259"/>
      <c r="BT50" s="1259"/>
      <c r="BU50" s="1259"/>
      <c r="BV50" s="1259"/>
      <c r="BW50" s="1259"/>
      <c r="BX50" s="1259" t="s">
        <v>538</v>
      </c>
      <c r="BY50" s="1259"/>
      <c r="BZ50" s="1259"/>
      <c r="CA50" s="1259"/>
      <c r="CB50" s="1259"/>
      <c r="CC50" s="1259"/>
      <c r="CD50" s="1259"/>
      <c r="CE50" s="1259"/>
      <c r="CF50" s="1259" t="s">
        <v>539</v>
      </c>
      <c r="CG50" s="1259"/>
      <c r="CH50" s="1259"/>
      <c r="CI50" s="1259"/>
      <c r="CJ50" s="1259"/>
      <c r="CK50" s="1259"/>
      <c r="CL50" s="1259"/>
      <c r="CM50" s="1259"/>
      <c r="CN50" s="1259" t="s">
        <v>540</v>
      </c>
      <c r="CO50" s="1259"/>
      <c r="CP50" s="1259"/>
      <c r="CQ50" s="1259"/>
      <c r="CR50" s="1259"/>
      <c r="CS50" s="1259"/>
      <c r="CT50" s="1259"/>
      <c r="CU50" s="1259"/>
      <c r="CV50" s="1259" t="s">
        <v>541</v>
      </c>
      <c r="CW50" s="1259"/>
      <c r="CX50" s="1259"/>
      <c r="CY50" s="1259"/>
      <c r="CZ50" s="1259"/>
      <c r="DA50" s="1259"/>
      <c r="DB50" s="1259"/>
      <c r="DC50" s="1259"/>
    </row>
    <row r="51" spans="1:109" ht="13.5" customHeight="1" x14ac:dyDescent="0.2">
      <c r="B51" s="1234"/>
      <c r="G51" s="1260"/>
      <c r="H51" s="1260"/>
      <c r="I51" s="1261"/>
      <c r="J51" s="1261"/>
      <c r="K51" s="1262"/>
      <c r="L51" s="1262"/>
      <c r="M51" s="1262"/>
      <c r="N51" s="1262"/>
      <c r="AM51" s="1252"/>
      <c r="AN51" s="1263" t="s">
        <v>603</v>
      </c>
      <c r="AO51" s="1263"/>
      <c r="AP51" s="1263"/>
      <c r="AQ51" s="1263"/>
      <c r="AR51" s="1263"/>
      <c r="AS51" s="1263"/>
      <c r="AT51" s="1263"/>
      <c r="AU51" s="1263"/>
      <c r="AV51" s="1263"/>
      <c r="AW51" s="1263"/>
      <c r="AX51" s="1263"/>
      <c r="AY51" s="1263"/>
      <c r="AZ51" s="1263"/>
      <c r="BA51" s="1263"/>
      <c r="BB51" s="1263" t="s">
        <v>604</v>
      </c>
      <c r="BC51" s="1263"/>
      <c r="BD51" s="1263"/>
      <c r="BE51" s="1263"/>
      <c r="BF51" s="1263"/>
      <c r="BG51" s="1263"/>
      <c r="BH51" s="1263"/>
      <c r="BI51" s="1263"/>
      <c r="BJ51" s="1263"/>
      <c r="BK51" s="1263"/>
      <c r="BL51" s="1263"/>
      <c r="BM51" s="1263"/>
      <c r="BN51" s="1263"/>
      <c r="BO51" s="1263"/>
      <c r="BP51" s="1264"/>
      <c r="BQ51" s="1265"/>
      <c r="BR51" s="1265"/>
      <c r="BS51" s="1265"/>
      <c r="BT51" s="1265"/>
      <c r="BU51" s="1265"/>
      <c r="BV51" s="1265"/>
      <c r="BW51" s="1265"/>
      <c r="BX51" s="1264"/>
      <c r="BY51" s="1265"/>
      <c r="BZ51" s="1265"/>
      <c r="CA51" s="1265"/>
      <c r="CB51" s="1265"/>
      <c r="CC51" s="1265"/>
      <c r="CD51" s="1265"/>
      <c r="CE51" s="1265"/>
      <c r="CF51" s="1264"/>
      <c r="CG51" s="1265"/>
      <c r="CH51" s="1265"/>
      <c r="CI51" s="1265"/>
      <c r="CJ51" s="1265"/>
      <c r="CK51" s="1265"/>
      <c r="CL51" s="1265"/>
      <c r="CM51" s="1265"/>
      <c r="CN51" s="1265">
        <v>213.3</v>
      </c>
      <c r="CO51" s="1265"/>
      <c r="CP51" s="1265"/>
      <c r="CQ51" s="1265"/>
      <c r="CR51" s="1265"/>
      <c r="CS51" s="1265"/>
      <c r="CT51" s="1265"/>
      <c r="CU51" s="1265"/>
      <c r="CV51" s="1265">
        <v>206.8</v>
      </c>
      <c r="CW51" s="1265"/>
      <c r="CX51" s="1265"/>
      <c r="CY51" s="1265"/>
      <c r="CZ51" s="1265"/>
      <c r="DA51" s="1265"/>
      <c r="DB51" s="1265"/>
      <c r="DC51" s="1265"/>
    </row>
    <row r="52" spans="1:109" ht="13" x14ac:dyDescent="0.2">
      <c r="B52" s="1234"/>
      <c r="G52" s="1260"/>
      <c r="H52" s="1260"/>
      <c r="I52" s="1261"/>
      <c r="J52" s="1261"/>
      <c r="K52" s="1262"/>
      <c r="L52" s="1262"/>
      <c r="M52" s="1262"/>
      <c r="N52" s="1262"/>
      <c r="AM52" s="1252"/>
      <c r="AN52" s="1263"/>
      <c r="AO52" s="1263"/>
      <c r="AP52" s="1263"/>
      <c r="AQ52" s="1263"/>
      <c r="AR52" s="1263"/>
      <c r="AS52" s="1263"/>
      <c r="AT52" s="1263"/>
      <c r="AU52" s="1263"/>
      <c r="AV52" s="1263"/>
      <c r="AW52" s="1263"/>
      <c r="AX52" s="1263"/>
      <c r="AY52" s="1263"/>
      <c r="AZ52" s="1263"/>
      <c r="BA52" s="1263"/>
      <c r="BB52" s="1263"/>
      <c r="BC52" s="1263"/>
      <c r="BD52" s="1263"/>
      <c r="BE52" s="1263"/>
      <c r="BF52" s="1263"/>
      <c r="BG52" s="1263"/>
      <c r="BH52" s="1263"/>
      <c r="BI52" s="1263"/>
      <c r="BJ52" s="1263"/>
      <c r="BK52" s="1263"/>
      <c r="BL52" s="1263"/>
      <c r="BM52" s="1263"/>
      <c r="BN52" s="1263"/>
      <c r="BO52" s="1263"/>
      <c r="BP52" s="1265"/>
      <c r="BQ52" s="1265"/>
      <c r="BR52" s="1265"/>
      <c r="BS52" s="1265"/>
      <c r="BT52" s="1265"/>
      <c r="BU52" s="1265"/>
      <c r="BV52" s="1265"/>
      <c r="BW52" s="1265"/>
      <c r="BX52" s="1265"/>
      <c r="BY52" s="1265"/>
      <c r="BZ52" s="1265"/>
      <c r="CA52" s="1265"/>
      <c r="CB52" s="1265"/>
      <c r="CC52" s="1265"/>
      <c r="CD52" s="1265"/>
      <c r="CE52" s="1265"/>
      <c r="CF52" s="1265"/>
      <c r="CG52" s="1265"/>
      <c r="CH52" s="1265"/>
      <c r="CI52" s="1265"/>
      <c r="CJ52" s="1265"/>
      <c r="CK52" s="1265"/>
      <c r="CL52" s="1265"/>
      <c r="CM52" s="1265"/>
      <c r="CN52" s="1265"/>
      <c r="CO52" s="1265"/>
      <c r="CP52" s="1265"/>
      <c r="CQ52" s="1265"/>
      <c r="CR52" s="1265"/>
      <c r="CS52" s="1265"/>
      <c r="CT52" s="1265"/>
      <c r="CU52" s="1265"/>
      <c r="CV52" s="1265"/>
      <c r="CW52" s="1265"/>
      <c r="CX52" s="1265"/>
      <c r="CY52" s="1265"/>
      <c r="CZ52" s="1265"/>
      <c r="DA52" s="1265"/>
      <c r="DB52" s="1265"/>
      <c r="DC52" s="1265"/>
    </row>
    <row r="53" spans="1:109" ht="13" x14ac:dyDescent="0.2">
      <c r="A53" s="1242"/>
      <c r="B53" s="1234"/>
      <c r="G53" s="1260"/>
      <c r="H53" s="1260"/>
      <c r="I53" s="1253"/>
      <c r="J53" s="1253"/>
      <c r="K53" s="1262"/>
      <c r="L53" s="1262"/>
      <c r="M53" s="1262"/>
      <c r="N53" s="1262"/>
      <c r="AM53" s="1252"/>
      <c r="AN53" s="1263"/>
      <c r="AO53" s="1263"/>
      <c r="AP53" s="1263"/>
      <c r="AQ53" s="1263"/>
      <c r="AR53" s="1263"/>
      <c r="AS53" s="1263"/>
      <c r="AT53" s="1263"/>
      <c r="AU53" s="1263"/>
      <c r="AV53" s="1263"/>
      <c r="AW53" s="1263"/>
      <c r="AX53" s="1263"/>
      <c r="AY53" s="1263"/>
      <c r="AZ53" s="1263"/>
      <c r="BA53" s="1263"/>
      <c r="BB53" s="1263" t="s">
        <v>605</v>
      </c>
      <c r="BC53" s="1263"/>
      <c r="BD53" s="1263"/>
      <c r="BE53" s="1263"/>
      <c r="BF53" s="1263"/>
      <c r="BG53" s="1263"/>
      <c r="BH53" s="1263"/>
      <c r="BI53" s="1263"/>
      <c r="BJ53" s="1263"/>
      <c r="BK53" s="1263"/>
      <c r="BL53" s="1263"/>
      <c r="BM53" s="1263"/>
      <c r="BN53" s="1263"/>
      <c r="BO53" s="1263"/>
      <c r="BP53" s="1264"/>
      <c r="BQ53" s="1265"/>
      <c r="BR53" s="1265"/>
      <c r="BS53" s="1265"/>
      <c r="BT53" s="1265"/>
      <c r="BU53" s="1265"/>
      <c r="BV53" s="1265"/>
      <c r="BW53" s="1265"/>
      <c r="BX53" s="1264"/>
      <c r="BY53" s="1265"/>
      <c r="BZ53" s="1265"/>
      <c r="CA53" s="1265"/>
      <c r="CB53" s="1265"/>
      <c r="CC53" s="1265"/>
      <c r="CD53" s="1265"/>
      <c r="CE53" s="1265"/>
      <c r="CF53" s="1264"/>
      <c r="CG53" s="1265"/>
      <c r="CH53" s="1265"/>
      <c r="CI53" s="1265"/>
      <c r="CJ53" s="1265"/>
      <c r="CK53" s="1265"/>
      <c r="CL53" s="1265"/>
      <c r="CM53" s="1265"/>
      <c r="CN53" s="1265">
        <v>50.7</v>
      </c>
      <c r="CO53" s="1265"/>
      <c r="CP53" s="1265"/>
      <c r="CQ53" s="1265"/>
      <c r="CR53" s="1265"/>
      <c r="CS53" s="1265"/>
      <c r="CT53" s="1265"/>
      <c r="CU53" s="1265"/>
      <c r="CV53" s="1265">
        <v>51.7</v>
      </c>
      <c r="CW53" s="1265"/>
      <c r="CX53" s="1265"/>
      <c r="CY53" s="1265"/>
      <c r="CZ53" s="1265"/>
      <c r="DA53" s="1265"/>
      <c r="DB53" s="1265"/>
      <c r="DC53" s="1265"/>
    </row>
    <row r="54" spans="1:109" ht="13" x14ac:dyDescent="0.2">
      <c r="A54" s="1242"/>
      <c r="B54" s="1234"/>
      <c r="G54" s="1260"/>
      <c r="H54" s="1260"/>
      <c r="I54" s="1253"/>
      <c r="J54" s="1253"/>
      <c r="K54" s="1262"/>
      <c r="L54" s="1262"/>
      <c r="M54" s="1262"/>
      <c r="N54" s="1262"/>
      <c r="AM54" s="1252"/>
      <c r="AN54" s="1263"/>
      <c r="AO54" s="1263"/>
      <c r="AP54" s="1263"/>
      <c r="AQ54" s="1263"/>
      <c r="AR54" s="1263"/>
      <c r="AS54" s="1263"/>
      <c r="AT54" s="1263"/>
      <c r="AU54" s="1263"/>
      <c r="AV54" s="1263"/>
      <c r="AW54" s="1263"/>
      <c r="AX54" s="1263"/>
      <c r="AY54" s="1263"/>
      <c r="AZ54" s="1263"/>
      <c r="BA54" s="1263"/>
      <c r="BB54" s="1263"/>
      <c r="BC54" s="1263"/>
      <c r="BD54" s="1263"/>
      <c r="BE54" s="1263"/>
      <c r="BF54" s="1263"/>
      <c r="BG54" s="1263"/>
      <c r="BH54" s="1263"/>
      <c r="BI54" s="1263"/>
      <c r="BJ54" s="1263"/>
      <c r="BK54" s="1263"/>
      <c r="BL54" s="1263"/>
      <c r="BM54" s="1263"/>
      <c r="BN54" s="1263"/>
      <c r="BO54" s="1263"/>
      <c r="BP54" s="1265"/>
      <c r="BQ54" s="1265"/>
      <c r="BR54" s="1265"/>
      <c r="BS54" s="1265"/>
      <c r="BT54" s="1265"/>
      <c r="BU54" s="1265"/>
      <c r="BV54" s="1265"/>
      <c r="BW54" s="1265"/>
      <c r="BX54" s="1265"/>
      <c r="BY54" s="1265"/>
      <c r="BZ54" s="1265"/>
      <c r="CA54" s="1265"/>
      <c r="CB54" s="1265"/>
      <c r="CC54" s="1265"/>
      <c r="CD54" s="1265"/>
      <c r="CE54" s="1265"/>
      <c r="CF54" s="1265"/>
      <c r="CG54" s="1265"/>
      <c r="CH54" s="1265"/>
      <c r="CI54" s="1265"/>
      <c r="CJ54" s="1265"/>
      <c r="CK54" s="1265"/>
      <c r="CL54" s="1265"/>
      <c r="CM54" s="1265"/>
      <c r="CN54" s="1265"/>
      <c r="CO54" s="1265"/>
      <c r="CP54" s="1265"/>
      <c r="CQ54" s="1265"/>
      <c r="CR54" s="1265"/>
      <c r="CS54" s="1265"/>
      <c r="CT54" s="1265"/>
      <c r="CU54" s="1265"/>
      <c r="CV54" s="1265"/>
      <c r="CW54" s="1265"/>
      <c r="CX54" s="1265"/>
      <c r="CY54" s="1265"/>
      <c r="CZ54" s="1265"/>
      <c r="DA54" s="1265"/>
      <c r="DB54" s="1265"/>
      <c r="DC54" s="1265"/>
    </row>
    <row r="55" spans="1:109" ht="13" x14ac:dyDescent="0.2">
      <c r="A55" s="1242"/>
      <c r="B55" s="1234"/>
      <c r="G55" s="1253"/>
      <c r="H55" s="1253"/>
      <c r="I55" s="1253"/>
      <c r="J55" s="1253"/>
      <c r="K55" s="1262"/>
      <c r="L55" s="1262"/>
      <c r="M55" s="1262"/>
      <c r="N55" s="1262"/>
      <c r="AN55" s="1259" t="s">
        <v>606</v>
      </c>
      <c r="AO55" s="1259"/>
      <c r="AP55" s="1259"/>
      <c r="AQ55" s="1259"/>
      <c r="AR55" s="1259"/>
      <c r="AS55" s="1259"/>
      <c r="AT55" s="1259"/>
      <c r="AU55" s="1259"/>
      <c r="AV55" s="1259"/>
      <c r="AW55" s="1259"/>
      <c r="AX55" s="1259"/>
      <c r="AY55" s="1259"/>
      <c r="AZ55" s="1259"/>
      <c r="BA55" s="1259"/>
      <c r="BB55" s="1263" t="s">
        <v>604</v>
      </c>
      <c r="BC55" s="1263"/>
      <c r="BD55" s="1263"/>
      <c r="BE55" s="1263"/>
      <c r="BF55" s="1263"/>
      <c r="BG55" s="1263"/>
      <c r="BH55" s="1263"/>
      <c r="BI55" s="1263"/>
      <c r="BJ55" s="1263"/>
      <c r="BK55" s="1263"/>
      <c r="BL55" s="1263"/>
      <c r="BM55" s="1263"/>
      <c r="BN55" s="1263"/>
      <c r="BO55" s="1263"/>
      <c r="BP55" s="1264"/>
      <c r="BQ55" s="1265"/>
      <c r="BR55" s="1265"/>
      <c r="BS55" s="1265"/>
      <c r="BT55" s="1265"/>
      <c r="BU55" s="1265"/>
      <c r="BV55" s="1265"/>
      <c r="BW55" s="1265"/>
      <c r="BX55" s="1264"/>
      <c r="BY55" s="1265"/>
      <c r="BZ55" s="1265"/>
      <c r="CA55" s="1265"/>
      <c r="CB55" s="1265"/>
      <c r="CC55" s="1265"/>
      <c r="CD55" s="1265"/>
      <c r="CE55" s="1265"/>
      <c r="CF55" s="1264"/>
      <c r="CG55" s="1265"/>
      <c r="CH55" s="1265"/>
      <c r="CI55" s="1265"/>
      <c r="CJ55" s="1265"/>
      <c r="CK55" s="1265"/>
      <c r="CL55" s="1265"/>
      <c r="CM55" s="1265"/>
      <c r="CN55" s="1265">
        <v>198</v>
      </c>
      <c r="CO55" s="1265"/>
      <c r="CP55" s="1265"/>
      <c r="CQ55" s="1265"/>
      <c r="CR55" s="1265"/>
      <c r="CS55" s="1265"/>
      <c r="CT55" s="1265"/>
      <c r="CU55" s="1265"/>
      <c r="CV55" s="1265">
        <v>195.2</v>
      </c>
      <c r="CW55" s="1265"/>
      <c r="CX55" s="1265"/>
      <c r="CY55" s="1265"/>
      <c r="CZ55" s="1265"/>
      <c r="DA55" s="1265"/>
      <c r="DB55" s="1265"/>
      <c r="DC55" s="1265"/>
    </row>
    <row r="56" spans="1:109" ht="13" x14ac:dyDescent="0.2">
      <c r="A56" s="1242"/>
      <c r="B56" s="1234"/>
      <c r="G56" s="1253"/>
      <c r="H56" s="1253"/>
      <c r="I56" s="1253"/>
      <c r="J56" s="1253"/>
      <c r="K56" s="1262"/>
      <c r="L56" s="1262"/>
      <c r="M56" s="1262"/>
      <c r="N56" s="1262"/>
      <c r="AN56" s="1259"/>
      <c r="AO56" s="1259"/>
      <c r="AP56" s="1259"/>
      <c r="AQ56" s="1259"/>
      <c r="AR56" s="1259"/>
      <c r="AS56" s="1259"/>
      <c r="AT56" s="1259"/>
      <c r="AU56" s="1259"/>
      <c r="AV56" s="1259"/>
      <c r="AW56" s="1259"/>
      <c r="AX56" s="1259"/>
      <c r="AY56" s="1259"/>
      <c r="AZ56" s="1259"/>
      <c r="BA56" s="1259"/>
      <c r="BB56" s="1263"/>
      <c r="BC56" s="1263"/>
      <c r="BD56" s="1263"/>
      <c r="BE56" s="1263"/>
      <c r="BF56" s="1263"/>
      <c r="BG56" s="1263"/>
      <c r="BH56" s="1263"/>
      <c r="BI56" s="1263"/>
      <c r="BJ56" s="1263"/>
      <c r="BK56" s="1263"/>
      <c r="BL56" s="1263"/>
      <c r="BM56" s="1263"/>
      <c r="BN56" s="1263"/>
      <c r="BO56" s="1263"/>
      <c r="BP56" s="1265"/>
      <c r="BQ56" s="1265"/>
      <c r="BR56" s="1265"/>
      <c r="BS56" s="1265"/>
      <c r="BT56" s="1265"/>
      <c r="BU56" s="1265"/>
      <c r="BV56" s="1265"/>
      <c r="BW56" s="1265"/>
      <c r="BX56" s="1265"/>
      <c r="BY56" s="1265"/>
      <c r="BZ56" s="1265"/>
      <c r="CA56" s="1265"/>
      <c r="CB56" s="1265"/>
      <c r="CC56" s="1265"/>
      <c r="CD56" s="1265"/>
      <c r="CE56" s="1265"/>
      <c r="CF56" s="1265"/>
      <c r="CG56" s="1265"/>
      <c r="CH56" s="1265"/>
      <c r="CI56" s="1265"/>
      <c r="CJ56" s="1265"/>
      <c r="CK56" s="1265"/>
      <c r="CL56" s="1265"/>
      <c r="CM56" s="1265"/>
      <c r="CN56" s="1265"/>
      <c r="CO56" s="1265"/>
      <c r="CP56" s="1265"/>
      <c r="CQ56" s="1265"/>
      <c r="CR56" s="1265"/>
      <c r="CS56" s="1265"/>
      <c r="CT56" s="1265"/>
      <c r="CU56" s="1265"/>
      <c r="CV56" s="1265"/>
      <c r="CW56" s="1265"/>
      <c r="CX56" s="1265"/>
      <c r="CY56" s="1265"/>
      <c r="CZ56" s="1265"/>
      <c r="DA56" s="1265"/>
      <c r="DB56" s="1265"/>
      <c r="DC56" s="1265"/>
    </row>
    <row r="57" spans="1:109" s="1242" customFormat="1" ht="13" x14ac:dyDescent="0.2">
      <c r="B57" s="1266"/>
      <c r="G57" s="1253"/>
      <c r="H57" s="1253"/>
      <c r="I57" s="1267"/>
      <c r="J57" s="1267"/>
      <c r="K57" s="1262"/>
      <c r="L57" s="1262"/>
      <c r="M57" s="1262"/>
      <c r="N57" s="1262"/>
      <c r="AM57" s="1227"/>
      <c r="AN57" s="1259"/>
      <c r="AO57" s="1259"/>
      <c r="AP57" s="1259"/>
      <c r="AQ57" s="1259"/>
      <c r="AR57" s="1259"/>
      <c r="AS57" s="1259"/>
      <c r="AT57" s="1259"/>
      <c r="AU57" s="1259"/>
      <c r="AV57" s="1259"/>
      <c r="AW57" s="1259"/>
      <c r="AX57" s="1259"/>
      <c r="AY57" s="1259"/>
      <c r="AZ57" s="1259"/>
      <c r="BA57" s="1259"/>
      <c r="BB57" s="1263" t="s">
        <v>605</v>
      </c>
      <c r="BC57" s="1263"/>
      <c r="BD57" s="1263"/>
      <c r="BE57" s="1263"/>
      <c r="BF57" s="1263"/>
      <c r="BG57" s="1263"/>
      <c r="BH57" s="1263"/>
      <c r="BI57" s="1263"/>
      <c r="BJ57" s="1263"/>
      <c r="BK57" s="1263"/>
      <c r="BL57" s="1263"/>
      <c r="BM57" s="1263"/>
      <c r="BN57" s="1263"/>
      <c r="BO57" s="1263"/>
      <c r="BP57" s="1264"/>
      <c r="BQ57" s="1265"/>
      <c r="BR57" s="1265"/>
      <c r="BS57" s="1265"/>
      <c r="BT57" s="1265"/>
      <c r="BU57" s="1265"/>
      <c r="BV57" s="1265"/>
      <c r="BW57" s="1265"/>
      <c r="BX57" s="1264"/>
      <c r="BY57" s="1265"/>
      <c r="BZ57" s="1265"/>
      <c r="CA57" s="1265"/>
      <c r="CB57" s="1265"/>
      <c r="CC57" s="1265"/>
      <c r="CD57" s="1265"/>
      <c r="CE57" s="1265"/>
      <c r="CF57" s="1264"/>
      <c r="CG57" s="1265"/>
      <c r="CH57" s="1265"/>
      <c r="CI57" s="1265"/>
      <c r="CJ57" s="1265"/>
      <c r="CK57" s="1265"/>
      <c r="CL57" s="1265"/>
      <c r="CM57" s="1265"/>
      <c r="CN57" s="1265">
        <v>60.1</v>
      </c>
      <c r="CO57" s="1265"/>
      <c r="CP57" s="1265"/>
      <c r="CQ57" s="1265"/>
      <c r="CR57" s="1265"/>
      <c r="CS57" s="1265"/>
      <c r="CT57" s="1265"/>
      <c r="CU57" s="1265"/>
      <c r="CV57" s="1265">
        <v>60.7</v>
      </c>
      <c r="CW57" s="1265"/>
      <c r="CX57" s="1265"/>
      <c r="CY57" s="1265"/>
      <c r="CZ57" s="1265"/>
      <c r="DA57" s="1265"/>
      <c r="DB57" s="1265"/>
      <c r="DC57" s="1265"/>
      <c r="DD57" s="1268"/>
      <c r="DE57" s="1266"/>
    </row>
    <row r="58" spans="1:109" s="1242" customFormat="1" ht="13" x14ac:dyDescent="0.2">
      <c r="A58" s="1227"/>
      <c r="B58" s="1266"/>
      <c r="G58" s="1253"/>
      <c r="H58" s="1253"/>
      <c r="I58" s="1267"/>
      <c r="J58" s="1267"/>
      <c r="K58" s="1262"/>
      <c r="L58" s="1262"/>
      <c r="M58" s="1262"/>
      <c r="N58" s="1262"/>
      <c r="AM58" s="1227"/>
      <c r="AN58" s="1259"/>
      <c r="AO58" s="1259"/>
      <c r="AP58" s="1259"/>
      <c r="AQ58" s="1259"/>
      <c r="AR58" s="1259"/>
      <c r="AS58" s="1259"/>
      <c r="AT58" s="1259"/>
      <c r="AU58" s="1259"/>
      <c r="AV58" s="1259"/>
      <c r="AW58" s="1259"/>
      <c r="AX58" s="1259"/>
      <c r="AY58" s="1259"/>
      <c r="AZ58" s="1259"/>
      <c r="BA58" s="1259"/>
      <c r="BB58" s="1263"/>
      <c r="BC58" s="1263"/>
      <c r="BD58" s="1263"/>
      <c r="BE58" s="1263"/>
      <c r="BF58" s="1263"/>
      <c r="BG58" s="1263"/>
      <c r="BH58" s="1263"/>
      <c r="BI58" s="1263"/>
      <c r="BJ58" s="1263"/>
      <c r="BK58" s="1263"/>
      <c r="BL58" s="1263"/>
      <c r="BM58" s="1263"/>
      <c r="BN58" s="1263"/>
      <c r="BO58" s="1263"/>
      <c r="BP58" s="1265"/>
      <c r="BQ58" s="1265"/>
      <c r="BR58" s="1265"/>
      <c r="BS58" s="1265"/>
      <c r="BT58" s="1265"/>
      <c r="BU58" s="1265"/>
      <c r="BV58" s="1265"/>
      <c r="BW58" s="1265"/>
      <c r="BX58" s="1265"/>
      <c r="BY58" s="1265"/>
      <c r="BZ58" s="1265"/>
      <c r="CA58" s="1265"/>
      <c r="CB58" s="1265"/>
      <c r="CC58" s="1265"/>
      <c r="CD58" s="1265"/>
      <c r="CE58" s="1265"/>
      <c r="CF58" s="1265"/>
      <c r="CG58" s="1265"/>
      <c r="CH58" s="1265"/>
      <c r="CI58" s="1265"/>
      <c r="CJ58" s="1265"/>
      <c r="CK58" s="1265"/>
      <c r="CL58" s="1265"/>
      <c r="CM58" s="1265"/>
      <c r="CN58" s="1265"/>
      <c r="CO58" s="1265"/>
      <c r="CP58" s="1265"/>
      <c r="CQ58" s="1265"/>
      <c r="CR58" s="1265"/>
      <c r="CS58" s="1265"/>
      <c r="CT58" s="1265"/>
      <c r="CU58" s="1265"/>
      <c r="CV58" s="1265"/>
      <c r="CW58" s="1265"/>
      <c r="CX58" s="1265"/>
      <c r="CY58" s="1265"/>
      <c r="CZ58" s="1265"/>
      <c r="DA58" s="1265"/>
      <c r="DB58" s="1265"/>
      <c r="DC58" s="1265"/>
      <c r="DD58" s="1268"/>
      <c r="DE58" s="1266"/>
    </row>
    <row r="59" spans="1:109" s="1242" customFormat="1" ht="13" x14ac:dyDescent="0.2">
      <c r="A59" s="1227"/>
      <c r="B59" s="1266"/>
      <c r="K59" s="1269"/>
      <c r="L59" s="1269"/>
      <c r="M59" s="1269"/>
      <c r="N59" s="1269"/>
      <c r="AQ59" s="1269"/>
      <c r="AR59" s="1269"/>
      <c r="AS59" s="1269"/>
      <c r="AT59" s="1269"/>
      <c r="BC59" s="1269"/>
      <c r="BD59" s="1269"/>
      <c r="BE59" s="1269"/>
      <c r="BF59" s="1269"/>
      <c r="BO59" s="1269"/>
      <c r="BP59" s="1269"/>
      <c r="BQ59" s="1269"/>
      <c r="BR59" s="1269"/>
      <c r="CA59" s="1269"/>
      <c r="CB59" s="1269"/>
      <c r="CC59" s="1269"/>
      <c r="CD59" s="1269"/>
      <c r="CM59" s="1269"/>
      <c r="CN59" s="1269"/>
      <c r="CO59" s="1269"/>
      <c r="CP59" s="1269"/>
      <c r="CY59" s="1269"/>
      <c r="CZ59" s="1269"/>
      <c r="DA59" s="1269"/>
      <c r="DB59" s="1269"/>
      <c r="DC59" s="1269"/>
      <c r="DD59" s="1268"/>
      <c r="DE59" s="1266"/>
    </row>
    <row r="60" spans="1:109" s="1242" customFormat="1" ht="13" x14ac:dyDescent="0.2">
      <c r="A60" s="1227"/>
      <c r="B60" s="1266"/>
      <c r="K60" s="1269"/>
      <c r="L60" s="1269"/>
      <c r="M60" s="1269"/>
      <c r="N60" s="1269"/>
      <c r="AQ60" s="1269"/>
      <c r="AR60" s="1269"/>
      <c r="AS60" s="1269"/>
      <c r="AT60" s="1269"/>
      <c r="BC60" s="1269"/>
      <c r="BD60" s="1269"/>
      <c r="BE60" s="1269"/>
      <c r="BF60" s="1269"/>
      <c r="BO60" s="1269"/>
      <c r="BP60" s="1269"/>
      <c r="BQ60" s="1269"/>
      <c r="BR60" s="1269"/>
      <c r="CA60" s="1269"/>
      <c r="CB60" s="1269"/>
      <c r="CC60" s="1269"/>
      <c r="CD60" s="1269"/>
      <c r="CM60" s="1269"/>
      <c r="CN60" s="1269"/>
      <c r="CO60" s="1269"/>
      <c r="CP60" s="1269"/>
      <c r="CY60" s="1269"/>
      <c r="CZ60" s="1269"/>
      <c r="DA60" s="1269"/>
      <c r="DB60" s="1269"/>
      <c r="DC60" s="1269"/>
      <c r="DD60" s="1268"/>
      <c r="DE60" s="1266"/>
    </row>
    <row r="61" spans="1:109" s="1242" customFormat="1" ht="13" x14ac:dyDescent="0.2">
      <c r="A61" s="1227"/>
      <c r="B61" s="1270"/>
      <c r="C61" s="1271"/>
      <c r="D61" s="1271"/>
      <c r="E61" s="1271"/>
      <c r="F61" s="1271"/>
      <c r="G61" s="1271"/>
      <c r="H61" s="1271"/>
      <c r="I61" s="1271"/>
      <c r="J61" s="1271"/>
      <c r="K61" s="1271"/>
      <c r="L61" s="1271"/>
      <c r="M61" s="1272"/>
      <c r="N61" s="1272"/>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2"/>
      <c r="AT61" s="1272"/>
      <c r="AU61" s="1271"/>
      <c r="AV61" s="1271"/>
      <c r="AW61" s="1271"/>
      <c r="AX61" s="1271"/>
      <c r="AY61" s="1271"/>
      <c r="AZ61" s="1271"/>
      <c r="BA61" s="1271"/>
      <c r="BB61" s="1271"/>
      <c r="BC61" s="1271"/>
      <c r="BD61" s="1271"/>
      <c r="BE61" s="1272"/>
      <c r="BF61" s="1272"/>
      <c r="BG61" s="1271"/>
      <c r="BH61" s="1271"/>
      <c r="BI61" s="1271"/>
      <c r="BJ61" s="1271"/>
      <c r="BK61" s="1271"/>
      <c r="BL61" s="1271"/>
      <c r="BM61" s="1271"/>
      <c r="BN61" s="1271"/>
      <c r="BO61" s="1271"/>
      <c r="BP61" s="1271"/>
      <c r="BQ61" s="1272"/>
      <c r="BR61" s="1272"/>
      <c r="BS61" s="1271"/>
      <c r="BT61" s="1271"/>
      <c r="BU61" s="1271"/>
      <c r="BV61" s="1271"/>
      <c r="BW61" s="1271"/>
      <c r="BX61" s="1271"/>
      <c r="BY61" s="1271"/>
      <c r="BZ61" s="1271"/>
      <c r="CA61" s="1271"/>
      <c r="CB61" s="1271"/>
      <c r="CC61" s="1272"/>
      <c r="CD61" s="1272"/>
      <c r="CE61" s="1271"/>
      <c r="CF61" s="1271"/>
      <c r="CG61" s="1271"/>
      <c r="CH61" s="1271"/>
      <c r="CI61" s="1271"/>
      <c r="CJ61" s="1271"/>
      <c r="CK61" s="1271"/>
      <c r="CL61" s="1271"/>
      <c r="CM61" s="1271"/>
      <c r="CN61" s="1271"/>
      <c r="CO61" s="1272"/>
      <c r="CP61" s="1272"/>
      <c r="CQ61" s="1271"/>
      <c r="CR61" s="1271"/>
      <c r="CS61" s="1271"/>
      <c r="CT61" s="1271"/>
      <c r="CU61" s="1271"/>
      <c r="CV61" s="1271"/>
      <c r="CW61" s="1271"/>
      <c r="CX61" s="1271"/>
      <c r="CY61" s="1271"/>
      <c r="CZ61" s="1271"/>
      <c r="DA61" s="1272"/>
      <c r="DB61" s="1272"/>
      <c r="DC61" s="1272"/>
      <c r="DD61" s="1273"/>
      <c r="DE61" s="1266"/>
    </row>
    <row r="62" spans="1:109" ht="13" x14ac:dyDescent="0.2">
      <c r="B62" s="1239"/>
      <c r="C62" s="1239"/>
      <c r="D62" s="1239"/>
      <c r="E62" s="1239"/>
      <c r="F62" s="1239"/>
      <c r="G62" s="1239"/>
      <c r="H62" s="1239"/>
      <c r="I62" s="1239"/>
      <c r="J62" s="1239"/>
      <c r="K62" s="1239"/>
      <c r="L62" s="1239"/>
      <c r="M62" s="1239"/>
      <c r="N62" s="1239"/>
      <c r="O62" s="1239"/>
      <c r="P62" s="1239"/>
      <c r="Q62" s="1239"/>
      <c r="R62" s="1239"/>
      <c r="S62" s="1239"/>
      <c r="T62" s="1239"/>
      <c r="U62" s="1239"/>
      <c r="V62" s="1239"/>
      <c r="W62" s="1239"/>
      <c r="X62" s="1239"/>
      <c r="Y62" s="1239"/>
      <c r="Z62" s="1239"/>
      <c r="AA62" s="1239"/>
      <c r="AB62" s="1239"/>
      <c r="AC62" s="1239"/>
      <c r="AD62" s="1239"/>
      <c r="AE62" s="1239"/>
      <c r="AF62" s="1239"/>
      <c r="AG62" s="1239"/>
      <c r="AH62" s="1239"/>
      <c r="AI62" s="1239"/>
      <c r="AJ62" s="1239"/>
      <c r="AK62" s="1239"/>
      <c r="AL62" s="1239"/>
      <c r="AM62" s="1239"/>
      <c r="AN62" s="1239"/>
      <c r="AO62" s="1239"/>
      <c r="AP62" s="1239"/>
      <c r="AQ62" s="1239"/>
      <c r="AR62" s="1239"/>
      <c r="AS62" s="1239"/>
      <c r="AT62" s="1239"/>
      <c r="AU62" s="1239"/>
      <c r="AV62" s="1239"/>
      <c r="AW62" s="1239"/>
      <c r="AX62" s="1239"/>
      <c r="AY62" s="1239"/>
      <c r="AZ62" s="1239"/>
      <c r="BA62" s="1239"/>
      <c r="BB62" s="1239"/>
      <c r="BC62" s="1239"/>
      <c r="BD62" s="1239"/>
      <c r="BE62" s="1239"/>
      <c r="BF62" s="1239"/>
      <c r="BG62" s="1239"/>
      <c r="BH62" s="1239"/>
      <c r="BI62" s="1239"/>
      <c r="BJ62" s="1239"/>
      <c r="BK62" s="1239"/>
      <c r="BL62" s="1239"/>
      <c r="BM62" s="1239"/>
      <c r="BN62" s="1239"/>
      <c r="BO62" s="1239"/>
      <c r="BP62" s="1239"/>
      <c r="BQ62" s="1239"/>
      <c r="BR62" s="1239"/>
      <c r="BS62" s="1239"/>
      <c r="BT62" s="1239"/>
      <c r="BU62" s="1239"/>
      <c r="BV62" s="1239"/>
      <c r="BW62" s="1239"/>
      <c r="BX62" s="1239"/>
      <c r="BY62" s="1239"/>
      <c r="BZ62" s="1239"/>
      <c r="CA62" s="1239"/>
      <c r="CB62" s="1239"/>
      <c r="CC62" s="1239"/>
      <c r="CD62" s="1239"/>
      <c r="CE62" s="1239"/>
      <c r="CF62" s="1239"/>
      <c r="CG62" s="1239"/>
      <c r="CH62" s="1239"/>
      <c r="CI62" s="1239"/>
      <c r="CJ62" s="1239"/>
      <c r="CK62" s="1239"/>
      <c r="CL62" s="1239"/>
      <c r="CM62" s="1239"/>
      <c r="CN62" s="1239"/>
      <c r="CO62" s="1239"/>
      <c r="CP62" s="1239"/>
      <c r="CQ62" s="1239"/>
      <c r="CR62" s="1239"/>
      <c r="CS62" s="1239"/>
      <c r="CT62" s="1239"/>
      <c r="CU62" s="1239"/>
      <c r="CV62" s="1239"/>
      <c r="CW62" s="1239"/>
      <c r="CX62" s="1239"/>
      <c r="CY62" s="1239"/>
      <c r="CZ62" s="1239"/>
      <c r="DA62" s="1239"/>
      <c r="DB62" s="1239"/>
      <c r="DC62" s="1239"/>
      <c r="DD62" s="1239"/>
      <c r="DE62" s="1227"/>
    </row>
    <row r="63" spans="1:109" ht="16.5" x14ac:dyDescent="0.2">
      <c r="B63" s="1274" t="s">
        <v>607</v>
      </c>
    </row>
    <row r="64" spans="1:109" ht="13" x14ac:dyDescent="0.2">
      <c r="B64" s="1234"/>
      <c r="G64" s="1241"/>
      <c r="I64" s="1275"/>
      <c r="J64" s="1275"/>
      <c r="K64" s="1275"/>
      <c r="L64" s="1275"/>
      <c r="M64" s="1275"/>
      <c r="N64" s="1276"/>
      <c r="AM64" s="1241"/>
      <c r="AN64" s="1241" t="s">
        <v>600</v>
      </c>
      <c r="AP64" s="1242"/>
      <c r="AQ64" s="1242"/>
      <c r="AR64" s="1242"/>
      <c r="AY64" s="1241"/>
      <c r="BA64" s="1242"/>
      <c r="BB64" s="1242"/>
      <c r="BC64" s="1242"/>
      <c r="BK64" s="1241"/>
      <c r="BM64" s="1242"/>
      <c r="BN64" s="1242"/>
      <c r="BO64" s="1242"/>
      <c r="BW64" s="1241"/>
      <c r="BY64" s="1242"/>
      <c r="BZ64" s="1242"/>
      <c r="CA64" s="1242"/>
      <c r="CI64" s="1241"/>
      <c r="CK64" s="1242"/>
      <c r="CL64" s="1242"/>
      <c r="CM64" s="1242"/>
      <c r="CU64" s="1241"/>
      <c r="CW64" s="1242"/>
      <c r="CX64" s="1242"/>
      <c r="CY64" s="1242"/>
    </row>
    <row r="65" spans="2:107" ht="13" x14ac:dyDescent="0.2">
      <c r="B65" s="1234"/>
      <c r="AN65" s="1243" t="s">
        <v>608</v>
      </c>
      <c r="AO65" s="1244"/>
      <c r="AP65" s="1244"/>
      <c r="AQ65" s="1244"/>
      <c r="AR65" s="1244"/>
      <c r="AS65" s="1244"/>
      <c r="AT65" s="1244"/>
      <c r="AU65" s="1244"/>
      <c r="AV65" s="1244"/>
      <c r="AW65" s="1244"/>
      <c r="AX65" s="1244"/>
      <c r="AY65" s="1244"/>
      <c r="AZ65" s="1244"/>
      <c r="BA65" s="1244"/>
      <c r="BB65" s="1244"/>
      <c r="BC65" s="1244"/>
      <c r="BD65" s="1244"/>
      <c r="BE65" s="1244"/>
      <c r="BF65" s="1244"/>
      <c r="BG65" s="1244"/>
      <c r="BH65" s="1244"/>
      <c r="BI65" s="1244"/>
      <c r="BJ65" s="1244"/>
      <c r="BK65" s="1244"/>
      <c r="BL65" s="1244"/>
      <c r="BM65" s="1244"/>
      <c r="BN65" s="1244"/>
      <c r="BO65" s="1244"/>
      <c r="BP65" s="1244"/>
      <c r="BQ65" s="1244"/>
      <c r="BR65" s="1244"/>
      <c r="BS65" s="1244"/>
      <c r="BT65" s="1244"/>
      <c r="BU65" s="1244"/>
      <c r="BV65" s="1244"/>
      <c r="BW65" s="1244"/>
      <c r="BX65" s="1244"/>
      <c r="BY65" s="1244"/>
      <c r="BZ65" s="1244"/>
      <c r="CA65" s="1244"/>
      <c r="CB65" s="1244"/>
      <c r="CC65" s="1244"/>
      <c r="CD65" s="1244"/>
      <c r="CE65" s="1244"/>
      <c r="CF65" s="1244"/>
      <c r="CG65" s="1244"/>
      <c r="CH65" s="1244"/>
      <c r="CI65" s="1244"/>
      <c r="CJ65" s="1244"/>
      <c r="CK65" s="1244"/>
      <c r="CL65" s="1244"/>
      <c r="CM65" s="1244"/>
      <c r="CN65" s="1244"/>
      <c r="CO65" s="1244"/>
      <c r="CP65" s="1244"/>
      <c r="CQ65" s="1244"/>
      <c r="CR65" s="1244"/>
      <c r="CS65" s="1244"/>
      <c r="CT65" s="1244"/>
      <c r="CU65" s="1244"/>
      <c r="CV65" s="1244"/>
      <c r="CW65" s="1244"/>
      <c r="CX65" s="1244"/>
      <c r="CY65" s="1244"/>
      <c r="CZ65" s="1244"/>
      <c r="DA65" s="1244"/>
      <c r="DB65" s="1244"/>
      <c r="DC65" s="1245"/>
    </row>
    <row r="66" spans="2:107" ht="13" x14ac:dyDescent="0.2">
      <c r="B66" s="1234"/>
      <c r="AN66" s="1246"/>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8"/>
    </row>
    <row r="67" spans="2:107" ht="13" x14ac:dyDescent="0.2">
      <c r="B67" s="1234"/>
      <c r="AN67" s="1246"/>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8"/>
    </row>
    <row r="68" spans="2:107" ht="13" x14ac:dyDescent="0.2">
      <c r="B68" s="1234"/>
      <c r="AN68" s="1246"/>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8"/>
    </row>
    <row r="69" spans="2:107" ht="13" x14ac:dyDescent="0.2">
      <c r="B69" s="1234"/>
      <c r="AN69" s="1249"/>
      <c r="AO69" s="1250"/>
      <c r="AP69" s="1250"/>
      <c r="AQ69" s="1250"/>
      <c r="AR69" s="1250"/>
      <c r="AS69" s="1250"/>
      <c r="AT69" s="1250"/>
      <c r="AU69" s="1250"/>
      <c r="AV69" s="1250"/>
      <c r="AW69" s="1250"/>
      <c r="AX69" s="1250"/>
      <c r="AY69" s="1250"/>
      <c r="AZ69" s="1250"/>
      <c r="BA69" s="1250"/>
      <c r="BB69" s="1250"/>
      <c r="BC69" s="1250"/>
      <c r="BD69" s="1250"/>
      <c r="BE69" s="1250"/>
      <c r="BF69" s="1250"/>
      <c r="BG69" s="1250"/>
      <c r="BH69" s="1250"/>
      <c r="BI69" s="1250"/>
      <c r="BJ69" s="1250"/>
      <c r="BK69" s="1250"/>
      <c r="BL69" s="1250"/>
      <c r="BM69" s="1250"/>
      <c r="BN69" s="1250"/>
      <c r="BO69" s="1250"/>
      <c r="BP69" s="1250"/>
      <c r="BQ69" s="1250"/>
      <c r="BR69" s="1250"/>
      <c r="BS69" s="1250"/>
      <c r="BT69" s="1250"/>
      <c r="BU69" s="1250"/>
      <c r="BV69" s="1250"/>
      <c r="BW69" s="1250"/>
      <c r="BX69" s="1250"/>
      <c r="BY69" s="1250"/>
      <c r="BZ69" s="1250"/>
      <c r="CA69" s="1250"/>
      <c r="CB69" s="1250"/>
      <c r="CC69" s="1250"/>
      <c r="CD69" s="1250"/>
      <c r="CE69" s="1250"/>
      <c r="CF69" s="1250"/>
      <c r="CG69" s="1250"/>
      <c r="CH69" s="1250"/>
      <c r="CI69" s="1250"/>
      <c r="CJ69" s="1250"/>
      <c r="CK69" s="1250"/>
      <c r="CL69" s="1250"/>
      <c r="CM69" s="1250"/>
      <c r="CN69" s="1250"/>
      <c r="CO69" s="1250"/>
      <c r="CP69" s="1250"/>
      <c r="CQ69" s="1250"/>
      <c r="CR69" s="1250"/>
      <c r="CS69" s="1250"/>
      <c r="CT69" s="1250"/>
      <c r="CU69" s="1250"/>
      <c r="CV69" s="1250"/>
      <c r="CW69" s="1250"/>
      <c r="CX69" s="1250"/>
      <c r="CY69" s="1250"/>
      <c r="CZ69" s="1250"/>
      <c r="DA69" s="1250"/>
      <c r="DB69" s="1250"/>
      <c r="DC69" s="1251"/>
    </row>
    <row r="70" spans="2:107" ht="13" x14ac:dyDescent="0.2">
      <c r="B70" s="1234"/>
      <c r="H70" s="1277"/>
      <c r="I70" s="1277"/>
      <c r="J70" s="1278"/>
      <c r="K70" s="1278"/>
      <c r="L70" s="1279"/>
      <c r="M70" s="1278"/>
      <c r="N70" s="1279"/>
      <c r="AN70" s="1252"/>
      <c r="AO70" s="1252"/>
      <c r="AP70" s="1252"/>
      <c r="AZ70" s="1252"/>
      <c r="BA70" s="1252"/>
      <c r="BB70" s="1252"/>
      <c r="BL70" s="1252"/>
      <c r="BM70" s="1252"/>
      <c r="BN70" s="1252"/>
      <c r="BX70" s="1252"/>
      <c r="BY70" s="1252"/>
      <c r="BZ70" s="1252"/>
      <c r="CJ70" s="1252"/>
      <c r="CK70" s="1252"/>
      <c r="CL70" s="1252"/>
      <c r="CV70" s="1252"/>
      <c r="CW70" s="1252"/>
      <c r="CX70" s="1252"/>
    </row>
    <row r="71" spans="2:107" ht="13" x14ac:dyDescent="0.2">
      <c r="B71" s="1234"/>
      <c r="G71" s="1280"/>
      <c r="I71" s="1281"/>
      <c r="J71" s="1278"/>
      <c r="K71" s="1278"/>
      <c r="L71" s="1279"/>
      <c r="M71" s="1278"/>
      <c r="N71" s="1279"/>
      <c r="AM71" s="1280"/>
      <c r="AN71" s="1227" t="s">
        <v>602</v>
      </c>
    </row>
    <row r="72" spans="2:107" ht="13" x14ac:dyDescent="0.2">
      <c r="B72" s="1234"/>
      <c r="G72" s="1253"/>
      <c r="H72" s="1253"/>
      <c r="I72" s="1253"/>
      <c r="J72" s="1253"/>
      <c r="K72" s="1254"/>
      <c r="L72" s="1254"/>
      <c r="M72" s="1255"/>
      <c r="N72" s="1255"/>
      <c r="AN72" s="1256"/>
      <c r="AO72" s="1257"/>
      <c r="AP72" s="1257"/>
      <c r="AQ72" s="1257"/>
      <c r="AR72" s="1257"/>
      <c r="AS72" s="1257"/>
      <c r="AT72" s="1257"/>
      <c r="AU72" s="1257"/>
      <c r="AV72" s="1257"/>
      <c r="AW72" s="1257"/>
      <c r="AX72" s="1257"/>
      <c r="AY72" s="1257"/>
      <c r="AZ72" s="1257"/>
      <c r="BA72" s="1257"/>
      <c r="BB72" s="1257"/>
      <c r="BC72" s="1257"/>
      <c r="BD72" s="1257"/>
      <c r="BE72" s="1257"/>
      <c r="BF72" s="1257"/>
      <c r="BG72" s="1257"/>
      <c r="BH72" s="1257"/>
      <c r="BI72" s="1257"/>
      <c r="BJ72" s="1257"/>
      <c r="BK72" s="1257"/>
      <c r="BL72" s="1257"/>
      <c r="BM72" s="1257"/>
      <c r="BN72" s="1257"/>
      <c r="BO72" s="1258"/>
      <c r="BP72" s="1259" t="s">
        <v>537</v>
      </c>
      <c r="BQ72" s="1259"/>
      <c r="BR72" s="1259"/>
      <c r="BS72" s="1259"/>
      <c r="BT72" s="1259"/>
      <c r="BU72" s="1259"/>
      <c r="BV72" s="1259"/>
      <c r="BW72" s="1259"/>
      <c r="BX72" s="1259" t="s">
        <v>538</v>
      </c>
      <c r="BY72" s="1259"/>
      <c r="BZ72" s="1259"/>
      <c r="CA72" s="1259"/>
      <c r="CB72" s="1259"/>
      <c r="CC72" s="1259"/>
      <c r="CD72" s="1259"/>
      <c r="CE72" s="1259"/>
      <c r="CF72" s="1259" t="s">
        <v>539</v>
      </c>
      <c r="CG72" s="1259"/>
      <c r="CH72" s="1259"/>
      <c r="CI72" s="1259"/>
      <c r="CJ72" s="1259"/>
      <c r="CK72" s="1259"/>
      <c r="CL72" s="1259"/>
      <c r="CM72" s="1259"/>
      <c r="CN72" s="1259" t="s">
        <v>540</v>
      </c>
      <c r="CO72" s="1259"/>
      <c r="CP72" s="1259"/>
      <c r="CQ72" s="1259"/>
      <c r="CR72" s="1259"/>
      <c r="CS72" s="1259"/>
      <c r="CT72" s="1259"/>
      <c r="CU72" s="1259"/>
      <c r="CV72" s="1259" t="s">
        <v>541</v>
      </c>
      <c r="CW72" s="1259"/>
      <c r="CX72" s="1259"/>
      <c r="CY72" s="1259"/>
      <c r="CZ72" s="1259"/>
      <c r="DA72" s="1259"/>
      <c r="DB72" s="1259"/>
      <c r="DC72" s="1259"/>
    </row>
    <row r="73" spans="2:107" ht="13" x14ac:dyDescent="0.2">
      <c r="B73" s="1234"/>
      <c r="G73" s="1260"/>
      <c r="H73" s="1260"/>
      <c r="I73" s="1260"/>
      <c r="J73" s="1260"/>
      <c r="K73" s="1282"/>
      <c r="L73" s="1282"/>
      <c r="M73" s="1282"/>
      <c r="N73" s="1282"/>
      <c r="AM73" s="1252"/>
      <c r="AN73" s="1263" t="s">
        <v>603</v>
      </c>
      <c r="AO73" s="1263"/>
      <c r="AP73" s="1263"/>
      <c r="AQ73" s="1263"/>
      <c r="AR73" s="1263"/>
      <c r="AS73" s="1263"/>
      <c r="AT73" s="1263"/>
      <c r="AU73" s="1263"/>
      <c r="AV73" s="1263"/>
      <c r="AW73" s="1263"/>
      <c r="AX73" s="1263"/>
      <c r="AY73" s="1263"/>
      <c r="AZ73" s="1263"/>
      <c r="BA73" s="1263"/>
      <c r="BB73" s="1263" t="s">
        <v>604</v>
      </c>
      <c r="BC73" s="1263"/>
      <c r="BD73" s="1263"/>
      <c r="BE73" s="1263"/>
      <c r="BF73" s="1263"/>
      <c r="BG73" s="1263"/>
      <c r="BH73" s="1263"/>
      <c r="BI73" s="1263"/>
      <c r="BJ73" s="1263"/>
      <c r="BK73" s="1263"/>
      <c r="BL73" s="1263"/>
      <c r="BM73" s="1263"/>
      <c r="BN73" s="1263"/>
      <c r="BO73" s="1263"/>
      <c r="BP73" s="1265">
        <v>237.1</v>
      </c>
      <c r="BQ73" s="1265"/>
      <c r="BR73" s="1265"/>
      <c r="BS73" s="1265"/>
      <c r="BT73" s="1265"/>
      <c r="BU73" s="1265"/>
      <c r="BV73" s="1265"/>
      <c r="BW73" s="1265"/>
      <c r="BX73" s="1265">
        <v>224.9</v>
      </c>
      <c r="BY73" s="1265"/>
      <c r="BZ73" s="1265"/>
      <c r="CA73" s="1265"/>
      <c r="CB73" s="1265"/>
      <c r="CC73" s="1265"/>
      <c r="CD73" s="1265"/>
      <c r="CE73" s="1265"/>
      <c r="CF73" s="1265">
        <v>221</v>
      </c>
      <c r="CG73" s="1265"/>
      <c r="CH73" s="1265"/>
      <c r="CI73" s="1265"/>
      <c r="CJ73" s="1265"/>
      <c r="CK73" s="1265"/>
      <c r="CL73" s="1265"/>
      <c r="CM73" s="1265"/>
      <c r="CN73" s="1265">
        <v>213.3</v>
      </c>
      <c r="CO73" s="1265"/>
      <c r="CP73" s="1265"/>
      <c r="CQ73" s="1265"/>
      <c r="CR73" s="1265"/>
      <c r="CS73" s="1265"/>
      <c r="CT73" s="1265"/>
      <c r="CU73" s="1265"/>
      <c r="CV73" s="1265">
        <v>206.8</v>
      </c>
      <c r="CW73" s="1265"/>
      <c r="CX73" s="1265"/>
      <c r="CY73" s="1265"/>
      <c r="CZ73" s="1265"/>
      <c r="DA73" s="1265"/>
      <c r="DB73" s="1265"/>
      <c r="DC73" s="1265"/>
    </row>
    <row r="74" spans="2:107" ht="13" x14ac:dyDescent="0.2">
      <c r="B74" s="1234"/>
      <c r="G74" s="1260"/>
      <c r="H74" s="1260"/>
      <c r="I74" s="1260"/>
      <c r="J74" s="1260"/>
      <c r="K74" s="1282"/>
      <c r="L74" s="1282"/>
      <c r="M74" s="1282"/>
      <c r="N74" s="1282"/>
      <c r="AM74" s="1252"/>
      <c r="AN74" s="1263"/>
      <c r="AO74" s="1263"/>
      <c r="AP74" s="1263"/>
      <c r="AQ74" s="1263"/>
      <c r="AR74" s="1263"/>
      <c r="AS74" s="1263"/>
      <c r="AT74" s="1263"/>
      <c r="AU74" s="1263"/>
      <c r="AV74" s="1263"/>
      <c r="AW74" s="1263"/>
      <c r="AX74" s="1263"/>
      <c r="AY74" s="1263"/>
      <c r="AZ74" s="1263"/>
      <c r="BA74" s="1263"/>
      <c r="BB74" s="1263"/>
      <c r="BC74" s="1263"/>
      <c r="BD74" s="1263"/>
      <c r="BE74" s="1263"/>
      <c r="BF74" s="1263"/>
      <c r="BG74" s="1263"/>
      <c r="BH74" s="1263"/>
      <c r="BI74" s="1263"/>
      <c r="BJ74" s="1263"/>
      <c r="BK74" s="1263"/>
      <c r="BL74" s="1263"/>
      <c r="BM74" s="1263"/>
      <c r="BN74" s="1263"/>
      <c r="BO74" s="1263"/>
      <c r="BP74" s="1265"/>
      <c r="BQ74" s="1265"/>
      <c r="BR74" s="1265"/>
      <c r="BS74" s="1265"/>
      <c r="BT74" s="1265"/>
      <c r="BU74" s="1265"/>
      <c r="BV74" s="1265"/>
      <c r="BW74" s="1265"/>
      <c r="BX74" s="1265"/>
      <c r="BY74" s="1265"/>
      <c r="BZ74" s="1265"/>
      <c r="CA74" s="1265"/>
      <c r="CB74" s="1265"/>
      <c r="CC74" s="1265"/>
      <c r="CD74" s="1265"/>
      <c r="CE74" s="1265"/>
      <c r="CF74" s="1265"/>
      <c r="CG74" s="1265"/>
      <c r="CH74" s="1265"/>
      <c r="CI74" s="1265"/>
      <c r="CJ74" s="1265"/>
      <c r="CK74" s="1265"/>
      <c r="CL74" s="1265"/>
      <c r="CM74" s="1265"/>
      <c r="CN74" s="1265"/>
      <c r="CO74" s="1265"/>
      <c r="CP74" s="1265"/>
      <c r="CQ74" s="1265"/>
      <c r="CR74" s="1265"/>
      <c r="CS74" s="1265"/>
      <c r="CT74" s="1265"/>
      <c r="CU74" s="1265"/>
      <c r="CV74" s="1265"/>
      <c r="CW74" s="1265"/>
      <c r="CX74" s="1265"/>
      <c r="CY74" s="1265"/>
      <c r="CZ74" s="1265"/>
      <c r="DA74" s="1265"/>
      <c r="DB74" s="1265"/>
      <c r="DC74" s="1265"/>
    </row>
    <row r="75" spans="2:107" ht="13" x14ac:dyDescent="0.2">
      <c r="B75" s="1234"/>
      <c r="G75" s="1260"/>
      <c r="H75" s="1260"/>
      <c r="I75" s="1253"/>
      <c r="J75" s="1253"/>
      <c r="K75" s="1262"/>
      <c r="L75" s="1262"/>
      <c r="M75" s="1262"/>
      <c r="N75" s="1262"/>
      <c r="AM75" s="1252"/>
      <c r="AN75" s="1263"/>
      <c r="AO75" s="1263"/>
      <c r="AP75" s="1263"/>
      <c r="AQ75" s="1263"/>
      <c r="AR75" s="1263"/>
      <c r="AS75" s="1263"/>
      <c r="AT75" s="1263"/>
      <c r="AU75" s="1263"/>
      <c r="AV75" s="1263"/>
      <c r="AW75" s="1263"/>
      <c r="AX75" s="1263"/>
      <c r="AY75" s="1263"/>
      <c r="AZ75" s="1263"/>
      <c r="BA75" s="1263"/>
      <c r="BB75" s="1263" t="s">
        <v>609</v>
      </c>
      <c r="BC75" s="1263"/>
      <c r="BD75" s="1263"/>
      <c r="BE75" s="1263"/>
      <c r="BF75" s="1263"/>
      <c r="BG75" s="1263"/>
      <c r="BH75" s="1263"/>
      <c r="BI75" s="1263"/>
      <c r="BJ75" s="1263"/>
      <c r="BK75" s="1263"/>
      <c r="BL75" s="1263"/>
      <c r="BM75" s="1263"/>
      <c r="BN75" s="1263"/>
      <c r="BO75" s="1263"/>
      <c r="BP75" s="1265">
        <v>13.3</v>
      </c>
      <c r="BQ75" s="1265"/>
      <c r="BR75" s="1265"/>
      <c r="BS75" s="1265"/>
      <c r="BT75" s="1265"/>
      <c r="BU75" s="1265"/>
      <c r="BV75" s="1265"/>
      <c r="BW75" s="1265"/>
      <c r="BX75" s="1265">
        <v>12.1</v>
      </c>
      <c r="BY75" s="1265"/>
      <c r="BZ75" s="1265"/>
      <c r="CA75" s="1265"/>
      <c r="CB75" s="1265"/>
      <c r="CC75" s="1265"/>
      <c r="CD75" s="1265"/>
      <c r="CE75" s="1265"/>
      <c r="CF75" s="1265">
        <v>11</v>
      </c>
      <c r="CG75" s="1265"/>
      <c r="CH75" s="1265"/>
      <c r="CI75" s="1265"/>
      <c r="CJ75" s="1265"/>
      <c r="CK75" s="1265"/>
      <c r="CL75" s="1265"/>
      <c r="CM75" s="1265"/>
      <c r="CN75" s="1265">
        <v>10.199999999999999</v>
      </c>
      <c r="CO75" s="1265"/>
      <c r="CP75" s="1265"/>
      <c r="CQ75" s="1265"/>
      <c r="CR75" s="1265"/>
      <c r="CS75" s="1265"/>
      <c r="CT75" s="1265"/>
      <c r="CU75" s="1265"/>
      <c r="CV75" s="1265">
        <v>9.8000000000000007</v>
      </c>
      <c r="CW75" s="1265"/>
      <c r="CX75" s="1265"/>
      <c r="CY75" s="1265"/>
      <c r="CZ75" s="1265"/>
      <c r="DA75" s="1265"/>
      <c r="DB75" s="1265"/>
      <c r="DC75" s="1265"/>
    </row>
    <row r="76" spans="2:107" ht="13" x14ac:dyDescent="0.2">
      <c r="B76" s="1234"/>
      <c r="G76" s="1260"/>
      <c r="H76" s="1260"/>
      <c r="I76" s="1253"/>
      <c r="J76" s="1253"/>
      <c r="K76" s="1262"/>
      <c r="L76" s="1262"/>
      <c r="M76" s="1262"/>
      <c r="N76" s="1262"/>
      <c r="AM76" s="1252"/>
      <c r="AN76" s="1263"/>
      <c r="AO76" s="1263"/>
      <c r="AP76" s="1263"/>
      <c r="AQ76" s="1263"/>
      <c r="AR76" s="1263"/>
      <c r="AS76" s="1263"/>
      <c r="AT76" s="1263"/>
      <c r="AU76" s="1263"/>
      <c r="AV76" s="1263"/>
      <c r="AW76" s="1263"/>
      <c r="AX76" s="1263"/>
      <c r="AY76" s="1263"/>
      <c r="AZ76" s="1263"/>
      <c r="BA76" s="1263"/>
      <c r="BB76" s="1263"/>
      <c r="BC76" s="1263"/>
      <c r="BD76" s="1263"/>
      <c r="BE76" s="1263"/>
      <c r="BF76" s="1263"/>
      <c r="BG76" s="1263"/>
      <c r="BH76" s="1263"/>
      <c r="BI76" s="1263"/>
      <c r="BJ76" s="1263"/>
      <c r="BK76" s="1263"/>
      <c r="BL76" s="1263"/>
      <c r="BM76" s="1263"/>
      <c r="BN76" s="1263"/>
      <c r="BO76" s="1263"/>
      <c r="BP76" s="1265"/>
      <c r="BQ76" s="1265"/>
      <c r="BR76" s="1265"/>
      <c r="BS76" s="1265"/>
      <c r="BT76" s="1265"/>
      <c r="BU76" s="1265"/>
      <c r="BV76" s="1265"/>
      <c r="BW76" s="1265"/>
      <c r="BX76" s="1265"/>
      <c r="BY76" s="1265"/>
      <c r="BZ76" s="1265"/>
      <c r="CA76" s="1265"/>
      <c r="CB76" s="1265"/>
      <c r="CC76" s="1265"/>
      <c r="CD76" s="1265"/>
      <c r="CE76" s="1265"/>
      <c r="CF76" s="1265"/>
      <c r="CG76" s="1265"/>
      <c r="CH76" s="1265"/>
      <c r="CI76" s="1265"/>
      <c r="CJ76" s="1265"/>
      <c r="CK76" s="1265"/>
      <c r="CL76" s="1265"/>
      <c r="CM76" s="1265"/>
      <c r="CN76" s="1265"/>
      <c r="CO76" s="1265"/>
      <c r="CP76" s="1265"/>
      <c r="CQ76" s="1265"/>
      <c r="CR76" s="1265"/>
      <c r="CS76" s="1265"/>
      <c r="CT76" s="1265"/>
      <c r="CU76" s="1265"/>
      <c r="CV76" s="1265"/>
      <c r="CW76" s="1265"/>
      <c r="CX76" s="1265"/>
      <c r="CY76" s="1265"/>
      <c r="CZ76" s="1265"/>
      <c r="DA76" s="1265"/>
      <c r="DB76" s="1265"/>
      <c r="DC76" s="1265"/>
    </row>
    <row r="77" spans="2:107" ht="13" x14ac:dyDescent="0.2">
      <c r="B77" s="1234"/>
      <c r="G77" s="1253"/>
      <c r="H77" s="1253"/>
      <c r="I77" s="1253"/>
      <c r="J77" s="1253"/>
      <c r="K77" s="1282"/>
      <c r="L77" s="1282"/>
      <c r="M77" s="1282"/>
      <c r="N77" s="1282"/>
      <c r="AN77" s="1259" t="s">
        <v>606</v>
      </c>
      <c r="AO77" s="1259"/>
      <c r="AP77" s="1259"/>
      <c r="AQ77" s="1259"/>
      <c r="AR77" s="1259"/>
      <c r="AS77" s="1259"/>
      <c r="AT77" s="1259"/>
      <c r="AU77" s="1259"/>
      <c r="AV77" s="1259"/>
      <c r="AW77" s="1259"/>
      <c r="AX77" s="1259"/>
      <c r="AY77" s="1259"/>
      <c r="AZ77" s="1259"/>
      <c r="BA77" s="1259"/>
      <c r="BB77" s="1263" t="s">
        <v>604</v>
      </c>
      <c r="BC77" s="1263"/>
      <c r="BD77" s="1263"/>
      <c r="BE77" s="1263"/>
      <c r="BF77" s="1263"/>
      <c r="BG77" s="1263"/>
      <c r="BH77" s="1263"/>
      <c r="BI77" s="1263"/>
      <c r="BJ77" s="1263"/>
      <c r="BK77" s="1263"/>
      <c r="BL77" s="1263"/>
      <c r="BM77" s="1263"/>
      <c r="BN77" s="1263"/>
      <c r="BO77" s="1263"/>
      <c r="BP77" s="1265">
        <v>209.6</v>
      </c>
      <c r="BQ77" s="1265"/>
      <c r="BR77" s="1265"/>
      <c r="BS77" s="1265"/>
      <c r="BT77" s="1265"/>
      <c r="BU77" s="1265"/>
      <c r="BV77" s="1265"/>
      <c r="BW77" s="1265"/>
      <c r="BX77" s="1265">
        <v>196.3</v>
      </c>
      <c r="BY77" s="1265"/>
      <c r="BZ77" s="1265"/>
      <c r="CA77" s="1265"/>
      <c r="CB77" s="1265"/>
      <c r="CC77" s="1265"/>
      <c r="CD77" s="1265"/>
      <c r="CE77" s="1265"/>
      <c r="CF77" s="1265">
        <v>196.2</v>
      </c>
      <c r="CG77" s="1265"/>
      <c r="CH77" s="1265"/>
      <c r="CI77" s="1265"/>
      <c r="CJ77" s="1265"/>
      <c r="CK77" s="1265"/>
      <c r="CL77" s="1265"/>
      <c r="CM77" s="1265"/>
      <c r="CN77" s="1265">
        <v>198</v>
      </c>
      <c r="CO77" s="1265"/>
      <c r="CP77" s="1265"/>
      <c r="CQ77" s="1265"/>
      <c r="CR77" s="1265"/>
      <c r="CS77" s="1265"/>
      <c r="CT77" s="1265"/>
      <c r="CU77" s="1265"/>
      <c r="CV77" s="1265">
        <v>195.2</v>
      </c>
      <c r="CW77" s="1265"/>
      <c r="CX77" s="1265"/>
      <c r="CY77" s="1265"/>
      <c r="CZ77" s="1265"/>
      <c r="DA77" s="1265"/>
      <c r="DB77" s="1265"/>
      <c r="DC77" s="1265"/>
    </row>
    <row r="78" spans="2:107" ht="13" x14ac:dyDescent="0.2">
      <c r="B78" s="1234"/>
      <c r="G78" s="1253"/>
      <c r="H78" s="1253"/>
      <c r="I78" s="1253"/>
      <c r="J78" s="1253"/>
      <c r="K78" s="1282"/>
      <c r="L78" s="1282"/>
      <c r="M78" s="1282"/>
      <c r="N78" s="1282"/>
      <c r="AN78" s="1259"/>
      <c r="AO78" s="1259"/>
      <c r="AP78" s="1259"/>
      <c r="AQ78" s="1259"/>
      <c r="AR78" s="1259"/>
      <c r="AS78" s="1259"/>
      <c r="AT78" s="1259"/>
      <c r="AU78" s="1259"/>
      <c r="AV78" s="1259"/>
      <c r="AW78" s="1259"/>
      <c r="AX78" s="1259"/>
      <c r="AY78" s="1259"/>
      <c r="AZ78" s="1259"/>
      <c r="BA78" s="1259"/>
      <c r="BB78" s="1263"/>
      <c r="BC78" s="1263"/>
      <c r="BD78" s="1263"/>
      <c r="BE78" s="1263"/>
      <c r="BF78" s="1263"/>
      <c r="BG78" s="1263"/>
      <c r="BH78" s="1263"/>
      <c r="BI78" s="1263"/>
      <c r="BJ78" s="1263"/>
      <c r="BK78" s="1263"/>
      <c r="BL78" s="1263"/>
      <c r="BM78" s="1263"/>
      <c r="BN78" s="1263"/>
      <c r="BO78" s="1263"/>
      <c r="BP78" s="1265"/>
      <c r="BQ78" s="1265"/>
      <c r="BR78" s="1265"/>
      <c r="BS78" s="1265"/>
      <c r="BT78" s="1265"/>
      <c r="BU78" s="1265"/>
      <c r="BV78" s="1265"/>
      <c r="BW78" s="1265"/>
      <c r="BX78" s="1265"/>
      <c r="BY78" s="1265"/>
      <c r="BZ78" s="1265"/>
      <c r="CA78" s="1265"/>
      <c r="CB78" s="1265"/>
      <c r="CC78" s="1265"/>
      <c r="CD78" s="1265"/>
      <c r="CE78" s="1265"/>
      <c r="CF78" s="1265"/>
      <c r="CG78" s="1265"/>
      <c r="CH78" s="1265"/>
      <c r="CI78" s="1265"/>
      <c r="CJ78" s="1265"/>
      <c r="CK78" s="1265"/>
      <c r="CL78" s="1265"/>
      <c r="CM78" s="1265"/>
      <c r="CN78" s="1265"/>
      <c r="CO78" s="1265"/>
      <c r="CP78" s="1265"/>
      <c r="CQ78" s="1265"/>
      <c r="CR78" s="1265"/>
      <c r="CS78" s="1265"/>
      <c r="CT78" s="1265"/>
      <c r="CU78" s="1265"/>
      <c r="CV78" s="1265"/>
      <c r="CW78" s="1265"/>
      <c r="CX78" s="1265"/>
      <c r="CY78" s="1265"/>
      <c r="CZ78" s="1265"/>
      <c r="DA78" s="1265"/>
      <c r="DB78" s="1265"/>
      <c r="DC78" s="1265"/>
    </row>
    <row r="79" spans="2:107" ht="13" x14ac:dyDescent="0.2">
      <c r="B79" s="1234"/>
      <c r="G79" s="1253"/>
      <c r="H79" s="1253"/>
      <c r="I79" s="1267"/>
      <c r="J79" s="1267"/>
      <c r="K79" s="1283"/>
      <c r="L79" s="1283"/>
      <c r="M79" s="1283"/>
      <c r="N79" s="1283"/>
      <c r="AN79" s="1259"/>
      <c r="AO79" s="1259"/>
      <c r="AP79" s="1259"/>
      <c r="AQ79" s="1259"/>
      <c r="AR79" s="1259"/>
      <c r="AS79" s="1259"/>
      <c r="AT79" s="1259"/>
      <c r="AU79" s="1259"/>
      <c r="AV79" s="1259"/>
      <c r="AW79" s="1259"/>
      <c r="AX79" s="1259"/>
      <c r="AY79" s="1259"/>
      <c r="AZ79" s="1259"/>
      <c r="BA79" s="1259"/>
      <c r="BB79" s="1263" t="s">
        <v>609</v>
      </c>
      <c r="BC79" s="1263"/>
      <c r="BD79" s="1263"/>
      <c r="BE79" s="1263"/>
      <c r="BF79" s="1263"/>
      <c r="BG79" s="1263"/>
      <c r="BH79" s="1263"/>
      <c r="BI79" s="1263"/>
      <c r="BJ79" s="1263"/>
      <c r="BK79" s="1263"/>
      <c r="BL79" s="1263"/>
      <c r="BM79" s="1263"/>
      <c r="BN79" s="1263"/>
      <c r="BO79" s="1263"/>
      <c r="BP79" s="1265">
        <v>14.3</v>
      </c>
      <c r="BQ79" s="1265"/>
      <c r="BR79" s="1265"/>
      <c r="BS79" s="1265"/>
      <c r="BT79" s="1265"/>
      <c r="BU79" s="1265"/>
      <c r="BV79" s="1265"/>
      <c r="BW79" s="1265"/>
      <c r="BX79" s="1265">
        <v>14</v>
      </c>
      <c r="BY79" s="1265"/>
      <c r="BZ79" s="1265"/>
      <c r="CA79" s="1265"/>
      <c r="CB79" s="1265"/>
      <c r="CC79" s="1265"/>
      <c r="CD79" s="1265"/>
      <c r="CE79" s="1265"/>
      <c r="CF79" s="1265">
        <v>13.3</v>
      </c>
      <c r="CG79" s="1265"/>
      <c r="CH79" s="1265"/>
      <c r="CI79" s="1265"/>
      <c r="CJ79" s="1265"/>
      <c r="CK79" s="1265"/>
      <c r="CL79" s="1265"/>
      <c r="CM79" s="1265"/>
      <c r="CN79" s="1265">
        <v>12.7</v>
      </c>
      <c r="CO79" s="1265"/>
      <c r="CP79" s="1265"/>
      <c r="CQ79" s="1265"/>
      <c r="CR79" s="1265"/>
      <c r="CS79" s="1265"/>
      <c r="CT79" s="1265"/>
      <c r="CU79" s="1265"/>
      <c r="CV79" s="1265">
        <v>12.3</v>
      </c>
      <c r="CW79" s="1265"/>
      <c r="CX79" s="1265"/>
      <c r="CY79" s="1265"/>
      <c r="CZ79" s="1265"/>
      <c r="DA79" s="1265"/>
      <c r="DB79" s="1265"/>
      <c r="DC79" s="1265"/>
    </row>
    <row r="80" spans="2:107" ht="13" x14ac:dyDescent="0.2">
      <c r="B80" s="1234"/>
      <c r="G80" s="1253"/>
      <c r="H80" s="1253"/>
      <c r="I80" s="1267"/>
      <c r="J80" s="1267"/>
      <c r="K80" s="1283"/>
      <c r="L80" s="1283"/>
      <c r="M80" s="1283"/>
      <c r="N80" s="1283"/>
      <c r="AN80" s="1259"/>
      <c r="AO80" s="1259"/>
      <c r="AP80" s="1259"/>
      <c r="AQ80" s="1259"/>
      <c r="AR80" s="1259"/>
      <c r="AS80" s="1259"/>
      <c r="AT80" s="1259"/>
      <c r="AU80" s="1259"/>
      <c r="AV80" s="1259"/>
      <c r="AW80" s="1259"/>
      <c r="AX80" s="1259"/>
      <c r="AY80" s="1259"/>
      <c r="AZ80" s="1259"/>
      <c r="BA80" s="1259"/>
      <c r="BB80" s="1263"/>
      <c r="BC80" s="1263"/>
      <c r="BD80" s="1263"/>
      <c r="BE80" s="1263"/>
      <c r="BF80" s="1263"/>
      <c r="BG80" s="1263"/>
      <c r="BH80" s="1263"/>
      <c r="BI80" s="1263"/>
      <c r="BJ80" s="1263"/>
      <c r="BK80" s="1263"/>
      <c r="BL80" s="1263"/>
      <c r="BM80" s="1263"/>
      <c r="BN80" s="1263"/>
      <c r="BO80" s="1263"/>
      <c r="BP80" s="1265"/>
      <c r="BQ80" s="1265"/>
      <c r="BR80" s="1265"/>
      <c r="BS80" s="1265"/>
      <c r="BT80" s="1265"/>
      <c r="BU80" s="1265"/>
      <c r="BV80" s="1265"/>
      <c r="BW80" s="1265"/>
      <c r="BX80" s="1265"/>
      <c r="BY80" s="1265"/>
      <c r="BZ80" s="1265"/>
      <c r="CA80" s="1265"/>
      <c r="CB80" s="1265"/>
      <c r="CC80" s="1265"/>
      <c r="CD80" s="1265"/>
      <c r="CE80" s="1265"/>
      <c r="CF80" s="1265"/>
      <c r="CG80" s="1265"/>
      <c r="CH80" s="1265"/>
      <c r="CI80" s="1265"/>
      <c r="CJ80" s="1265"/>
      <c r="CK80" s="1265"/>
      <c r="CL80" s="1265"/>
      <c r="CM80" s="1265"/>
      <c r="CN80" s="1265"/>
      <c r="CO80" s="1265"/>
      <c r="CP80" s="1265"/>
      <c r="CQ80" s="1265"/>
      <c r="CR80" s="1265"/>
      <c r="CS80" s="1265"/>
      <c r="CT80" s="1265"/>
      <c r="CU80" s="1265"/>
      <c r="CV80" s="1265"/>
      <c r="CW80" s="1265"/>
      <c r="CX80" s="1265"/>
      <c r="CY80" s="1265"/>
      <c r="CZ80" s="1265"/>
      <c r="DA80" s="1265"/>
      <c r="DB80" s="1265"/>
      <c r="DC80" s="1265"/>
    </row>
    <row r="81" spans="2:109" ht="13" x14ac:dyDescent="0.2">
      <c r="B81" s="1234"/>
    </row>
    <row r="82" spans="2:109" ht="16.5" x14ac:dyDescent="0.2">
      <c r="B82" s="1234"/>
      <c r="K82" s="1284"/>
      <c r="L82" s="1284"/>
      <c r="M82" s="1284"/>
      <c r="N82" s="1284"/>
      <c r="AQ82" s="1284"/>
      <c r="AR82" s="1284"/>
      <c r="AS82" s="1284"/>
      <c r="AT82" s="1284"/>
      <c r="BC82" s="1284"/>
      <c r="BD82" s="1284"/>
      <c r="BE82" s="1284"/>
      <c r="BF82" s="1284"/>
      <c r="BO82" s="1284"/>
      <c r="BP82" s="1284"/>
      <c r="BQ82" s="1284"/>
      <c r="BR82" s="1284"/>
      <c r="CA82" s="1284"/>
      <c r="CB82" s="1284"/>
      <c r="CC82" s="1284"/>
      <c r="CD82" s="1284"/>
      <c r="CM82" s="1284"/>
      <c r="CN82" s="1284"/>
      <c r="CO82" s="1284"/>
      <c r="CP82" s="1284"/>
      <c r="CY82" s="1284"/>
      <c r="CZ82" s="1284"/>
      <c r="DA82" s="1284"/>
      <c r="DB82" s="1284"/>
      <c r="DC82" s="1284"/>
    </row>
    <row r="83" spans="2:109" ht="13" x14ac:dyDescent="0.2">
      <c r="B83" s="1236"/>
      <c r="C83" s="1237"/>
      <c r="D83" s="1237"/>
      <c r="E83" s="1237"/>
      <c r="F83" s="1237"/>
      <c r="G83" s="1237"/>
      <c r="H83" s="1237"/>
      <c r="I83" s="1237"/>
      <c r="J83" s="1237"/>
      <c r="K83" s="1237"/>
      <c r="L83" s="1237"/>
      <c r="M83" s="1237"/>
      <c r="N83" s="1237"/>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c r="CB83" s="1237"/>
      <c r="CC83" s="1237"/>
      <c r="CD83" s="1237"/>
      <c r="CE83" s="1237"/>
      <c r="CF83" s="1237"/>
      <c r="CG83" s="1237"/>
      <c r="CH83" s="1237"/>
      <c r="CI83" s="1237"/>
      <c r="CJ83" s="1237"/>
      <c r="CK83" s="1237"/>
      <c r="CL83" s="1237"/>
      <c r="CM83" s="1237"/>
      <c r="CN83" s="1237"/>
      <c r="CO83" s="1237"/>
      <c r="CP83" s="1237"/>
      <c r="CQ83" s="1237"/>
      <c r="CR83" s="1237"/>
      <c r="CS83" s="1237"/>
      <c r="CT83" s="1237"/>
      <c r="CU83" s="1237"/>
      <c r="CV83" s="1237"/>
      <c r="CW83" s="1237"/>
      <c r="CX83" s="1237"/>
      <c r="CY83" s="1237"/>
      <c r="CZ83" s="1237"/>
      <c r="DA83" s="1237"/>
      <c r="DB83" s="1237"/>
      <c r="DC83" s="1237"/>
      <c r="DD83" s="1238"/>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85"/>
      <c r="AQ87" s="1285"/>
      <c r="BC87" s="1285"/>
      <c r="BO87" s="1285"/>
      <c r="CA87" s="1285"/>
      <c r="CM87" s="1285"/>
      <c r="CY87" s="1285"/>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pans="108:109" ht="13.5" hidden="1" customHeight="1" x14ac:dyDescent="0.2">
      <c r="DD97" s="1227"/>
      <c r="DE97" s="1227"/>
    </row>
    <row r="98" spans="108:109" ht="13.5" hidden="1" customHeight="1" x14ac:dyDescent="0.2">
      <c r="DD98" s="1227"/>
      <c r="DE98" s="1227"/>
    </row>
    <row r="99" spans="108:109" ht="13.5" hidden="1" customHeight="1" x14ac:dyDescent="0.2">
      <c r="DD99" s="1227"/>
      <c r="DE99" s="1227"/>
    </row>
    <row r="100" spans="108:109" ht="13.5" hidden="1" customHeight="1" x14ac:dyDescent="0.2">
      <c r="DD100" s="1227"/>
      <c r="DE100" s="1227"/>
    </row>
    <row r="101" spans="108:109" ht="13.5" hidden="1" customHeight="1" x14ac:dyDescent="0.2">
      <c r="DD101" s="1227"/>
      <c r="DE101" s="1227"/>
    </row>
    <row r="102" spans="108:109" ht="13.5" hidden="1" customHeight="1" x14ac:dyDescent="0.2">
      <c r="DD102" s="1227"/>
      <c r="DE102" s="1227"/>
    </row>
    <row r="103" spans="108:109" ht="13.5" hidden="1" customHeight="1" x14ac:dyDescent="0.2">
      <c r="DD103" s="1227"/>
      <c r="DE103" s="1227"/>
    </row>
    <row r="104" spans="108:109" ht="13.5" hidden="1" customHeight="1" x14ac:dyDescent="0.2">
      <c r="DD104" s="1227"/>
      <c r="DE104" s="1227"/>
    </row>
    <row r="105" spans="108:109" ht="13.5" hidden="1" customHeight="1" x14ac:dyDescent="0.2">
      <c r="DD105" s="1227"/>
      <c r="DE105" s="1227"/>
    </row>
    <row r="106" spans="108:109" ht="13.5" hidden="1" customHeight="1" x14ac:dyDescent="0.2">
      <c r="DD106" s="1227"/>
      <c r="DE106" s="1227"/>
    </row>
    <row r="107" spans="108:109" ht="13.5" hidden="1" customHeight="1" x14ac:dyDescent="0.2">
      <c r="DD107" s="1227"/>
      <c r="DE107" s="1227"/>
    </row>
    <row r="108" spans="108:109" ht="13.5" hidden="1" customHeight="1" x14ac:dyDescent="0.2">
      <c r="DD108" s="1227"/>
      <c r="DE108" s="1227"/>
    </row>
    <row r="109" spans="108:109" ht="13.5" hidden="1" customHeight="1" x14ac:dyDescent="0.2">
      <c r="DD109" s="1227"/>
      <c r="DE109" s="1227"/>
    </row>
    <row r="110" spans="108:109" ht="13.5" hidden="1" customHeight="1" x14ac:dyDescent="0.2">
      <c r="DD110" s="1227"/>
      <c r="DE110" s="1227"/>
    </row>
    <row r="111" spans="108:109" ht="13.5" hidden="1" customHeight="1" x14ac:dyDescent="0.2">
      <c r="DD111" s="1227"/>
      <c r="DE111" s="1227"/>
    </row>
    <row r="112" spans="108:109" ht="13.5" hidden="1" customHeight="1" x14ac:dyDescent="0.2">
      <c r="DD112" s="1227"/>
      <c r="DE112" s="1227"/>
    </row>
    <row r="113" spans="108:109" ht="13.5" hidden="1" customHeight="1" x14ac:dyDescent="0.2">
      <c r="DD113" s="1227"/>
      <c r="DE113" s="1227"/>
    </row>
    <row r="114" spans="108:109" ht="13.5" hidden="1" customHeight="1" x14ac:dyDescent="0.2">
      <c r="DD114" s="1227"/>
      <c r="DE114" s="1227"/>
    </row>
    <row r="115" spans="108:109" ht="13.5" hidden="1" customHeight="1" x14ac:dyDescent="0.2">
      <c r="DD115" s="1227"/>
      <c r="DE115" s="1227"/>
    </row>
    <row r="116" spans="108:109" ht="13.5" hidden="1" customHeight="1" x14ac:dyDescent="0.2">
      <c r="DD116" s="1227"/>
      <c r="DE116" s="1227"/>
    </row>
    <row r="117" spans="108:109" ht="13.5" hidden="1" customHeight="1" x14ac:dyDescent="0.2">
      <c r="DD117" s="1227"/>
      <c r="DE117" s="1227"/>
    </row>
    <row r="118" spans="108:109" ht="13.5" hidden="1" customHeight="1" x14ac:dyDescent="0.2">
      <c r="DD118" s="1227"/>
      <c r="DE118" s="1227"/>
    </row>
    <row r="119" spans="108:109" ht="13.5" hidden="1" customHeight="1" x14ac:dyDescent="0.2">
      <c r="DD119" s="1227"/>
      <c r="DE119" s="1227"/>
    </row>
    <row r="120" spans="108:109" ht="13.5" hidden="1" customHeight="1" x14ac:dyDescent="0.2">
      <c r="DD120" s="1227"/>
      <c r="DE120" s="1227"/>
    </row>
    <row r="121" spans="108:109" ht="13.5" hidden="1" customHeight="1" x14ac:dyDescent="0.2">
      <c r="DD121" s="1227"/>
      <c r="DE121" s="1227"/>
    </row>
    <row r="122" spans="108:109" ht="13.5" hidden="1" customHeight="1" x14ac:dyDescent="0.2">
      <c r="DD122" s="1227"/>
      <c r="DE122" s="1227"/>
    </row>
    <row r="123" spans="108:109" ht="13.5" hidden="1" customHeight="1" x14ac:dyDescent="0.2">
      <c r="DD123" s="1227"/>
      <c r="DE123" s="1227"/>
    </row>
    <row r="124" spans="108:109" ht="13.5" hidden="1" customHeight="1" x14ac:dyDescent="0.2">
      <c r="DD124" s="1227"/>
      <c r="DE124" s="1227"/>
    </row>
    <row r="125" spans="108:109" ht="13.5" hidden="1" customHeight="1" x14ac:dyDescent="0.2">
      <c r="DD125" s="1227"/>
      <c r="DE125" s="1227"/>
    </row>
    <row r="126" spans="108:109" ht="13.5" hidden="1" customHeight="1" x14ac:dyDescent="0.2">
      <c r="DD126" s="1227"/>
      <c r="DE126" s="1227"/>
    </row>
    <row r="127" spans="108:109" ht="13.5" hidden="1" customHeight="1" x14ac:dyDescent="0.2">
      <c r="DD127" s="1227"/>
      <c r="DE127" s="1227"/>
    </row>
    <row r="128" spans="108:109" ht="13.5" hidden="1" customHeight="1" x14ac:dyDescent="0.2">
      <c r="DD128" s="1227"/>
      <c r="DE128" s="1227"/>
    </row>
    <row r="129" spans="108:109" ht="13.5" hidden="1" customHeight="1" x14ac:dyDescent="0.2">
      <c r="DD129" s="1227"/>
      <c r="DE129" s="1227"/>
    </row>
    <row r="130" spans="108:109" ht="13.5" hidden="1" customHeight="1" x14ac:dyDescent="0.2">
      <c r="DD130" s="1227"/>
      <c r="DE130" s="1227"/>
    </row>
    <row r="131" spans="108:109" ht="13.5" hidden="1" customHeight="1" x14ac:dyDescent="0.2">
      <c r="DD131" s="1227"/>
      <c r="DE131" s="1227"/>
    </row>
    <row r="132" spans="108:109" ht="13.5" hidden="1" customHeight="1" x14ac:dyDescent="0.2">
      <c r="DD132" s="1227"/>
      <c r="DE132" s="1227"/>
    </row>
    <row r="133" spans="108:109" ht="13.5" hidden="1" customHeight="1" x14ac:dyDescent="0.2">
      <c r="DD133" s="1227"/>
      <c r="DE133" s="1227"/>
    </row>
    <row r="134" spans="108:109" ht="13.5" hidden="1" customHeight="1" x14ac:dyDescent="0.2">
      <c r="DD134" s="1227"/>
      <c r="DE134" s="1227"/>
    </row>
    <row r="135" spans="108:109" ht="13.5" hidden="1" customHeight="1" x14ac:dyDescent="0.2">
      <c r="DD135" s="1227"/>
      <c r="DE135" s="1227"/>
    </row>
    <row r="136" spans="108:109" ht="13.5" hidden="1" customHeight="1" x14ac:dyDescent="0.2">
      <c r="DD136" s="1227"/>
      <c r="DE136" s="1227"/>
    </row>
    <row r="137" spans="108:109" ht="13.5" hidden="1" customHeight="1" x14ac:dyDescent="0.2">
      <c r="DD137" s="1227"/>
      <c r="DE137" s="1227"/>
    </row>
    <row r="138" spans="108:109" ht="13.5" hidden="1" customHeight="1" x14ac:dyDescent="0.2">
      <c r="DD138" s="1227"/>
      <c r="DE138" s="1227"/>
    </row>
    <row r="139" spans="108:109" ht="13.5" hidden="1" customHeight="1" x14ac:dyDescent="0.2">
      <c r="DD139" s="1227"/>
      <c r="DE139" s="1227"/>
    </row>
    <row r="140" spans="108:109" ht="13.5" hidden="1" customHeight="1" x14ac:dyDescent="0.2">
      <c r="DD140" s="1227"/>
      <c r="DE140" s="1227"/>
    </row>
    <row r="141" spans="108:109" ht="13.5" hidden="1" customHeight="1" x14ac:dyDescent="0.2">
      <c r="DD141" s="1227"/>
      <c r="DE141" s="1227"/>
    </row>
    <row r="142" spans="108:109" ht="13.5" hidden="1" customHeight="1" x14ac:dyDescent="0.2">
      <c r="DD142" s="1227"/>
      <c r="DE142" s="1227"/>
    </row>
    <row r="143" spans="108:109" ht="13.5" hidden="1" customHeight="1" x14ac:dyDescent="0.2">
      <c r="DD143" s="1227"/>
      <c r="DE143" s="1227"/>
    </row>
    <row r="144" spans="108:109" ht="13.5" hidden="1" customHeight="1" x14ac:dyDescent="0.2">
      <c r="DD144" s="1227"/>
      <c r="DE144" s="1227"/>
    </row>
    <row r="145" spans="108:109" ht="13.5" hidden="1" customHeight="1" x14ac:dyDescent="0.2">
      <c r="DD145" s="1227"/>
      <c r="DE145" s="1227"/>
    </row>
    <row r="146" spans="108:109" ht="13.5" hidden="1" customHeight="1" x14ac:dyDescent="0.2">
      <c r="DD146" s="1227"/>
      <c r="DE146" s="1227"/>
    </row>
    <row r="147" spans="108:109" ht="13.5" hidden="1" customHeight="1" x14ac:dyDescent="0.2">
      <c r="DD147" s="1227"/>
      <c r="DE147" s="1227"/>
    </row>
    <row r="148" spans="108:109" ht="13.5" hidden="1" customHeight="1" x14ac:dyDescent="0.2">
      <c r="DD148" s="1227"/>
      <c r="DE148" s="1227"/>
    </row>
    <row r="149" spans="108:109" ht="13.5" hidden="1" customHeight="1" x14ac:dyDescent="0.2">
      <c r="DD149" s="1227"/>
      <c r="DE149" s="1227"/>
    </row>
    <row r="150" spans="108:109" ht="13.5" hidden="1" customHeight="1" x14ac:dyDescent="0.2">
      <c r="DD150" s="1227"/>
      <c r="DE150" s="1227"/>
    </row>
    <row r="151" spans="108:109" ht="13.5" hidden="1" customHeight="1" x14ac:dyDescent="0.2">
      <c r="DD151" s="1227"/>
      <c r="DE151" s="1227"/>
    </row>
    <row r="152" spans="108:109" ht="13.5" hidden="1" customHeight="1" x14ac:dyDescent="0.2">
      <c r="DD152" s="1227"/>
      <c r="DE152" s="1227"/>
    </row>
    <row r="153" spans="108:109" ht="13.5" hidden="1" customHeight="1" x14ac:dyDescent="0.2">
      <c r="DD153" s="1227"/>
      <c r="DE153" s="1227"/>
    </row>
    <row r="154" spans="108:109" ht="13.5" hidden="1" customHeight="1" x14ac:dyDescent="0.2">
      <c r="DD154" s="1227"/>
      <c r="DE154" s="1227"/>
    </row>
    <row r="155" spans="108:109" ht="13.5" hidden="1" customHeight="1" x14ac:dyDescent="0.2">
      <c r="DD155" s="1227"/>
      <c r="DE155" s="1227"/>
    </row>
    <row r="156" spans="108:109" ht="13.5" hidden="1" customHeight="1" x14ac:dyDescent="0.2">
      <c r="DD156" s="1227"/>
      <c r="DE156" s="1227"/>
    </row>
    <row r="157" spans="108:109" ht="13.5" hidden="1" customHeight="1" x14ac:dyDescent="0.2">
      <c r="DD157" s="1227"/>
      <c r="DE157" s="1227"/>
    </row>
    <row r="158" spans="108:109" ht="13.5" hidden="1" customHeight="1" x14ac:dyDescent="0.2">
      <c r="DD158" s="1227"/>
      <c r="DE158" s="1227"/>
    </row>
    <row r="159" spans="108:109" ht="13.5" hidden="1" customHeight="1" x14ac:dyDescent="0.2">
      <c r="DD159" s="1227"/>
      <c r="DE159" s="1227"/>
    </row>
    <row r="160" spans="108:109" ht="13.5" hidden="1" customHeight="1" x14ac:dyDescent="0.2">
      <c r="DD160" s="1227"/>
      <c r="DE160" s="122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5t618QnzbllLeu0NKfft9HUNJlxNr4a0o5T+h0ZOom3D6sTx28HSukW0dKgdsP0ctfz1/jjVodvejPw0rVW62w==" saltValue="D+K8bm2JbVPeBOLb+g8EP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row>
    <row r="32" spans="12:34" ht="13" x14ac:dyDescent="0.2">
      <c r="L32" s="278"/>
    </row>
    <row r="33" spans="2:34" ht="13" x14ac:dyDescent="0.2">
      <c r="C33" s="278"/>
      <c r="E33" s="278"/>
      <c r="G33" s="278"/>
      <c r="I33" s="278"/>
      <c r="X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AG38" s="278"/>
      <c r="AH38" s="278"/>
    </row>
    <row r="39" spans="2:34" ht="13" x14ac:dyDescent="0.2"/>
    <row r="40" spans="2:34" ht="13" x14ac:dyDescent="0.2">
      <c r="X40" s="278"/>
    </row>
    <row r="41" spans="2:34" ht="13" x14ac:dyDescent="0.2">
      <c r="R41" s="278"/>
    </row>
    <row r="42" spans="2:34" ht="13" x14ac:dyDescent="0.2">
      <c r="W42" s="278"/>
    </row>
    <row r="43" spans="2:34" ht="13" x14ac:dyDescent="0.2">
      <c r="V43" s="278"/>
      <c r="Y43" s="278"/>
      <c r="Z43" s="278"/>
      <c r="AA43" s="278"/>
      <c r="AB43" s="278"/>
      <c r="AC43" s="278"/>
      <c r="AD43" s="278"/>
      <c r="AE43" s="278"/>
      <c r="AF43" s="278"/>
      <c r="AG43" s="278"/>
      <c r="AH43" s="278"/>
    </row>
    <row r="44" spans="2:34" ht="13" x14ac:dyDescent="0.2">
      <c r="AH44" s="278"/>
    </row>
    <row r="45" spans="2:34" ht="13" x14ac:dyDescent="0.2">
      <c r="X45" s="278"/>
    </row>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row r="125" spans="34:122" ht="13.5" customHeight="1" x14ac:dyDescent="0.2">
      <c r="DR125" s="278" t="s">
        <v>484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pFyLcd/pNkX+fxzZtzxRelMLjzY4Wi0qnU5vaWHaOy0DfgdHu7WjqLKnBfE380NXjjJFcjzxZJaXh2p2rJZMsg==" saltValue="NH0jdr2NadpbzT1tHzf9E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53125" style="279" customWidth="1"/>
    <col min="35" max="122" width="2.453125" style="278" customWidth="1"/>
    <col min="123" max="16384" width="2.453125" style="278" hidden="1"/>
  </cols>
  <sheetData>
    <row r="1" spans="1:34" ht="13.5" customHeight="1" x14ac:dyDescent="0.2">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x14ac:dyDescent="0.2">
      <c r="S2" s="278"/>
      <c r="AH2" s="278"/>
    </row>
    <row r="3" spans="1:34" ht="13" x14ac:dyDescent="0.2">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x14ac:dyDescent="0.2"/>
    <row r="5" spans="1:34" ht="13" x14ac:dyDescent="0.2"/>
    <row r="6" spans="1:34" ht="13" x14ac:dyDescent="0.2"/>
    <row r="7" spans="1:34" ht="13" x14ac:dyDescent="0.2"/>
    <row r="8" spans="1:34" ht="13" x14ac:dyDescent="0.2"/>
    <row r="9" spans="1:34" ht="13" x14ac:dyDescent="0.2">
      <c r="AH9" s="278"/>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8"/>
    </row>
    <row r="18" spans="12:34" ht="13" x14ac:dyDescent="0.2"/>
    <row r="19" spans="12:34" ht="13" x14ac:dyDescent="0.2"/>
    <row r="20" spans="12:34" ht="13" x14ac:dyDescent="0.2">
      <c r="AH20" s="278"/>
    </row>
    <row r="21" spans="12:34" ht="13" x14ac:dyDescent="0.2">
      <c r="AH21" s="278"/>
    </row>
    <row r="22" spans="12:34" ht="13" x14ac:dyDescent="0.2"/>
    <row r="23" spans="12:34" ht="13" x14ac:dyDescent="0.2"/>
    <row r="24" spans="12:34" ht="13" x14ac:dyDescent="0.2">
      <c r="Q24" s="278"/>
    </row>
    <row r="25" spans="12:34" ht="13" x14ac:dyDescent="0.2"/>
    <row r="26" spans="12:34" ht="13" x14ac:dyDescent="0.2"/>
    <row r="27" spans="12:34" ht="13" x14ac:dyDescent="0.2"/>
    <row r="28" spans="12:34" ht="13" x14ac:dyDescent="0.2">
      <c r="T28" s="278"/>
      <c r="AH28" s="278"/>
    </row>
    <row r="29" spans="12:34" ht="13" x14ac:dyDescent="0.2">
      <c r="U29" s="278"/>
    </row>
    <row r="30" spans="12:34" ht="13" x14ac:dyDescent="0.2"/>
    <row r="31" spans="12:34" ht="13" x14ac:dyDescent="0.2">
      <c r="Q31" s="278"/>
      <c r="X31" s="278"/>
    </row>
    <row r="32" spans="12:34" ht="13" x14ac:dyDescent="0.2">
      <c r="L32" s="278"/>
    </row>
    <row r="33" spans="2:34" ht="13" x14ac:dyDescent="0.2">
      <c r="C33" s="278"/>
      <c r="E33" s="278"/>
      <c r="G33" s="278"/>
      <c r="I33" s="278"/>
    </row>
    <row r="34" spans="2:34" ht="13" x14ac:dyDescent="0.2">
      <c r="B34" s="278"/>
      <c r="O34" s="278"/>
      <c r="P34" s="278"/>
      <c r="R34" s="278"/>
      <c r="T34" s="278"/>
    </row>
    <row r="35" spans="2:34" ht="13" x14ac:dyDescent="0.2">
      <c r="D35" s="278"/>
      <c r="U35" s="278"/>
      <c r="W35" s="278"/>
      <c r="AC35" s="278"/>
      <c r="AD35" s="278"/>
      <c r="AE35" s="278"/>
      <c r="AF35" s="278"/>
      <c r="AG35" s="278"/>
      <c r="AH35" s="278"/>
    </row>
    <row r="36" spans="2:34" ht="13" x14ac:dyDescent="0.2">
      <c r="H36" s="278"/>
      <c r="J36" s="278"/>
      <c r="K36" s="278"/>
      <c r="M36" s="278"/>
      <c r="V36" s="278"/>
      <c r="Y36" s="278"/>
      <c r="Z36" s="278"/>
      <c r="AA36" s="278"/>
      <c r="AB36" s="278"/>
      <c r="AC36" s="278"/>
      <c r="AD36" s="278"/>
      <c r="AE36" s="278"/>
      <c r="AF36" s="278"/>
      <c r="AG36" s="278"/>
      <c r="AH36" s="278"/>
    </row>
    <row r="37" spans="2:34" ht="13" x14ac:dyDescent="0.2">
      <c r="AH37" s="278"/>
    </row>
    <row r="38" spans="2:34" ht="13" x14ac:dyDescent="0.2">
      <c r="X38" s="278"/>
      <c r="AG38" s="278"/>
      <c r="AH38" s="278"/>
    </row>
    <row r="39" spans="2:34" ht="13" x14ac:dyDescent="0.2"/>
    <row r="40" spans="2:34" ht="13" x14ac:dyDescent="0.2"/>
    <row r="41" spans="2:34" ht="13" x14ac:dyDescent="0.2">
      <c r="R41" s="278"/>
    </row>
    <row r="42" spans="2:34" ht="13" x14ac:dyDescent="0.2">
      <c r="W42" s="278"/>
    </row>
    <row r="43" spans="2:34" ht="13" x14ac:dyDescent="0.2">
      <c r="V43" s="278"/>
      <c r="X43" s="278"/>
      <c r="Y43" s="278"/>
      <c r="Z43" s="278"/>
      <c r="AA43" s="278"/>
      <c r="AB43" s="278"/>
      <c r="AC43" s="278"/>
      <c r="AD43" s="278"/>
      <c r="AE43" s="278"/>
      <c r="AF43" s="278"/>
      <c r="AG43" s="278"/>
      <c r="AH43" s="278"/>
    </row>
    <row r="44" spans="2:34" ht="13" x14ac:dyDescent="0.2">
      <c r="AH44" s="278"/>
    </row>
    <row r="45" spans="2:34" ht="13" x14ac:dyDescent="0.2"/>
    <row r="46" spans="2:34" ht="13" x14ac:dyDescent="0.2"/>
    <row r="47" spans="2:34" ht="13" x14ac:dyDescent="0.2"/>
    <row r="48" spans="2:34" ht="13" x14ac:dyDescent="0.2">
      <c r="U48" s="278"/>
      <c r="V48" s="278"/>
      <c r="W48" s="278"/>
      <c r="Y48" s="278"/>
      <c r="Z48" s="278"/>
      <c r="AA48" s="278"/>
      <c r="AB48" s="278"/>
      <c r="AC48" s="278"/>
      <c r="AD48" s="278"/>
      <c r="AE48" s="278"/>
      <c r="AF48" s="278"/>
      <c r="AG48" s="278"/>
      <c r="AH48" s="278"/>
    </row>
    <row r="49" spans="28:34" ht="13" x14ac:dyDescent="0.2"/>
    <row r="50" spans="28:34" ht="13" x14ac:dyDescent="0.2">
      <c r="AE50" s="278"/>
      <c r="AF50" s="278"/>
      <c r="AG50" s="278"/>
      <c r="AH50" s="278"/>
    </row>
    <row r="51" spans="28:34" ht="13" x14ac:dyDescent="0.2">
      <c r="AC51" s="278"/>
      <c r="AD51" s="278"/>
      <c r="AE51" s="278"/>
      <c r="AF51" s="278"/>
      <c r="AG51" s="278"/>
      <c r="AH51" s="278"/>
    </row>
    <row r="52" spans="28:34" ht="13" x14ac:dyDescent="0.2"/>
    <row r="53" spans="28:34" ht="13" x14ac:dyDescent="0.2">
      <c r="AF53" s="278"/>
      <c r="AG53" s="278"/>
      <c r="AH53" s="278"/>
    </row>
    <row r="54" spans="28:34" ht="13" x14ac:dyDescent="0.2">
      <c r="AH54" s="278"/>
    </row>
    <row r="55" spans="28:34" ht="13" x14ac:dyDescent="0.2"/>
    <row r="56" spans="28:34" ht="13" x14ac:dyDescent="0.2">
      <c r="AB56" s="278"/>
      <c r="AC56" s="278"/>
      <c r="AD56" s="278"/>
      <c r="AE56" s="278"/>
      <c r="AF56" s="278"/>
      <c r="AG56" s="278"/>
      <c r="AH56" s="278"/>
    </row>
    <row r="57" spans="28:34" ht="13" x14ac:dyDescent="0.2">
      <c r="AH57" s="278"/>
    </row>
    <row r="58" spans="28:34" ht="13" x14ac:dyDescent="0.2">
      <c r="AH58" s="278"/>
    </row>
    <row r="59" spans="28:34" ht="13" x14ac:dyDescent="0.2"/>
    <row r="60" spans="28:34" ht="13" x14ac:dyDescent="0.2"/>
    <row r="61" spans="28:34" ht="13" x14ac:dyDescent="0.2"/>
    <row r="62" spans="28:34" ht="13" x14ac:dyDescent="0.2"/>
    <row r="63" spans="28:34" ht="13" x14ac:dyDescent="0.2">
      <c r="AH63" s="278"/>
    </row>
    <row r="64" spans="28:34" ht="13" x14ac:dyDescent="0.2">
      <c r="AG64" s="278"/>
      <c r="AH64" s="278"/>
    </row>
    <row r="65" spans="28:34" ht="13" x14ac:dyDescent="0.2"/>
    <row r="66" spans="28:34" ht="13" x14ac:dyDescent="0.2"/>
    <row r="67" spans="28:34" ht="13" x14ac:dyDescent="0.2"/>
    <row r="68" spans="28:34" ht="13" x14ac:dyDescent="0.2">
      <c r="AB68" s="278"/>
      <c r="AC68" s="278"/>
      <c r="AD68" s="278"/>
      <c r="AE68" s="278"/>
      <c r="AF68" s="278"/>
      <c r="AG68" s="278"/>
      <c r="AH68" s="278"/>
    </row>
    <row r="69" spans="28:34" ht="13" x14ac:dyDescent="0.2">
      <c r="AF69" s="278"/>
      <c r="AG69" s="278"/>
      <c r="AH69" s="278"/>
    </row>
    <row r="70" spans="28:34" ht="13" x14ac:dyDescent="0.2"/>
    <row r="71" spans="28:34" ht="13" x14ac:dyDescent="0.2"/>
    <row r="72" spans="28:34" ht="13" x14ac:dyDescent="0.2"/>
    <row r="73" spans="28:34" ht="13" x14ac:dyDescent="0.2"/>
    <row r="74" spans="28:34" ht="13" x14ac:dyDescent="0.2"/>
    <row r="75" spans="28:34" ht="13" x14ac:dyDescent="0.2">
      <c r="AH75" s="278"/>
    </row>
    <row r="76" spans="28:34" ht="13" x14ac:dyDescent="0.2">
      <c r="AF76" s="278"/>
      <c r="AG76" s="278"/>
      <c r="AH76" s="278"/>
    </row>
    <row r="77" spans="28:34" ht="13" x14ac:dyDescent="0.2">
      <c r="AG77" s="278"/>
      <c r="AH77" s="278"/>
    </row>
    <row r="78" spans="28:34" ht="13" x14ac:dyDescent="0.2"/>
    <row r="79" spans="28:34" ht="13" x14ac:dyDescent="0.2"/>
    <row r="80" spans="28:34" ht="13" x14ac:dyDescent="0.2"/>
    <row r="81" spans="25:34" ht="13" x14ac:dyDescent="0.2"/>
    <row r="82" spans="25:34" ht="13" x14ac:dyDescent="0.2">
      <c r="Y82" s="278"/>
    </row>
    <row r="83" spans="25:34" ht="13" x14ac:dyDescent="0.2">
      <c r="Y83" s="278"/>
      <c r="Z83" s="278"/>
      <c r="AA83" s="278"/>
      <c r="AB83" s="278"/>
      <c r="AC83" s="278"/>
      <c r="AD83" s="278"/>
      <c r="AE83" s="278"/>
      <c r="AF83" s="278"/>
      <c r="AG83" s="278"/>
      <c r="AH83" s="278"/>
    </row>
    <row r="84" spans="25:34" ht="13" x14ac:dyDescent="0.2"/>
    <row r="85" spans="25:34" ht="13" x14ac:dyDescent="0.2"/>
    <row r="86" spans="25:34" ht="13" x14ac:dyDescent="0.2"/>
    <row r="87" spans="25:34" ht="13" x14ac:dyDescent="0.2"/>
    <row r="88" spans="25:34" ht="13" x14ac:dyDescent="0.2">
      <c r="AH88" s="278"/>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8"/>
      <c r="AG94" s="278"/>
      <c r="AH94" s="278"/>
    </row>
    <row r="95" spans="25:34" ht="13.5" customHeight="1" x14ac:dyDescent="0.2">
      <c r="AH95" s="278"/>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8"/>
    </row>
    <row r="102" spans="33:34" ht="13.5" customHeight="1" x14ac:dyDescent="0.2"/>
    <row r="103" spans="33:34" ht="13.5" customHeight="1" x14ac:dyDescent="0.2"/>
    <row r="104" spans="33:34" ht="13.5" customHeight="1" x14ac:dyDescent="0.2">
      <c r="AG104" s="278"/>
      <c r="AH104" s="278"/>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8"/>
    </row>
    <row r="117" spans="34:122" ht="13.5" customHeight="1" x14ac:dyDescent="0.2"/>
    <row r="118" spans="34:122" ht="13.5" customHeight="1" x14ac:dyDescent="0.2"/>
    <row r="119" spans="34:122" ht="13.5" customHeight="1" x14ac:dyDescent="0.2"/>
    <row r="120" spans="34:122" ht="13.5" customHeight="1" x14ac:dyDescent="0.2">
      <c r="AH120" s="278"/>
    </row>
    <row r="121" spans="34:122" ht="13.5" customHeight="1" x14ac:dyDescent="0.2">
      <c r="AH121" s="278"/>
    </row>
    <row r="122" spans="34:122" ht="13.5" customHeight="1" x14ac:dyDescent="0.2"/>
    <row r="123" spans="34:122" ht="13.5" customHeight="1" x14ac:dyDescent="0.2"/>
    <row r="124" spans="34:122" ht="13.5" customHeight="1" x14ac:dyDescent="0.2">
      <c r="AH124" s="278"/>
    </row>
    <row r="125" spans="34:122" ht="13.5" customHeight="1" x14ac:dyDescent="0.2">
      <c r="DR125" s="278" t="s">
        <v>484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fAZHqxzx+02chxH4Bzyq2cZdFROV173poOH5uC2ExQ6QS2jeE6N+BW3X98/nMYTgpVMPgcdU1lWghDNaUxdRw==" saltValue="oRqw3bhhu/0ol+Lr+yvJV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21" customWidth="1"/>
    <col min="2" max="8" width="13.36328125" style="121" customWidth="1"/>
    <col min="9" max="16384" width="11.08984375" style="121"/>
  </cols>
  <sheetData>
    <row r="1" spans="1:8" x14ac:dyDescent="0.2">
      <c r="A1" s="115"/>
      <c r="B1" s="116"/>
      <c r="C1" s="117"/>
      <c r="D1" s="118"/>
      <c r="E1" s="119"/>
      <c r="F1" s="119"/>
      <c r="G1" s="119"/>
      <c r="H1" s="120"/>
    </row>
    <row r="2" spans="1:8" x14ac:dyDescent="0.2">
      <c r="A2" s="122"/>
      <c r="B2" s="123"/>
      <c r="C2" s="124"/>
      <c r="D2" s="125" t="s">
        <v>49</v>
      </c>
      <c r="E2" s="126"/>
      <c r="F2" s="127" t="s">
        <v>50</v>
      </c>
      <c r="G2" s="128"/>
      <c r="H2" s="129"/>
    </row>
    <row r="3" spans="1:8" x14ac:dyDescent="0.2">
      <c r="A3" s="125" t="s">
        <v>528</v>
      </c>
      <c r="B3" s="130"/>
      <c r="C3" s="131"/>
      <c r="D3" s="132">
        <v>53490</v>
      </c>
      <c r="E3" s="133"/>
      <c r="F3" s="134">
        <v>35216</v>
      </c>
      <c r="G3" s="135"/>
      <c r="H3" s="136"/>
    </row>
    <row r="4" spans="1:8" x14ac:dyDescent="0.2">
      <c r="A4" s="137"/>
      <c r="B4" s="138"/>
      <c r="C4" s="139"/>
      <c r="D4" s="140">
        <v>12871</v>
      </c>
      <c r="E4" s="141"/>
      <c r="F4" s="142">
        <v>12644</v>
      </c>
      <c r="G4" s="143"/>
      <c r="H4" s="144"/>
    </row>
    <row r="5" spans="1:8" x14ac:dyDescent="0.2">
      <c r="A5" s="125" t="s">
        <v>530</v>
      </c>
      <c r="B5" s="130"/>
      <c r="C5" s="131"/>
      <c r="D5" s="132">
        <v>48164</v>
      </c>
      <c r="E5" s="133"/>
      <c r="F5" s="134">
        <v>36736</v>
      </c>
      <c r="G5" s="135"/>
      <c r="H5" s="136"/>
    </row>
    <row r="6" spans="1:8" x14ac:dyDescent="0.2">
      <c r="A6" s="137"/>
      <c r="B6" s="138"/>
      <c r="C6" s="139"/>
      <c r="D6" s="140">
        <v>10090</v>
      </c>
      <c r="E6" s="141"/>
      <c r="F6" s="142">
        <v>13410</v>
      </c>
      <c r="G6" s="143"/>
      <c r="H6" s="144"/>
    </row>
    <row r="7" spans="1:8" x14ac:dyDescent="0.2">
      <c r="A7" s="125" t="s">
        <v>531</v>
      </c>
      <c r="B7" s="130"/>
      <c r="C7" s="131"/>
      <c r="D7" s="132">
        <v>52060</v>
      </c>
      <c r="E7" s="133"/>
      <c r="F7" s="134">
        <v>38259</v>
      </c>
      <c r="G7" s="135"/>
      <c r="H7" s="136"/>
    </row>
    <row r="8" spans="1:8" x14ac:dyDescent="0.2">
      <c r="A8" s="137"/>
      <c r="B8" s="138"/>
      <c r="C8" s="139"/>
      <c r="D8" s="140">
        <v>11939</v>
      </c>
      <c r="E8" s="141"/>
      <c r="F8" s="142">
        <v>13379</v>
      </c>
      <c r="G8" s="143"/>
      <c r="H8" s="144"/>
    </row>
    <row r="9" spans="1:8" x14ac:dyDescent="0.2">
      <c r="A9" s="125" t="s">
        <v>532</v>
      </c>
      <c r="B9" s="130"/>
      <c r="C9" s="131"/>
      <c r="D9" s="132">
        <v>49029</v>
      </c>
      <c r="E9" s="133"/>
      <c r="F9" s="134">
        <v>39075</v>
      </c>
      <c r="G9" s="135"/>
      <c r="H9" s="136"/>
    </row>
    <row r="10" spans="1:8" x14ac:dyDescent="0.2">
      <c r="A10" s="137"/>
      <c r="B10" s="138"/>
      <c r="C10" s="139"/>
      <c r="D10" s="140">
        <v>12428</v>
      </c>
      <c r="E10" s="141"/>
      <c r="F10" s="142">
        <v>13441</v>
      </c>
      <c r="G10" s="143"/>
      <c r="H10" s="144"/>
    </row>
    <row r="11" spans="1:8" x14ac:dyDescent="0.2">
      <c r="A11" s="125" t="s">
        <v>533</v>
      </c>
      <c r="B11" s="130"/>
      <c r="C11" s="131"/>
      <c r="D11" s="132">
        <v>49921</v>
      </c>
      <c r="E11" s="133"/>
      <c r="F11" s="134">
        <v>39072</v>
      </c>
      <c r="G11" s="135"/>
      <c r="H11" s="136"/>
    </row>
    <row r="12" spans="1:8" x14ac:dyDescent="0.2">
      <c r="A12" s="137"/>
      <c r="B12" s="138"/>
      <c r="C12" s="145"/>
      <c r="D12" s="140">
        <v>12729</v>
      </c>
      <c r="E12" s="141"/>
      <c r="F12" s="142">
        <v>14106</v>
      </c>
      <c r="G12" s="143"/>
      <c r="H12" s="144"/>
    </row>
    <row r="13" spans="1:8" x14ac:dyDescent="0.2">
      <c r="A13" s="125"/>
      <c r="B13" s="130"/>
      <c r="C13" s="146"/>
      <c r="D13" s="147">
        <v>50533</v>
      </c>
      <c r="E13" s="148"/>
      <c r="F13" s="149">
        <v>37672</v>
      </c>
      <c r="G13" s="150"/>
      <c r="H13" s="136"/>
    </row>
    <row r="14" spans="1:8" x14ac:dyDescent="0.2">
      <c r="A14" s="137"/>
      <c r="B14" s="138"/>
      <c r="C14" s="139"/>
      <c r="D14" s="140">
        <v>12011</v>
      </c>
      <c r="E14" s="141"/>
      <c r="F14" s="142">
        <v>13396</v>
      </c>
      <c r="G14" s="143"/>
      <c r="H14" s="144"/>
    </row>
    <row r="17" spans="1:11" x14ac:dyDescent="0.2">
      <c r="A17" s="121" t="s">
        <v>51</v>
      </c>
    </row>
    <row r="18" spans="1:11" x14ac:dyDescent="0.2">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x14ac:dyDescent="0.2">
      <c r="A19" s="151" t="s">
        <v>52</v>
      </c>
      <c r="B19" s="151">
        <f>ROUND(VALUE(SUBSTITUTE(実質収支比率等に係る経年分析!F$48,"▲","-")),2)</f>
        <v>0.92</v>
      </c>
      <c r="C19" s="151">
        <f>ROUND(VALUE(SUBSTITUTE(実質収支比率等に係る経年分析!G$48,"▲","-")),2)</f>
        <v>1.46</v>
      </c>
      <c r="D19" s="151">
        <f>ROUND(VALUE(SUBSTITUTE(実質収支比率等に係る経年分析!H$48,"▲","-")),2)</f>
        <v>1.06</v>
      </c>
      <c r="E19" s="151">
        <f>ROUND(VALUE(SUBSTITUTE(実質収支比率等に係る経年分析!I$48,"▲","-")),2)</f>
        <v>1.1000000000000001</v>
      </c>
      <c r="F19" s="151">
        <f>ROUND(VALUE(SUBSTITUTE(実質収支比率等に係る経年分析!J$48,"▲","-")),2)</f>
        <v>1.08</v>
      </c>
    </row>
    <row r="20" spans="1:11" x14ac:dyDescent="0.2">
      <c r="A20" s="151" t="s">
        <v>53</v>
      </c>
      <c r="B20" s="151">
        <f>ROUND(VALUE(SUBSTITUTE(実質収支比率等に係る経年分析!F$47,"▲","-")),2)</f>
        <v>2.94</v>
      </c>
      <c r="C20" s="151">
        <f>ROUND(VALUE(SUBSTITUTE(実質収支比率等に係る経年分析!G$47,"▲","-")),2)</f>
        <v>2.88</v>
      </c>
      <c r="D20" s="151">
        <f>ROUND(VALUE(SUBSTITUTE(実質収支比率等に係る経年分析!H$47,"▲","-")),2)</f>
        <v>2.89</v>
      </c>
      <c r="E20" s="151">
        <f>ROUND(VALUE(SUBSTITUTE(実質収支比率等に係る経年分析!I$47,"▲","-")),2)</f>
        <v>2.87</v>
      </c>
      <c r="F20" s="151">
        <f>ROUND(VALUE(SUBSTITUTE(実質収支比率等に係る経年分析!J$47,"▲","-")),2)</f>
        <v>3.31</v>
      </c>
    </row>
    <row r="21" spans="1:11" x14ac:dyDescent="0.2">
      <c r="A21" s="151" t="s">
        <v>54</v>
      </c>
      <c r="B21" s="151">
        <f>IF(ISNUMBER(VALUE(SUBSTITUTE(実質収支比率等に係る経年分析!F$49,"▲","-"))),ROUND(VALUE(SUBSTITUTE(実質収支比率等に係る経年分析!F$49,"▲","-")),2),NA())</f>
        <v>2.84</v>
      </c>
      <c r="C21" s="151">
        <f>IF(ISNUMBER(VALUE(SUBSTITUTE(実質収支比率等に係る経年分析!G$49,"▲","-"))),ROUND(VALUE(SUBSTITUTE(実質収支比率等に係る経年分析!G$49,"▲","-")),2),NA())</f>
        <v>0.56000000000000005</v>
      </c>
      <c r="D21" s="151">
        <f>IF(ISNUMBER(VALUE(SUBSTITUTE(実質収支比率等に係る経年分析!H$49,"▲","-"))),ROUND(VALUE(SUBSTITUTE(実質収支比率等に係る経年分析!H$49,"▲","-")),2),NA())</f>
        <v>0.01</v>
      </c>
      <c r="E21" s="151">
        <f>IF(ISNUMBER(VALUE(SUBSTITUTE(実質収支比率等に係る経年分析!I$49,"▲","-"))),ROUND(VALUE(SUBSTITUTE(実質収支比率等に係る経年分析!I$49,"▲","-")),2),NA())</f>
        <v>0.87</v>
      </c>
      <c r="F21" s="151">
        <f>IF(ISNUMBER(VALUE(SUBSTITUTE(実質収支比率等に係る経年分析!J$49,"▲","-"))),ROUND(VALUE(SUBSTITUTE(実質収支比率等に係る経年分析!J$49,"▲","-")),2),NA())</f>
        <v>1.4</v>
      </c>
    </row>
    <row r="24" spans="1:11" x14ac:dyDescent="0.2">
      <c r="A24" s="121" t="s">
        <v>55</v>
      </c>
    </row>
    <row r="25" spans="1:11" x14ac:dyDescent="0.2">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x14ac:dyDescent="0.2">
      <c r="A26" s="152"/>
      <c r="B26" s="152" t="s">
        <v>56</v>
      </c>
      <c r="C26" s="152" t="s">
        <v>57</v>
      </c>
      <c r="D26" s="152" t="s">
        <v>56</v>
      </c>
      <c r="E26" s="152" t="s">
        <v>57</v>
      </c>
      <c r="F26" s="152" t="s">
        <v>56</v>
      </c>
      <c r="G26" s="152" t="s">
        <v>57</v>
      </c>
      <c r="H26" s="152" t="s">
        <v>56</v>
      </c>
      <c r="I26" s="152" t="s">
        <v>57</v>
      </c>
      <c r="J26" s="152" t="s">
        <v>56</v>
      </c>
      <c r="K26" s="152" t="s">
        <v>57</v>
      </c>
    </row>
    <row r="27" spans="1:11" x14ac:dyDescent="0.2">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0.6</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0.7</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0.74</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0.71</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0.7</v>
      </c>
    </row>
    <row r="28" spans="1:11" x14ac:dyDescent="0.2">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x14ac:dyDescent="0.2">
      <c r="A29" s="152" t="str">
        <f>IF(連結実質赤字比率に係る赤字・黒字の構成分析!C$41="",NA(),連結実質赤字比率に係る赤字・黒字の構成分析!C$41)</f>
        <v>鹿島臨海工業地帯造成事業特別会計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0.26</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0.17</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0.13</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0.28999999999999998</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0.3</v>
      </c>
    </row>
    <row r="30" spans="1:11" x14ac:dyDescent="0.2">
      <c r="A30" s="152" t="str">
        <f>IF(連結実質赤字比率に係る赤字・黒字の構成分析!C$40="",NA(),連結実質赤字比率に係る赤字・黒字の構成分析!C$40)</f>
        <v>流域下水道事業会計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0.25</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0.41</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0.42</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0.35</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0.35</v>
      </c>
    </row>
    <row r="31" spans="1:11" x14ac:dyDescent="0.2">
      <c r="A31" s="152" t="str">
        <f>IF(連結実質赤字比率に係る赤字・黒字の構成分析!C$39="",NA(),連結実質赤字比率に係る赤字・黒字の構成分析!C$39)</f>
        <v>病院事業会計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1.2</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1.17</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1.1399999999999999</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0.91</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0.95</v>
      </c>
    </row>
    <row r="32" spans="1:11" x14ac:dyDescent="0.2">
      <c r="A32" s="152" t="str">
        <f>IF(連結実質赤字比率に係る赤字・黒字の構成分析!C$38="",NA(),連結実質赤字比率に係る赤字・黒字の構成分析!C$38)</f>
        <v>一般会計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0.78</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1.2</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1.08</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1.02</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1.08</v>
      </c>
    </row>
    <row r="33" spans="1:16" x14ac:dyDescent="0.2">
      <c r="A33" s="152" t="str">
        <f>IF(連結実質赤字比率に係る赤字・黒字の構成分析!C$37="",NA(),連結実質赤字比率に係る赤字・黒字の構成分析!C$37)</f>
        <v>鹿島臨海都市計画下水道事業会計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1.08</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1.1399999999999999</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1.22</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1.28</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1.1599999999999999</v>
      </c>
    </row>
    <row r="34" spans="1:16" x14ac:dyDescent="0.2">
      <c r="A34" s="152" t="str">
        <f>IF(連結実質赤字比率に係る赤字・黒字の構成分析!C$36="",NA(),連結実質赤字比率に係る赤字・黒字の構成分析!C$36)</f>
        <v>国民健康保険特別会計</v>
      </c>
      <c r="B34" s="152" t="e">
        <f>IF(ROUND(VALUE(SUBSTITUTE(連結実質赤字比率に係る赤字・黒字の構成分析!F$36,"▲", "-")), 2) &lt; 0, ABS(ROUND(VALUE(SUBSTITUTE(連結実質赤字比率に係る赤字・黒字の構成分析!F$36,"▲", "-")), 2)), NA())</f>
        <v>#VALUE!</v>
      </c>
      <c r="C34" s="152" t="e">
        <f>IF(ROUND(VALUE(SUBSTITUTE(連結実質赤字比率に係る赤字・黒字の構成分析!F$36,"▲", "-")), 2) &gt;= 0, ABS(ROUND(VALUE(SUBSTITUTE(連結実質赤字比率に係る赤字・黒字の構成分析!F$36,"▲", "-")), 2)), NA())</f>
        <v>#VALUE!</v>
      </c>
      <c r="D34" s="152" t="e">
        <f>IF(ROUND(VALUE(SUBSTITUTE(連結実質赤字比率に係る赤字・黒字の構成分析!G$36,"▲", "-")), 2) &lt; 0, ABS(ROUND(VALUE(SUBSTITUTE(連結実質赤字比率に係る赤字・黒字の構成分析!G$36,"▲", "-")), 2)), NA())</f>
        <v>#VALUE!</v>
      </c>
      <c r="E34" s="152" t="e">
        <f>IF(ROUND(VALUE(SUBSTITUTE(連結実質赤字比率に係る赤字・黒字の構成分析!G$36,"▲", "-")), 2) &gt;= 0, ABS(ROUND(VALUE(SUBSTITUTE(連結実質赤字比率に係る赤字・黒字の構成分析!G$36,"▲", "-")), 2)), NA())</f>
        <v>#VALUE!</v>
      </c>
      <c r="F34" s="152" t="e">
        <f>IF(ROUND(VALUE(SUBSTITUTE(連結実質赤字比率に係る赤字・黒字の構成分析!H$36,"▲", "-")), 2) &lt; 0, ABS(ROUND(VALUE(SUBSTITUTE(連結実質赤字比率に係る赤字・黒字の構成分析!H$36,"▲", "-")), 2)), NA())</f>
        <v>#VALUE!</v>
      </c>
      <c r="G34" s="152" t="e">
        <f>IF(ROUND(VALUE(SUBSTITUTE(連結実質赤字比率に係る赤字・黒字の構成分析!H$36,"▲", "-")), 2) &gt;= 0, ABS(ROUND(VALUE(SUBSTITUTE(連結実質赤字比率に係る赤字・黒字の構成分析!H$36,"▲", "-")), 2)), NA())</f>
        <v>#VALUE!</v>
      </c>
      <c r="H34" s="152" t="e">
        <f>IF(ROUND(VALUE(SUBSTITUTE(連結実質赤字比率に係る赤字・黒字の構成分析!I$36,"▲", "-")), 2) &lt; 0, ABS(ROUND(VALUE(SUBSTITUTE(連結実質赤字比率に係る赤字・黒字の構成分析!I$36,"▲", "-")), 2)), NA())</f>
        <v>#VALUE!</v>
      </c>
      <c r="I34" s="152" t="e">
        <f>IF(ROUND(VALUE(SUBSTITUTE(連結実質赤字比率に係る赤字・黒字の構成分析!I$36,"▲", "-")), 2) &gt;= 0, ABS(ROUND(VALUE(SUBSTITUTE(連結実質赤字比率に係る赤字・黒字の構成分析!I$36,"▲", "-")), 2)), NA())</f>
        <v>#VALUE!</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2.2000000000000002</v>
      </c>
    </row>
    <row r="35" spans="1:16" x14ac:dyDescent="0.2">
      <c r="A35" s="152" t="str">
        <f>IF(連結実質赤字比率に係る赤字・黒字の構成分析!C$35="",NA(),連結実質赤字比率に係る赤字・黒字の構成分析!C$35)</f>
        <v>水道事業会計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2.2799999999999998</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2.17</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2.4300000000000002</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2.65</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2.77</v>
      </c>
    </row>
    <row r="36" spans="1:16" x14ac:dyDescent="0.2">
      <c r="A36" s="152" t="str">
        <f>IF(連結実質赤字比率に係る赤字・黒字の構成分析!C$34="",NA(),連結実質赤字比率に係る赤字・黒字の構成分析!C$34)</f>
        <v>工業用水道事業会計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2.1</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2.0499999999999998</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2.44</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2.56</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2.89</v>
      </c>
    </row>
    <row r="39" spans="1:16" x14ac:dyDescent="0.2">
      <c r="A39" s="121" t="s">
        <v>58</v>
      </c>
    </row>
    <row r="40" spans="1:16" x14ac:dyDescent="0.2">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x14ac:dyDescent="0.2">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x14ac:dyDescent="0.2">
      <c r="A42" s="153" t="s">
        <v>61</v>
      </c>
      <c r="B42" s="153"/>
      <c r="C42" s="153"/>
      <c r="D42" s="153">
        <f>'実質公債費比率（分子）の構造'!K$52</f>
        <v>95137</v>
      </c>
      <c r="E42" s="153"/>
      <c r="F42" s="153"/>
      <c r="G42" s="153">
        <f>'実質公債費比率（分子）の構造'!L$52</f>
        <v>97941</v>
      </c>
      <c r="H42" s="153"/>
      <c r="I42" s="153"/>
      <c r="J42" s="153">
        <f>'実質公債費比率（分子）の構造'!M$52</f>
        <v>104073</v>
      </c>
      <c r="K42" s="153"/>
      <c r="L42" s="153"/>
      <c r="M42" s="153">
        <f>'実質公債費比率（分子）の構造'!N$52</f>
        <v>102677</v>
      </c>
      <c r="N42" s="153"/>
      <c r="O42" s="153"/>
      <c r="P42" s="153">
        <f>'実質公債費比率（分子）の構造'!O$52</f>
        <v>102082</v>
      </c>
    </row>
    <row r="43" spans="1:16" x14ac:dyDescent="0.2">
      <c r="A43" s="153" t="s">
        <v>62</v>
      </c>
      <c r="B43" s="153">
        <f>'実質公債費比率（分子）の構造'!K$51</f>
        <v>4</v>
      </c>
      <c r="C43" s="153"/>
      <c r="D43" s="153"/>
      <c r="E43" s="153">
        <f>'実質公債費比率（分子）の構造'!L$51</f>
        <v>3</v>
      </c>
      <c r="F43" s="153"/>
      <c r="G43" s="153"/>
      <c r="H43" s="153" t="str">
        <f>'実質公債費比率（分子）の構造'!M$51</f>
        <v>-</v>
      </c>
      <c r="I43" s="153"/>
      <c r="J43" s="153"/>
      <c r="K43" s="153" t="str">
        <f>'実質公債費比率（分子）の構造'!N$51</f>
        <v>-</v>
      </c>
      <c r="L43" s="153"/>
      <c r="M43" s="153"/>
      <c r="N43" s="153" t="str">
        <f>'実質公債費比率（分子）の構造'!O$51</f>
        <v>-</v>
      </c>
      <c r="O43" s="153"/>
      <c r="P43" s="153"/>
    </row>
    <row r="44" spans="1:16" x14ac:dyDescent="0.2">
      <c r="A44" s="153" t="s">
        <v>63</v>
      </c>
      <c r="B44" s="153">
        <f>'実質公債費比率（分子）の構造'!K$50</f>
        <v>6489</v>
      </c>
      <c r="C44" s="153"/>
      <c r="D44" s="153"/>
      <c r="E44" s="153">
        <f>'実質公債費比率（分子）の構造'!L$50</f>
        <v>4158</v>
      </c>
      <c r="F44" s="153"/>
      <c r="G44" s="153"/>
      <c r="H44" s="153">
        <f>'実質公債費比率（分子）の構造'!M$50</f>
        <v>3901</v>
      </c>
      <c r="I44" s="153"/>
      <c r="J44" s="153"/>
      <c r="K44" s="153">
        <f>'実質公債費比率（分子）の構造'!N$50</f>
        <v>2400</v>
      </c>
      <c r="L44" s="153"/>
      <c r="M44" s="153"/>
      <c r="N44" s="153">
        <f>'実質公債費比率（分子）の構造'!O$50</f>
        <v>1506</v>
      </c>
      <c r="O44" s="153"/>
      <c r="P44" s="153"/>
    </row>
    <row r="45" spans="1:16" x14ac:dyDescent="0.2">
      <c r="A45" s="153" t="s">
        <v>64</v>
      </c>
      <c r="B45" s="153" t="str">
        <f>'実質公債費比率（分子）の構造'!K$49</f>
        <v>-</v>
      </c>
      <c r="C45" s="153"/>
      <c r="D45" s="153"/>
      <c r="E45" s="153" t="str">
        <f>'実質公債費比率（分子）の構造'!L$49</f>
        <v>-</v>
      </c>
      <c r="F45" s="153"/>
      <c r="G45" s="153"/>
      <c r="H45" s="153" t="str">
        <f>'実質公債費比率（分子）の構造'!M$49</f>
        <v>-</v>
      </c>
      <c r="I45" s="153"/>
      <c r="J45" s="153"/>
      <c r="K45" s="153" t="str">
        <f>'実質公債費比率（分子）の構造'!N$49</f>
        <v>-</v>
      </c>
      <c r="L45" s="153"/>
      <c r="M45" s="153"/>
      <c r="N45" s="153" t="str">
        <f>'実質公債費比率（分子）の構造'!O$49</f>
        <v>-</v>
      </c>
      <c r="O45" s="153"/>
      <c r="P45" s="153"/>
    </row>
    <row r="46" spans="1:16" x14ac:dyDescent="0.2">
      <c r="A46" s="153" t="s">
        <v>65</v>
      </c>
      <c r="B46" s="153">
        <f>'実質公債費比率（分子）の構造'!K$48</f>
        <v>6177</v>
      </c>
      <c r="C46" s="153"/>
      <c r="D46" s="153"/>
      <c r="E46" s="153">
        <f>'実質公債費比率（分子）の構造'!L$48</f>
        <v>4564</v>
      </c>
      <c r="F46" s="153"/>
      <c r="G46" s="153"/>
      <c r="H46" s="153">
        <f>'実質公債費比率（分子）の構造'!M$48</f>
        <v>3052</v>
      </c>
      <c r="I46" s="153"/>
      <c r="J46" s="153"/>
      <c r="K46" s="153">
        <f>'実質公債費比率（分子）の構造'!N$48</f>
        <v>3098</v>
      </c>
      <c r="L46" s="153"/>
      <c r="M46" s="153"/>
      <c r="N46" s="153">
        <f>'実質公債費比率（分子）の構造'!O$48</f>
        <v>2742</v>
      </c>
      <c r="O46" s="153"/>
      <c r="P46" s="153"/>
    </row>
    <row r="47" spans="1:16" x14ac:dyDescent="0.2">
      <c r="A47" s="153" t="s">
        <v>66</v>
      </c>
      <c r="B47" s="153">
        <f>'実質公債費比率（分子）の構造'!K$47</f>
        <v>18591</v>
      </c>
      <c r="C47" s="153"/>
      <c r="D47" s="153"/>
      <c r="E47" s="153">
        <f>'実質公債費比率（分子）の構造'!L$47</f>
        <v>19053</v>
      </c>
      <c r="F47" s="153"/>
      <c r="G47" s="153"/>
      <c r="H47" s="153">
        <f>'実質公債費比率（分子）の構造'!M$47</f>
        <v>17273</v>
      </c>
      <c r="I47" s="153"/>
      <c r="J47" s="153"/>
      <c r="K47" s="153">
        <f>'実質公債費比率（分子）の構造'!N$47</f>
        <v>19378</v>
      </c>
      <c r="L47" s="153"/>
      <c r="M47" s="153"/>
      <c r="N47" s="153">
        <f>'実質公債費比率（分子）の構造'!O$47</f>
        <v>19022</v>
      </c>
      <c r="O47" s="153"/>
      <c r="P47" s="153"/>
    </row>
    <row r="48" spans="1:16" x14ac:dyDescent="0.2">
      <c r="A48" s="153" t="s">
        <v>67</v>
      </c>
      <c r="B48" s="153">
        <f>'実質公債費比率（分子）の構造'!K$46</f>
        <v>5988</v>
      </c>
      <c r="C48" s="153"/>
      <c r="D48" s="153"/>
      <c r="E48" s="153">
        <f>'実質公債費比率（分子）の構造'!L$46</f>
        <v>7965</v>
      </c>
      <c r="F48" s="153"/>
      <c r="G48" s="153"/>
      <c r="H48" s="153">
        <f>'実質公債費比率（分子）の構造'!M$46</f>
        <v>7202</v>
      </c>
      <c r="I48" s="153"/>
      <c r="J48" s="153"/>
      <c r="K48" s="153">
        <f>'実質公債費比率（分子）の構造'!N$46</f>
        <v>7465</v>
      </c>
      <c r="L48" s="153"/>
      <c r="M48" s="153"/>
      <c r="N48" s="153">
        <f>'実質公債費比率（分子）の構造'!O$46</f>
        <v>5221</v>
      </c>
      <c r="O48" s="153"/>
      <c r="P48" s="153"/>
    </row>
    <row r="49" spans="1:16" x14ac:dyDescent="0.2">
      <c r="A49" s="153" t="s">
        <v>68</v>
      </c>
      <c r="B49" s="153">
        <f>'実質公債費比率（分子）の構造'!K$45</f>
        <v>124392</v>
      </c>
      <c r="C49" s="153"/>
      <c r="D49" s="153"/>
      <c r="E49" s="153">
        <f>'実質公債費比率（分子）の構造'!L$45</f>
        <v>120394</v>
      </c>
      <c r="F49" s="153"/>
      <c r="G49" s="153"/>
      <c r="H49" s="153">
        <f>'実質公債費比率（分子）の構造'!M$45</f>
        <v>126249</v>
      </c>
      <c r="I49" s="153"/>
      <c r="J49" s="153"/>
      <c r="K49" s="153">
        <f>'実質公債費比率（分子）の構造'!N$45</f>
        <v>124825</v>
      </c>
      <c r="L49" s="153"/>
      <c r="M49" s="153"/>
      <c r="N49" s="153">
        <f>'実質公債費比率（分子）の構造'!O$45</f>
        <v>126274</v>
      </c>
      <c r="O49" s="153"/>
      <c r="P49" s="153"/>
    </row>
    <row r="50" spans="1:16" x14ac:dyDescent="0.2">
      <c r="A50" s="153" t="s">
        <v>69</v>
      </c>
      <c r="B50" s="153" t="e">
        <f>NA()</f>
        <v>#N/A</v>
      </c>
      <c r="C50" s="153">
        <f>IF(ISNUMBER('実質公債費比率（分子）の構造'!K$53),'実質公債費比率（分子）の構造'!K$53,NA())</f>
        <v>66504</v>
      </c>
      <c r="D50" s="153" t="e">
        <f>NA()</f>
        <v>#N/A</v>
      </c>
      <c r="E50" s="153" t="e">
        <f>NA()</f>
        <v>#N/A</v>
      </c>
      <c r="F50" s="153">
        <f>IF(ISNUMBER('実質公債費比率（分子）の構造'!L$53),'実質公債費比率（分子）の構造'!L$53,NA())</f>
        <v>58196</v>
      </c>
      <c r="G50" s="153" t="e">
        <f>NA()</f>
        <v>#N/A</v>
      </c>
      <c r="H50" s="153" t="e">
        <f>NA()</f>
        <v>#N/A</v>
      </c>
      <c r="I50" s="153">
        <f>IF(ISNUMBER('実質公債費比率（分子）の構造'!M$53),'実質公債費比率（分子）の構造'!M$53,NA())</f>
        <v>53604</v>
      </c>
      <c r="J50" s="153" t="e">
        <f>NA()</f>
        <v>#N/A</v>
      </c>
      <c r="K50" s="153" t="e">
        <f>NA()</f>
        <v>#N/A</v>
      </c>
      <c r="L50" s="153">
        <f>IF(ISNUMBER('実質公債費比率（分子）の構造'!N$53),'実質公債費比率（分子）の構造'!N$53,NA())</f>
        <v>54489</v>
      </c>
      <c r="M50" s="153" t="e">
        <f>NA()</f>
        <v>#N/A</v>
      </c>
      <c r="N50" s="153" t="e">
        <f>NA()</f>
        <v>#N/A</v>
      </c>
      <c r="O50" s="153">
        <f>IF(ISNUMBER('実質公債費比率（分子）の構造'!O$53),'実質公債費比率（分子）の構造'!O$53,NA())</f>
        <v>52683</v>
      </c>
      <c r="P50" s="153" t="e">
        <f>NA()</f>
        <v>#N/A</v>
      </c>
    </row>
    <row r="53" spans="1:16" x14ac:dyDescent="0.2">
      <c r="A53" s="121" t="s">
        <v>70</v>
      </c>
    </row>
    <row r="54" spans="1:16" x14ac:dyDescent="0.2">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x14ac:dyDescent="0.2">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x14ac:dyDescent="0.2">
      <c r="A56" s="152" t="s">
        <v>41</v>
      </c>
      <c r="B56" s="152"/>
      <c r="C56" s="152"/>
      <c r="D56" s="152">
        <f>'将来負担比率（分子）の構造'!I$52</f>
        <v>1210967</v>
      </c>
      <c r="E56" s="152"/>
      <c r="F56" s="152"/>
      <c r="G56" s="152">
        <f>'将来負担比率（分子）の構造'!J$52</f>
        <v>1226809</v>
      </c>
      <c r="H56" s="152"/>
      <c r="I56" s="152"/>
      <c r="J56" s="152">
        <f>'将来負担比率（分子）の構造'!K$52</f>
        <v>1228023</v>
      </c>
      <c r="K56" s="152"/>
      <c r="L56" s="152"/>
      <c r="M56" s="152">
        <f>'将来負担比率（分子）の構造'!L$52</f>
        <v>1225111</v>
      </c>
      <c r="N56" s="152"/>
      <c r="O56" s="152"/>
      <c r="P56" s="152">
        <f>'将来負担比率（分子）の構造'!M$52</f>
        <v>1221026</v>
      </c>
    </row>
    <row r="57" spans="1:16" x14ac:dyDescent="0.2">
      <c r="A57" s="152" t="s">
        <v>40</v>
      </c>
      <c r="B57" s="152"/>
      <c r="C57" s="152"/>
      <c r="D57" s="152">
        <f>'将来負担比率（分子）の構造'!I$51</f>
        <v>116743</v>
      </c>
      <c r="E57" s="152"/>
      <c r="F57" s="152"/>
      <c r="G57" s="152">
        <f>'将来負担比率（分子）の構造'!J$51</f>
        <v>131095</v>
      </c>
      <c r="H57" s="152"/>
      <c r="I57" s="152"/>
      <c r="J57" s="152">
        <f>'将来負担比率（分子）の構造'!K$51</f>
        <v>122732</v>
      </c>
      <c r="K57" s="152"/>
      <c r="L57" s="152"/>
      <c r="M57" s="152">
        <f>'将来負担比率（分子）の構造'!L$51</f>
        <v>113974</v>
      </c>
      <c r="N57" s="152"/>
      <c r="O57" s="152"/>
      <c r="P57" s="152">
        <f>'将来負担比率（分子）の構造'!M$51</f>
        <v>106052</v>
      </c>
    </row>
    <row r="58" spans="1:16" x14ac:dyDescent="0.2">
      <c r="A58" s="152" t="s">
        <v>39</v>
      </c>
      <c r="B58" s="152"/>
      <c r="C58" s="152"/>
      <c r="D58" s="152">
        <f>'将来負担比率（分子）の構造'!I$50</f>
        <v>105687</v>
      </c>
      <c r="E58" s="152"/>
      <c r="F58" s="152"/>
      <c r="G58" s="152">
        <f>'将来負担比率（分子）の構造'!J$50</f>
        <v>132377</v>
      </c>
      <c r="H58" s="152"/>
      <c r="I58" s="152"/>
      <c r="J58" s="152">
        <f>'将来負担比率（分子）の構造'!K$50</f>
        <v>140508</v>
      </c>
      <c r="K58" s="152"/>
      <c r="L58" s="152"/>
      <c r="M58" s="152">
        <f>'将来負担比率（分子）の構造'!L$50</f>
        <v>145152</v>
      </c>
      <c r="N58" s="152"/>
      <c r="O58" s="152"/>
      <c r="P58" s="152">
        <f>'将来負担比率（分子）の構造'!M$50</f>
        <v>166170</v>
      </c>
    </row>
    <row r="59" spans="1:16" x14ac:dyDescent="0.2">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x14ac:dyDescent="0.2">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x14ac:dyDescent="0.2">
      <c r="A61" s="152" t="s">
        <v>34</v>
      </c>
      <c r="B61" s="152">
        <f>'将来負担比率（分子）の構造'!I$46</f>
        <v>1232</v>
      </c>
      <c r="C61" s="152"/>
      <c r="D61" s="152"/>
      <c r="E61" s="152">
        <f>'将来負担比率（分子）の構造'!J$46</f>
        <v>821</v>
      </c>
      <c r="F61" s="152"/>
      <c r="G61" s="152"/>
      <c r="H61" s="152">
        <f>'将来負担比率（分子）の構造'!K$46</f>
        <v>915</v>
      </c>
      <c r="I61" s="152"/>
      <c r="J61" s="152"/>
      <c r="K61" s="152">
        <f>'将来負担比率（分子）の構造'!L$46</f>
        <v>643</v>
      </c>
      <c r="L61" s="152"/>
      <c r="M61" s="152"/>
      <c r="N61" s="152">
        <f>'将来負担比率（分子）の構造'!M$46</f>
        <v>527</v>
      </c>
      <c r="O61" s="152"/>
      <c r="P61" s="152"/>
    </row>
    <row r="62" spans="1:16" x14ac:dyDescent="0.2">
      <c r="A62" s="152" t="s">
        <v>33</v>
      </c>
      <c r="B62" s="152">
        <f>'将来負担比率（分子）の構造'!I$45</f>
        <v>300673</v>
      </c>
      <c r="C62" s="152"/>
      <c r="D62" s="152"/>
      <c r="E62" s="152">
        <f>'将来負担比率（分子）の構造'!J$45</f>
        <v>298050</v>
      </c>
      <c r="F62" s="152"/>
      <c r="G62" s="152"/>
      <c r="H62" s="152">
        <f>'将来負担比率（分子）の構造'!K$45</f>
        <v>288852</v>
      </c>
      <c r="I62" s="152"/>
      <c r="J62" s="152"/>
      <c r="K62" s="152">
        <f>'将来負担比率（分子）の構造'!L$45</f>
        <v>265494</v>
      </c>
      <c r="L62" s="152"/>
      <c r="M62" s="152"/>
      <c r="N62" s="152">
        <f>'将来負担比率（分子）の構造'!M$45</f>
        <v>261165</v>
      </c>
      <c r="O62" s="152"/>
      <c r="P62" s="152"/>
    </row>
    <row r="63" spans="1:16" x14ac:dyDescent="0.2">
      <c r="A63" s="152" t="s">
        <v>32</v>
      </c>
      <c r="B63" s="152" t="str">
        <f>'将来負担比率（分子）の構造'!I$44</f>
        <v>-</v>
      </c>
      <c r="C63" s="152"/>
      <c r="D63" s="152"/>
      <c r="E63" s="152" t="str">
        <f>'将来負担比率（分子）の構造'!J$44</f>
        <v>-</v>
      </c>
      <c r="F63" s="152"/>
      <c r="G63" s="152"/>
      <c r="H63" s="152" t="str">
        <f>'将来負担比率（分子）の構造'!K$44</f>
        <v>-</v>
      </c>
      <c r="I63" s="152"/>
      <c r="J63" s="152"/>
      <c r="K63" s="152" t="str">
        <f>'将来負担比率（分子）の構造'!L$44</f>
        <v>-</v>
      </c>
      <c r="L63" s="152"/>
      <c r="M63" s="152"/>
      <c r="N63" s="152" t="str">
        <f>'将来負担比率（分子）の構造'!M$44</f>
        <v>-</v>
      </c>
      <c r="O63" s="152"/>
      <c r="P63" s="152"/>
    </row>
    <row r="64" spans="1:16" x14ac:dyDescent="0.2">
      <c r="A64" s="152" t="s">
        <v>31</v>
      </c>
      <c r="B64" s="152">
        <f>'将来負担比率（分子）の構造'!I$43</f>
        <v>128914</v>
      </c>
      <c r="C64" s="152"/>
      <c r="D64" s="152"/>
      <c r="E64" s="152">
        <f>'将来負担比率（分子）の構造'!J$43</f>
        <v>123354</v>
      </c>
      <c r="F64" s="152"/>
      <c r="G64" s="152"/>
      <c r="H64" s="152">
        <f>'将来負担比率（分子）の構造'!K$43</f>
        <v>123329</v>
      </c>
      <c r="I64" s="152"/>
      <c r="J64" s="152"/>
      <c r="K64" s="152">
        <f>'将来負担比率（分子）の構造'!L$43</f>
        <v>114955</v>
      </c>
      <c r="L64" s="152"/>
      <c r="M64" s="152"/>
      <c r="N64" s="152">
        <f>'将来負担比率（分子）の構造'!M$43</f>
        <v>103975</v>
      </c>
      <c r="O64" s="152"/>
      <c r="P64" s="152"/>
    </row>
    <row r="65" spans="1:16" x14ac:dyDescent="0.2">
      <c r="A65" s="152" t="s">
        <v>30</v>
      </c>
      <c r="B65" s="152">
        <f>'将来負担比率（分子）の構造'!I$42</f>
        <v>45498</v>
      </c>
      <c r="C65" s="152"/>
      <c r="D65" s="152"/>
      <c r="E65" s="152">
        <f>'将来負担比率（分子）の構造'!J$42</f>
        <v>39997</v>
      </c>
      <c r="F65" s="152"/>
      <c r="G65" s="152"/>
      <c r="H65" s="152">
        <f>'将来負担比率（分子）の構造'!K$42</f>
        <v>35569</v>
      </c>
      <c r="I65" s="152"/>
      <c r="J65" s="152"/>
      <c r="K65" s="152">
        <f>'将来負担比率（分子）の構造'!L$42</f>
        <v>31630</v>
      </c>
      <c r="L65" s="152"/>
      <c r="M65" s="152"/>
      <c r="N65" s="152">
        <f>'将来負担比率（分子）の構造'!M$42</f>
        <v>28767</v>
      </c>
      <c r="O65" s="152"/>
      <c r="P65" s="152"/>
    </row>
    <row r="66" spans="1:16" x14ac:dyDescent="0.2">
      <c r="A66" s="152" t="s">
        <v>29</v>
      </c>
      <c r="B66" s="152">
        <f>'将来負担比率（分子）の構造'!I$41</f>
        <v>2221064</v>
      </c>
      <c r="C66" s="152"/>
      <c r="D66" s="152"/>
      <c r="E66" s="152">
        <f>'将来負担比率（分子）の構造'!J$41</f>
        <v>2250008</v>
      </c>
      <c r="F66" s="152"/>
      <c r="G66" s="152"/>
      <c r="H66" s="152">
        <f>'将来負担比率（分子）の構造'!K$41</f>
        <v>2235564</v>
      </c>
      <c r="I66" s="152"/>
      <c r="J66" s="152"/>
      <c r="K66" s="152">
        <f>'将来負担比率（分子）の構造'!L$41</f>
        <v>2229066</v>
      </c>
      <c r="L66" s="152"/>
      <c r="M66" s="152"/>
      <c r="N66" s="152">
        <f>'将来負担比率（分子）の構造'!M$41</f>
        <v>2222030</v>
      </c>
      <c r="O66" s="152"/>
      <c r="P66" s="152"/>
    </row>
    <row r="67" spans="1:16" x14ac:dyDescent="0.2">
      <c r="A67" s="152" t="s">
        <v>73</v>
      </c>
      <c r="B67" s="152" t="e">
        <f>NA()</f>
        <v>#N/A</v>
      </c>
      <c r="C67" s="152">
        <f>IF(ISNUMBER('将来負担比率（分子）の構造'!I$53), IF('将来負担比率（分子）の構造'!I$53 &lt; 0, 0, '将来負担比率（分子）の構造'!I$53), NA())</f>
        <v>1263983</v>
      </c>
      <c r="D67" s="152" t="e">
        <f>NA()</f>
        <v>#N/A</v>
      </c>
      <c r="E67" s="152" t="e">
        <f>NA()</f>
        <v>#N/A</v>
      </c>
      <c r="F67" s="152">
        <f>IF(ISNUMBER('将来負担比率（分子）の構造'!J$53), IF('将来負担比率（分子）の構造'!J$53 &lt; 0, 0, '将来負担比率（分子）の構造'!J$53), NA())</f>
        <v>1221950</v>
      </c>
      <c r="G67" s="152" t="e">
        <f>NA()</f>
        <v>#N/A</v>
      </c>
      <c r="H67" s="152" t="e">
        <f>NA()</f>
        <v>#N/A</v>
      </c>
      <c r="I67" s="152">
        <f>IF(ISNUMBER('将来負担比率（分子）の構造'!K$53), IF('将来負担比率（分子）の構造'!K$53 &lt; 0, 0, '将来負担比率（分子）の構造'!K$53), NA())</f>
        <v>1192965</v>
      </c>
      <c r="J67" s="152" t="e">
        <f>NA()</f>
        <v>#N/A</v>
      </c>
      <c r="K67" s="152" t="e">
        <f>NA()</f>
        <v>#N/A</v>
      </c>
      <c r="L67" s="152">
        <f>IF(ISNUMBER('将来負担比率（分子）の構造'!L$53), IF('将来負担比率（分子）の構造'!L$53 &lt; 0, 0, '将来負担比率（分子）の構造'!L$53), NA())</f>
        <v>1157550</v>
      </c>
      <c r="M67" s="152" t="e">
        <f>NA()</f>
        <v>#N/A</v>
      </c>
      <c r="N67" s="152" t="e">
        <f>NA()</f>
        <v>#N/A</v>
      </c>
      <c r="O67" s="152">
        <f>IF(ISNUMBER('将来負担比率（分子）の構造'!M$53), IF('将来負担比率（分子）の構造'!M$53 &lt; 0, 0, '将来負担比率（分子）の構造'!M$53), NA())</f>
        <v>1123216</v>
      </c>
      <c r="P67" s="152" t="e">
        <f>NA()</f>
        <v>#N/A</v>
      </c>
    </row>
    <row r="70" spans="1:16" x14ac:dyDescent="0.2">
      <c r="A70" s="154" t="s">
        <v>74</v>
      </c>
      <c r="B70" s="154"/>
      <c r="C70" s="154"/>
      <c r="D70" s="154"/>
      <c r="E70" s="154"/>
      <c r="F70" s="154"/>
    </row>
    <row r="71" spans="1:16" x14ac:dyDescent="0.2">
      <c r="A71" s="155"/>
      <c r="B71" s="155" t="str">
        <f>基金残高に係る経年分析!F54</f>
        <v>H28</v>
      </c>
      <c r="C71" s="155" t="str">
        <f>基金残高に係る経年分析!G54</f>
        <v>H29</v>
      </c>
      <c r="D71" s="155" t="str">
        <f>基金残高に係る経年分析!H54</f>
        <v>H30</v>
      </c>
    </row>
    <row r="72" spans="1:16" x14ac:dyDescent="0.2">
      <c r="A72" s="155" t="s">
        <v>75</v>
      </c>
      <c r="B72" s="156">
        <f>基金残高に係る経年分析!F55</f>
        <v>18303</v>
      </c>
      <c r="C72" s="156">
        <f>基金残高に係る経年分析!G55</f>
        <v>18305</v>
      </c>
      <c r="D72" s="156">
        <f>基金残高に係る経年分析!H55</f>
        <v>21173</v>
      </c>
    </row>
    <row r="73" spans="1:16" x14ac:dyDescent="0.2">
      <c r="A73" s="155" t="s">
        <v>76</v>
      </c>
      <c r="B73" s="156">
        <f>基金残高に係る経年分析!F56</f>
        <v>47195</v>
      </c>
      <c r="C73" s="156">
        <f>基金残高に係る経年分析!G56</f>
        <v>47203</v>
      </c>
      <c r="D73" s="156">
        <f>基金残高に係る経年分析!H56</f>
        <v>47223</v>
      </c>
    </row>
    <row r="74" spans="1:16" x14ac:dyDescent="0.2">
      <c r="A74" s="155" t="s">
        <v>77</v>
      </c>
      <c r="B74" s="156">
        <f>基金残高に係る経年分析!F57</f>
        <v>49019</v>
      </c>
      <c r="C74" s="156">
        <f>基金残高に係る経年分析!G57</f>
        <v>45528</v>
      </c>
      <c r="D74" s="156">
        <f>基金残高に係る経年分析!H57</f>
        <v>54724</v>
      </c>
    </row>
  </sheetData>
  <sheetProtection algorithmName="SHA-512" hashValue="QOzTMu3A5k0aSnIOmUYYFpsLZ8GHfyTt0zWSaiqWmmwLUSSx2NTBmC1K0Ky57tRPN0RCcjK5fklhUjg/B+gNtg==" saltValue="mH5vh6iO+6sWvX0wBH+D4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dcterms:created xsi:type="dcterms:W3CDTF">2020-02-10T01:29:26Z</dcterms:created>
  <dcterms:modified xsi:type="dcterms:W3CDTF">2020-10-07T06:30:01Z</dcterms:modified>
  <cp:category/>
</cp:coreProperties>
</file>